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FAS\New Jersey\200324 Updated Data with Pooled Variance Correction\Online Raw Data Files\"/>
    </mc:Choice>
  </mc:AlternateContent>
  <xr:revisionPtr revIDLastSave="0" documentId="13_ncr:1_{BC9A6FCE-052D-4F7C-895F-B6F712894641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eadMe" sheetId="7" r:id="rId1"/>
    <sheet name="RawData 1-10" sheetId="1" r:id="rId2"/>
    <sheet name="RawData 11-20" sheetId="2" r:id="rId3"/>
    <sheet name="RawData 21+QC " sheetId="3" r:id="rId4"/>
    <sheet name="RawDataM8C8" sheetId="10" r:id="rId5"/>
    <sheet name="ResponseSummary" sheetId="4" r:id="rId6"/>
    <sheet name="M8C8Response" sheetId="11" r:id="rId7"/>
    <sheet name="PFCAs Cal Eqs" sheetId="6" r:id="rId8"/>
    <sheet name="VialConcSummary" sheetId="5" r:id="rId9"/>
    <sheet name="M8C8SampleConc" sheetId="12" r:id="rId10"/>
    <sheet name="C7 Correction Page" sheetId="13" r:id="rId11"/>
    <sheet name="SampleConc" sheetId="8" r:id="rId12"/>
    <sheet name="QA Metrics" sheetId="9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21" i="9" l="1"/>
  <c r="AK195" i="8" l="1"/>
  <c r="AJ195" i="8"/>
  <c r="AI195" i="8"/>
  <c r="AH195" i="8"/>
  <c r="AG195" i="8"/>
  <c r="AF195" i="8"/>
  <c r="AE195" i="8"/>
  <c r="AD195" i="8"/>
  <c r="AC195" i="8"/>
  <c r="AB195" i="8"/>
  <c r="AA195" i="8"/>
  <c r="Z195" i="8"/>
  <c r="Y195" i="8"/>
  <c r="AK192" i="8"/>
  <c r="AJ192" i="8"/>
  <c r="AI192" i="8"/>
  <c r="AH192" i="8"/>
  <c r="AG192" i="8"/>
  <c r="AF192" i="8"/>
  <c r="AE192" i="8"/>
  <c r="AD192" i="8"/>
  <c r="AC192" i="8"/>
  <c r="AB192" i="8"/>
  <c r="AA192" i="8"/>
  <c r="Z192" i="8"/>
  <c r="Y192" i="8"/>
  <c r="AK189" i="8"/>
  <c r="AJ189" i="8"/>
  <c r="AI189" i="8"/>
  <c r="AH189" i="8"/>
  <c r="AG189" i="8"/>
  <c r="AF189" i="8"/>
  <c r="AE189" i="8"/>
  <c r="AD189" i="8"/>
  <c r="AC189" i="8"/>
  <c r="AB189" i="8"/>
  <c r="AA189" i="8"/>
  <c r="Z189" i="8"/>
  <c r="Y189" i="8"/>
  <c r="AK186" i="8"/>
  <c r="AJ186" i="8"/>
  <c r="AI186" i="8"/>
  <c r="AH186" i="8"/>
  <c r="AG186" i="8"/>
  <c r="AF186" i="8"/>
  <c r="AE186" i="8"/>
  <c r="AD186" i="8"/>
  <c r="AC186" i="8"/>
  <c r="AB186" i="8"/>
  <c r="AA186" i="8"/>
  <c r="Z186" i="8"/>
  <c r="Y186" i="8"/>
  <c r="AK183" i="8"/>
  <c r="AJ183" i="8"/>
  <c r="AI183" i="8"/>
  <c r="AH183" i="8"/>
  <c r="AG183" i="8"/>
  <c r="AF183" i="8"/>
  <c r="AE183" i="8"/>
  <c r="AD183" i="8"/>
  <c r="AC183" i="8"/>
  <c r="AB183" i="8"/>
  <c r="AA183" i="8"/>
  <c r="Z183" i="8"/>
  <c r="Y183" i="8"/>
  <c r="AK180" i="8"/>
  <c r="AJ180" i="8"/>
  <c r="AI180" i="8"/>
  <c r="AH180" i="8"/>
  <c r="AG180" i="8"/>
  <c r="AF180" i="8"/>
  <c r="AE180" i="8"/>
  <c r="AD180" i="8"/>
  <c r="AC180" i="8"/>
  <c r="AB180" i="8"/>
  <c r="AA180" i="8"/>
  <c r="Z180" i="8"/>
  <c r="Y180" i="8"/>
  <c r="AK177" i="8"/>
  <c r="AJ177" i="8"/>
  <c r="AI177" i="8"/>
  <c r="AH177" i="8"/>
  <c r="AG177" i="8"/>
  <c r="AF177" i="8"/>
  <c r="AE177" i="8"/>
  <c r="AD177" i="8"/>
  <c r="AC177" i="8"/>
  <c r="AB177" i="8"/>
  <c r="AA177" i="8"/>
  <c r="Z177" i="8"/>
  <c r="Y177" i="8"/>
  <c r="AK174" i="8"/>
  <c r="AJ174" i="8"/>
  <c r="AI174" i="8"/>
  <c r="AH174" i="8"/>
  <c r="AG174" i="8"/>
  <c r="AF174" i="8"/>
  <c r="AE174" i="8"/>
  <c r="AD174" i="8"/>
  <c r="AC174" i="8"/>
  <c r="AB174" i="8"/>
  <c r="AA174" i="8"/>
  <c r="Z174" i="8"/>
  <c r="Y174" i="8"/>
  <c r="AK171" i="8"/>
  <c r="AJ171" i="8"/>
  <c r="AI171" i="8"/>
  <c r="AH171" i="8"/>
  <c r="AG171" i="8"/>
  <c r="AF171" i="8"/>
  <c r="AE171" i="8"/>
  <c r="AD171" i="8"/>
  <c r="AC171" i="8"/>
  <c r="AB171" i="8"/>
  <c r="AA171" i="8"/>
  <c r="Z171" i="8"/>
  <c r="Y171" i="8"/>
  <c r="AK168" i="8"/>
  <c r="AJ168" i="8"/>
  <c r="AI168" i="8"/>
  <c r="AH168" i="8"/>
  <c r="AG168" i="8"/>
  <c r="AF168" i="8"/>
  <c r="AE168" i="8"/>
  <c r="AD168" i="8"/>
  <c r="AC168" i="8"/>
  <c r="AB168" i="8"/>
  <c r="AA168" i="8"/>
  <c r="Z168" i="8"/>
  <c r="Y168" i="8"/>
  <c r="AK165" i="8"/>
  <c r="AJ165" i="8"/>
  <c r="AI165" i="8"/>
  <c r="AH165" i="8"/>
  <c r="AG165" i="8"/>
  <c r="AF165" i="8"/>
  <c r="AE165" i="8"/>
  <c r="AD165" i="8"/>
  <c r="AC165" i="8"/>
  <c r="AB165" i="8"/>
  <c r="AA165" i="8"/>
  <c r="Z165" i="8"/>
  <c r="Y165" i="8"/>
  <c r="AK162" i="8"/>
  <c r="AJ162" i="8"/>
  <c r="AI162" i="8"/>
  <c r="AH162" i="8"/>
  <c r="AG162" i="8"/>
  <c r="AF162" i="8"/>
  <c r="AE162" i="8"/>
  <c r="AD162" i="8"/>
  <c r="AC162" i="8"/>
  <c r="AB162" i="8"/>
  <c r="AA162" i="8"/>
  <c r="Z162" i="8"/>
  <c r="Y162" i="8"/>
  <c r="AK159" i="8"/>
  <c r="AJ159" i="8"/>
  <c r="AI159" i="8"/>
  <c r="AH159" i="8"/>
  <c r="AG159" i="8"/>
  <c r="AF159" i="8"/>
  <c r="AE159" i="8"/>
  <c r="AD159" i="8"/>
  <c r="AC159" i="8"/>
  <c r="AB159" i="8"/>
  <c r="AA159" i="8"/>
  <c r="Z159" i="8"/>
  <c r="Y159" i="8"/>
  <c r="AK156" i="8"/>
  <c r="AJ156" i="8"/>
  <c r="AI156" i="8"/>
  <c r="AH156" i="8"/>
  <c r="AG156" i="8"/>
  <c r="AF156" i="8"/>
  <c r="AE156" i="8"/>
  <c r="AD156" i="8"/>
  <c r="AC156" i="8"/>
  <c r="AB156" i="8"/>
  <c r="AA156" i="8"/>
  <c r="Z156" i="8"/>
  <c r="Y156" i="8"/>
  <c r="AK153" i="8"/>
  <c r="AJ153" i="8"/>
  <c r="AI153" i="8"/>
  <c r="AH153" i="8"/>
  <c r="AG153" i="8"/>
  <c r="AF153" i="8"/>
  <c r="AE153" i="8"/>
  <c r="AD153" i="8"/>
  <c r="AC153" i="8"/>
  <c r="AB153" i="8"/>
  <c r="AA153" i="8"/>
  <c r="Z153" i="8"/>
  <c r="Y153" i="8"/>
  <c r="AK150" i="8"/>
  <c r="AJ150" i="8"/>
  <c r="AI150" i="8"/>
  <c r="AH150" i="8"/>
  <c r="AG150" i="8"/>
  <c r="AF150" i="8"/>
  <c r="AE150" i="8"/>
  <c r="AD150" i="8"/>
  <c r="AC150" i="8"/>
  <c r="AB150" i="8"/>
  <c r="AA150" i="8"/>
  <c r="Z150" i="8"/>
  <c r="Y150" i="8"/>
  <c r="AK147" i="8"/>
  <c r="AJ147" i="8"/>
  <c r="AI147" i="8"/>
  <c r="AH147" i="8"/>
  <c r="AG147" i="8"/>
  <c r="AF147" i="8"/>
  <c r="AE147" i="8"/>
  <c r="AD147" i="8"/>
  <c r="AC147" i="8"/>
  <c r="AB147" i="8"/>
  <c r="AA147" i="8"/>
  <c r="Z147" i="8"/>
  <c r="Y147" i="8"/>
  <c r="AK144" i="8"/>
  <c r="AJ144" i="8"/>
  <c r="AI144" i="8"/>
  <c r="AH144" i="8"/>
  <c r="AG144" i="8"/>
  <c r="AF144" i="8"/>
  <c r="AE144" i="8"/>
  <c r="AD144" i="8"/>
  <c r="AC144" i="8"/>
  <c r="AB144" i="8"/>
  <c r="AA144" i="8"/>
  <c r="Z144" i="8"/>
  <c r="Y144" i="8"/>
  <c r="AK141" i="8"/>
  <c r="AJ141" i="8"/>
  <c r="AI141" i="8"/>
  <c r="AH141" i="8"/>
  <c r="AG141" i="8"/>
  <c r="AF141" i="8"/>
  <c r="AE141" i="8"/>
  <c r="AD141" i="8"/>
  <c r="AC141" i="8"/>
  <c r="AB141" i="8"/>
  <c r="AA141" i="8"/>
  <c r="Z141" i="8"/>
  <c r="Y141" i="8"/>
  <c r="AK138" i="8"/>
  <c r="AJ138" i="8"/>
  <c r="AI138" i="8"/>
  <c r="AH138" i="8"/>
  <c r="AG138" i="8"/>
  <c r="AF138" i="8"/>
  <c r="AE138" i="8"/>
  <c r="AD138" i="8"/>
  <c r="AC138" i="8"/>
  <c r="AB138" i="8"/>
  <c r="AA138" i="8"/>
  <c r="Z138" i="8"/>
  <c r="Y138" i="8"/>
  <c r="AK135" i="8"/>
  <c r="AJ135" i="8"/>
  <c r="AI135" i="8"/>
  <c r="AH135" i="8"/>
  <c r="AG135" i="8"/>
  <c r="AF135" i="8"/>
  <c r="AE135" i="8"/>
  <c r="AD135" i="8"/>
  <c r="AC135" i="8"/>
  <c r="AB135" i="8"/>
  <c r="AA135" i="8"/>
  <c r="Z135" i="8"/>
  <c r="Y135" i="8"/>
  <c r="AK132" i="8"/>
  <c r="AJ132" i="8"/>
  <c r="AI132" i="8"/>
  <c r="AH132" i="8"/>
  <c r="AG132" i="8"/>
  <c r="AF132" i="8"/>
  <c r="AE132" i="8"/>
  <c r="AD132" i="8"/>
  <c r="AC132" i="8"/>
  <c r="AB132" i="8"/>
  <c r="AA132" i="8"/>
  <c r="Z132" i="8"/>
  <c r="Y132" i="8"/>
  <c r="AK129" i="8"/>
  <c r="AJ129" i="8"/>
  <c r="AI129" i="8"/>
  <c r="AH129" i="8"/>
  <c r="AG129" i="8"/>
  <c r="AF129" i="8"/>
  <c r="AE129" i="8"/>
  <c r="AD129" i="8"/>
  <c r="AC129" i="8"/>
  <c r="AB129" i="8"/>
  <c r="AA129" i="8"/>
  <c r="Z129" i="8"/>
  <c r="Y129" i="8"/>
  <c r="AK126" i="8"/>
  <c r="AJ126" i="8"/>
  <c r="AI126" i="8"/>
  <c r="AH126" i="8"/>
  <c r="AG126" i="8"/>
  <c r="AF126" i="8"/>
  <c r="AE126" i="8"/>
  <c r="AD126" i="8"/>
  <c r="AC126" i="8"/>
  <c r="AB126" i="8"/>
  <c r="AA126" i="8"/>
  <c r="Z126" i="8"/>
  <c r="Y126" i="8"/>
  <c r="O126" i="8" l="1"/>
  <c r="N126" i="8"/>
  <c r="M126" i="8"/>
  <c r="L126" i="8"/>
  <c r="K126" i="8"/>
  <c r="J126" i="8"/>
  <c r="I126" i="8"/>
  <c r="H126" i="8"/>
  <c r="G126" i="8"/>
  <c r="F126" i="8"/>
  <c r="E126" i="8"/>
  <c r="D126" i="8"/>
  <c r="C126" i="8"/>
  <c r="BE10" i="8" l="1"/>
  <c r="BE31" i="8"/>
  <c r="F137" i="5" l="1"/>
  <c r="F136" i="5"/>
  <c r="F135" i="5"/>
  <c r="F133" i="5"/>
  <c r="F132" i="5"/>
  <c r="F131" i="5"/>
  <c r="F130" i="5"/>
  <c r="F128" i="5"/>
  <c r="F127" i="5"/>
  <c r="F126" i="5"/>
  <c r="F124" i="5"/>
  <c r="F123" i="5"/>
  <c r="F122" i="5"/>
  <c r="F121" i="5"/>
  <c r="F119" i="5"/>
  <c r="F118" i="5"/>
  <c r="F117" i="5"/>
  <c r="F116" i="5"/>
  <c r="F114" i="5"/>
  <c r="F113" i="5"/>
  <c r="F112" i="5"/>
  <c r="F110" i="5"/>
  <c r="F109" i="5"/>
  <c r="F108" i="5"/>
  <c r="F107" i="5"/>
  <c r="F106" i="5"/>
  <c r="F101" i="5"/>
  <c r="F100" i="5"/>
  <c r="F99" i="5"/>
  <c r="F98" i="5"/>
  <c r="F96" i="5"/>
  <c r="F95" i="5"/>
  <c r="F94" i="5"/>
  <c r="F93" i="5"/>
  <c r="F92" i="5"/>
  <c r="F90" i="5"/>
  <c r="F89" i="5"/>
  <c r="F88" i="5"/>
  <c r="F87" i="5"/>
  <c r="F86" i="5"/>
  <c r="F84" i="5"/>
  <c r="F83" i="5"/>
  <c r="F82" i="5"/>
  <c r="F81" i="5"/>
  <c r="F80" i="5"/>
  <c r="F78" i="5"/>
  <c r="F77" i="5"/>
  <c r="F76" i="5"/>
  <c r="F75" i="5"/>
  <c r="F74" i="5"/>
  <c r="F72" i="5"/>
  <c r="F71" i="5"/>
  <c r="F70" i="5"/>
  <c r="F69" i="5"/>
  <c r="F68" i="5"/>
  <c r="F66" i="5"/>
  <c r="F65" i="5"/>
  <c r="F64" i="5"/>
  <c r="F63" i="5"/>
  <c r="F62" i="5"/>
  <c r="F60" i="5"/>
  <c r="F59" i="5"/>
  <c r="F58" i="5"/>
  <c r="F57" i="5"/>
  <c r="F56" i="5"/>
  <c r="F52" i="5"/>
  <c r="F51" i="5"/>
  <c r="F50" i="5"/>
  <c r="F48" i="5"/>
  <c r="F47" i="5"/>
  <c r="F46" i="5"/>
  <c r="F45" i="5"/>
  <c r="F44" i="5"/>
  <c r="F42" i="5"/>
  <c r="F41" i="5"/>
  <c r="F40" i="5"/>
  <c r="F39" i="5"/>
  <c r="F36" i="5"/>
  <c r="F35" i="5"/>
  <c r="F34" i="5"/>
  <c r="F33" i="5"/>
  <c r="F32" i="5"/>
  <c r="F30" i="5"/>
  <c r="F29" i="5"/>
  <c r="F28" i="5"/>
  <c r="F27" i="5"/>
  <c r="F26" i="5"/>
  <c r="F24" i="5"/>
  <c r="F23" i="5"/>
  <c r="F22" i="5"/>
  <c r="F21" i="5"/>
  <c r="F20" i="5"/>
  <c r="F18" i="5"/>
  <c r="F17" i="5"/>
  <c r="F16" i="5"/>
  <c r="F15" i="5"/>
  <c r="F14" i="5"/>
  <c r="F12" i="5"/>
  <c r="F11" i="5"/>
  <c r="F10" i="5"/>
  <c r="F9" i="5"/>
  <c r="F8" i="5"/>
  <c r="U96" i="8" l="1"/>
  <c r="U95" i="8"/>
  <c r="U94" i="8"/>
  <c r="U92" i="8"/>
  <c r="U91" i="8"/>
  <c r="U90" i="8"/>
  <c r="U89" i="8"/>
  <c r="U88" i="8"/>
  <c r="U87" i="8"/>
  <c r="U85" i="8"/>
  <c r="U84" i="8"/>
  <c r="U83" i="8"/>
  <c r="U81" i="8"/>
  <c r="U80" i="8"/>
  <c r="U79" i="8"/>
  <c r="AY80" i="8" s="1"/>
  <c r="U78" i="8"/>
  <c r="AX77" i="8" s="1"/>
  <c r="U77" i="8"/>
  <c r="U76" i="8"/>
  <c r="AQ77" i="8" s="1"/>
  <c r="U75" i="8"/>
  <c r="U74" i="8"/>
  <c r="AX74" i="8" s="1"/>
  <c r="U73" i="8"/>
  <c r="U72" i="8"/>
  <c r="U71" i="8"/>
  <c r="U70" i="8"/>
  <c r="AS71" i="8" s="1"/>
  <c r="U69" i="8"/>
  <c r="U68" i="8"/>
  <c r="U67" i="8"/>
  <c r="AW68" i="8" s="1"/>
  <c r="U66" i="8"/>
  <c r="AT65" i="8" s="1"/>
  <c r="U65" i="8"/>
  <c r="U64" i="8"/>
  <c r="U63" i="8"/>
  <c r="U62" i="8"/>
  <c r="AU62" i="8" s="1"/>
  <c r="U61" i="8"/>
  <c r="U60" i="8"/>
  <c r="U59" i="8"/>
  <c r="U58" i="8"/>
  <c r="U57" i="8"/>
  <c r="U56" i="8"/>
  <c r="U55" i="8"/>
  <c r="AV56" i="8" s="1"/>
  <c r="U54" i="8"/>
  <c r="AS53" i="8" s="1"/>
  <c r="U53" i="8"/>
  <c r="U52" i="8"/>
  <c r="U51" i="8"/>
  <c r="U50" i="8"/>
  <c r="U49" i="8"/>
  <c r="U48" i="8"/>
  <c r="U47" i="8"/>
  <c r="U46" i="8"/>
  <c r="AU47" i="8" s="1"/>
  <c r="U45" i="8"/>
  <c r="U44" i="8"/>
  <c r="U43" i="8"/>
  <c r="AO44" i="8" s="1"/>
  <c r="U42" i="8"/>
  <c r="AV41" i="8" s="1"/>
  <c r="U41" i="8"/>
  <c r="U40" i="8"/>
  <c r="U39" i="8"/>
  <c r="U38" i="8"/>
  <c r="AV38" i="8" s="1"/>
  <c r="U37" i="8"/>
  <c r="U36" i="8"/>
  <c r="U35" i="8"/>
  <c r="U34" i="8"/>
  <c r="AP35" i="8" s="1"/>
  <c r="U33" i="8"/>
  <c r="U32" i="8"/>
  <c r="U31" i="8"/>
  <c r="AS32" i="8" s="1"/>
  <c r="U30" i="8"/>
  <c r="AU29" i="8" s="1"/>
  <c r="U29" i="8"/>
  <c r="U28" i="8"/>
  <c r="AP29" i="8" s="1"/>
  <c r="U27" i="8"/>
  <c r="U26" i="8"/>
  <c r="U25" i="8"/>
  <c r="U24" i="8"/>
  <c r="U23" i="8"/>
  <c r="U22" i="8"/>
  <c r="AY23" i="8" s="1"/>
  <c r="U21" i="8"/>
  <c r="U20" i="8"/>
  <c r="U19" i="8"/>
  <c r="U18" i="8"/>
  <c r="AX17" i="8" s="1"/>
  <c r="U17" i="8"/>
  <c r="U16" i="8"/>
  <c r="U15" i="8"/>
  <c r="U14" i="8"/>
  <c r="AX14" i="8" s="1"/>
  <c r="U13" i="8"/>
  <c r="U12" i="8"/>
  <c r="U11" i="8"/>
  <c r="U10" i="8"/>
  <c r="AO80" i="8"/>
  <c r="AY77" i="8"/>
  <c r="AY62" i="8"/>
  <c r="AP56" i="8"/>
  <c r="AT53" i="8"/>
  <c r="AO41" i="8"/>
  <c r="AO32" i="8"/>
  <c r="AX29" i="8"/>
  <c r="AO14" i="8"/>
  <c r="AP17" i="8" l="1"/>
  <c r="AW65" i="8"/>
  <c r="AY17" i="8"/>
  <c r="AS80" i="8"/>
  <c r="AW41" i="8"/>
  <c r="AU32" i="8"/>
  <c r="AT56" i="8"/>
  <c r="AW71" i="8"/>
  <c r="AY47" i="8"/>
  <c r="AX56" i="8"/>
  <c r="AW80" i="8"/>
  <c r="AT14" i="8"/>
  <c r="AP23" i="8"/>
  <c r="AY29" i="8"/>
  <c r="AR38" i="8"/>
  <c r="AR41" i="8"/>
  <c r="AO53" i="8"/>
  <c r="AO65" i="8"/>
  <c r="AX65" i="8"/>
  <c r="AT77" i="8"/>
  <c r="AS11" i="8"/>
  <c r="AV14" i="8"/>
  <c r="AW23" i="8"/>
  <c r="AW26" i="8"/>
  <c r="AW35" i="8"/>
  <c r="AX38" i="8"/>
  <c r="AW47" i="8"/>
  <c r="AW50" i="8"/>
  <c r="AS59" i="8"/>
  <c r="AW62" i="8"/>
  <c r="AY71" i="8"/>
  <c r="AV74" i="8"/>
  <c r="AT17" i="8"/>
  <c r="AQ29" i="8"/>
  <c r="AW53" i="8"/>
  <c r="AU17" i="8"/>
  <c r="AU23" i="8"/>
  <c r="AT29" i="8"/>
  <c r="AS41" i="8"/>
  <c r="AQ47" i="8"/>
  <c r="AP53" i="8"/>
  <c r="AX53" i="8"/>
  <c r="AZ61" i="8"/>
  <c r="AS65" i="8"/>
  <c r="BA70" i="8"/>
  <c r="AZ76" i="8"/>
  <c r="AU77" i="8"/>
  <c r="AW17" i="8"/>
  <c r="AV29" i="8"/>
  <c r="AZ41" i="8"/>
  <c r="AY53" i="8"/>
  <c r="AQ65" i="8"/>
  <c r="AZ77" i="8"/>
  <c r="AO17" i="8"/>
  <c r="AZ40" i="8"/>
  <c r="AP77" i="8"/>
  <c r="AS62" i="8"/>
  <c r="AY14" i="8"/>
  <c r="AU11" i="8"/>
  <c r="AS14" i="8"/>
  <c r="AW14" i="8"/>
  <c r="BA16" i="8"/>
  <c r="AS17" i="8"/>
  <c r="AO23" i="8"/>
  <c r="AT23" i="8"/>
  <c r="AX23" i="8"/>
  <c r="AO29" i="8"/>
  <c r="AS29" i="8"/>
  <c r="AW29" i="8"/>
  <c r="BA31" i="8"/>
  <c r="AT32" i="8"/>
  <c r="AY32" i="8"/>
  <c r="AQ38" i="8"/>
  <c r="AU38" i="8"/>
  <c r="AY38" i="8"/>
  <c r="AQ41" i="8"/>
  <c r="AU41" i="8"/>
  <c r="AY41" i="8"/>
  <c r="AP47" i="8"/>
  <c r="AT47" i="8"/>
  <c r="AX47" i="8"/>
  <c r="BA52" i="8"/>
  <c r="AR53" i="8"/>
  <c r="AV53" i="8"/>
  <c r="AO56" i="8"/>
  <c r="AS56" i="8"/>
  <c r="AW56" i="8"/>
  <c r="AU59" i="8"/>
  <c r="AT62" i="8"/>
  <c r="AX62" i="8"/>
  <c r="AR65" i="8"/>
  <c r="AV65" i="8"/>
  <c r="AR71" i="8"/>
  <c r="AV71" i="8"/>
  <c r="AO74" i="8"/>
  <c r="AO77" i="8"/>
  <c r="AS77" i="8"/>
  <c r="AW77" i="8"/>
  <c r="AZ79" i="8"/>
  <c r="AR80" i="8"/>
  <c r="AV80" i="8"/>
  <c r="AQ23" i="8"/>
  <c r="AQ35" i="8"/>
  <c r="AQ71" i="8"/>
  <c r="AS20" i="8"/>
  <c r="AO20" i="8"/>
  <c r="AV44" i="8"/>
  <c r="AQ44" i="8"/>
  <c r="AU68" i="8"/>
  <c r="AQ68" i="8"/>
  <c r="AO62" i="8"/>
  <c r="AP14" i="8"/>
  <c r="AP26" i="8"/>
  <c r="AW32" i="8"/>
  <c r="AS38" i="8"/>
  <c r="AX44" i="8"/>
  <c r="AR47" i="8"/>
  <c r="AV47" i="8"/>
  <c r="AQ50" i="8"/>
  <c r="AQ56" i="8"/>
  <c r="AU56" i="8"/>
  <c r="AY56" i="8"/>
  <c r="AP62" i="8"/>
  <c r="AV62" i="8"/>
  <c r="AO71" i="8"/>
  <c r="AT71" i="8"/>
  <c r="AX71" i="8"/>
  <c r="AP80" i="8"/>
  <c r="AT80" i="8"/>
  <c r="AX80" i="8"/>
  <c r="AQ17" i="8"/>
  <c r="AZ17" i="8"/>
  <c r="AU14" i="8"/>
  <c r="AR23" i="8"/>
  <c r="AV23" i="8"/>
  <c r="AP32" i="8"/>
  <c r="AY35" i="8"/>
  <c r="AW38" i="8"/>
  <c r="AR14" i="8"/>
  <c r="AZ16" i="8"/>
  <c r="AR17" i="8"/>
  <c r="AV17" i="8"/>
  <c r="AU20" i="8"/>
  <c r="AS23" i="8"/>
  <c r="AY26" i="8"/>
  <c r="AR29" i="8"/>
  <c r="AZ31" i="8"/>
  <c r="AR32" i="8"/>
  <c r="AX32" i="8"/>
  <c r="AP38" i="8"/>
  <c r="AT38" i="8"/>
  <c r="AP41" i="8"/>
  <c r="AT41" i="8"/>
  <c r="AX41" i="8"/>
  <c r="AO47" i="8"/>
  <c r="AS47" i="8"/>
  <c r="AY50" i="8"/>
  <c r="AQ53" i="8"/>
  <c r="AU53" i="8"/>
  <c r="AR56" i="8"/>
  <c r="AZ58" i="8"/>
  <c r="AR62" i="8"/>
  <c r="AP65" i="8"/>
  <c r="AU65" i="8"/>
  <c r="AY65" i="8"/>
  <c r="AP71" i="8"/>
  <c r="AU71" i="8"/>
  <c r="BA76" i="8"/>
  <c r="AR77" i="8"/>
  <c r="AV77" i="8"/>
  <c r="AQ80" i="8"/>
  <c r="AU80" i="8"/>
  <c r="AQ26" i="8"/>
  <c r="AO38" i="8"/>
  <c r="AQ62" i="8"/>
  <c r="AZ62" i="8"/>
  <c r="AT11" i="8"/>
  <c r="AT20" i="8"/>
  <c r="AO26" i="8"/>
  <c r="AX26" i="8"/>
  <c r="AO35" i="8"/>
  <c r="AX35" i="8"/>
  <c r="BA43" i="8"/>
  <c r="AW44" i="8"/>
  <c r="AP50" i="8"/>
  <c r="AX50" i="8"/>
  <c r="AT59" i="8"/>
  <c r="AV68" i="8"/>
  <c r="BA73" i="8"/>
  <c r="AW74" i="8"/>
  <c r="AV20" i="8"/>
  <c r="AR26" i="8"/>
  <c r="AR35" i="8"/>
  <c r="AP44" i="8"/>
  <c r="AY44" i="8"/>
  <c r="AR50" i="8"/>
  <c r="BA58" i="8"/>
  <c r="AV59" i="8"/>
  <c r="AO68" i="8"/>
  <c r="AX68" i="8"/>
  <c r="AP74" i="8"/>
  <c r="AY74" i="8"/>
  <c r="AW11" i="8"/>
  <c r="AW20" i="8"/>
  <c r="AS26" i="8"/>
  <c r="AS35" i="8"/>
  <c r="AR44" i="8"/>
  <c r="AS50" i="8"/>
  <c r="AO59" i="8"/>
  <c r="AW59" i="8"/>
  <c r="AP68" i="8"/>
  <c r="AY68" i="8"/>
  <c r="AR74" i="8"/>
  <c r="AZ74" i="8"/>
  <c r="AO11" i="8"/>
  <c r="AX11" i="8"/>
  <c r="AP20" i="8"/>
  <c r="AX20" i="8"/>
  <c r="AT26" i="8"/>
  <c r="AT35" i="8"/>
  <c r="AS44" i="8"/>
  <c r="AT50" i="8"/>
  <c r="AP59" i="8"/>
  <c r="AX59" i="8"/>
  <c r="AR68" i="8"/>
  <c r="AS74" i="8"/>
  <c r="AP11" i="8"/>
  <c r="AY11" i="8"/>
  <c r="AQ20" i="8"/>
  <c r="AY20" i="8"/>
  <c r="AU26" i="8"/>
  <c r="AU35" i="8"/>
  <c r="AT44" i="8"/>
  <c r="AU50" i="8"/>
  <c r="AQ59" i="8"/>
  <c r="AY59" i="8"/>
  <c r="AS68" i="8"/>
  <c r="AT74" i="8"/>
  <c r="AR11" i="8"/>
  <c r="AR20" i="8"/>
  <c r="AV26" i="8"/>
  <c r="AV35" i="8"/>
  <c r="AU44" i="8"/>
  <c r="BA49" i="8"/>
  <c r="AV50" i="8"/>
  <c r="AR59" i="8"/>
  <c r="AZ59" i="8"/>
  <c r="AT68" i="8"/>
  <c r="AU74" i="8"/>
  <c r="AO50" i="8"/>
  <c r="AZ73" i="8"/>
  <c r="AZ42" i="8" l="1"/>
  <c r="AZ63" i="8"/>
  <c r="AZ18" i="8"/>
  <c r="C49" i="9"/>
  <c r="D49" i="9" s="1"/>
  <c r="C50" i="9"/>
  <c r="D50" i="9" s="1"/>
  <c r="C51" i="9"/>
  <c r="D51" i="9" s="1"/>
  <c r="C65" i="9"/>
  <c r="D65" i="9" s="1"/>
  <c r="C66" i="9"/>
  <c r="D66" i="9" s="1"/>
  <c r="C67" i="9"/>
  <c r="D67" i="9" s="1"/>
  <c r="AZ75" i="8" l="1"/>
  <c r="AZ60" i="8"/>
  <c r="AZ78" i="8"/>
  <c r="D44" i="9"/>
  <c r="C44" i="9"/>
  <c r="D43" i="9"/>
  <c r="C43" i="9"/>
  <c r="C42" i="9"/>
  <c r="D41" i="9"/>
  <c r="C41" i="9"/>
  <c r="D40" i="9"/>
  <c r="C40" i="9"/>
  <c r="D39" i="9"/>
  <c r="C39" i="9"/>
  <c r="D38" i="9"/>
  <c r="C38" i="9"/>
  <c r="D37" i="9"/>
  <c r="C37" i="9"/>
  <c r="D36" i="9"/>
  <c r="C36" i="9"/>
  <c r="D35" i="9"/>
  <c r="C35" i="9"/>
  <c r="D34" i="9"/>
  <c r="C34" i="9"/>
  <c r="D33" i="9"/>
  <c r="C33" i="9"/>
  <c r="D32" i="9"/>
  <c r="C32" i="9"/>
  <c r="D31" i="9"/>
  <c r="C31" i="9"/>
  <c r="D30" i="9"/>
  <c r="C30" i="9"/>
  <c r="K114" i="12"/>
  <c r="K83" i="12"/>
  <c r="D46" i="9" l="1"/>
  <c r="C47" i="9"/>
  <c r="C69" i="9" s="1"/>
  <c r="D47" i="9"/>
  <c r="D69" i="9" s="1"/>
  <c r="C46" i="9"/>
  <c r="C71" i="9" l="1"/>
  <c r="C73" i="9" s="1"/>
  <c r="D71" i="9"/>
  <c r="D73" i="9" s="1"/>
  <c r="N33" i="9"/>
  <c r="N32" i="9"/>
  <c r="K39" i="9"/>
  <c r="K38" i="9"/>
  <c r="N31" i="9"/>
  <c r="N30" i="9"/>
  <c r="K36" i="9"/>
  <c r="K37" i="9" s="1"/>
  <c r="J71" i="12" l="1"/>
  <c r="L71" i="12" s="1"/>
  <c r="I93" i="12"/>
  <c r="K93" i="12" s="1"/>
  <c r="I92" i="12"/>
  <c r="K92" i="12" s="1"/>
  <c r="I91" i="12"/>
  <c r="K91" i="12" s="1"/>
  <c r="I90" i="12"/>
  <c r="K90" i="12" s="1"/>
  <c r="I89" i="12"/>
  <c r="K89" i="12" s="1"/>
  <c r="I88" i="12"/>
  <c r="K88" i="12" s="1"/>
  <c r="I86" i="12"/>
  <c r="K86" i="12" s="1"/>
  <c r="I118" i="12"/>
  <c r="K118" i="12" s="1"/>
  <c r="I117" i="12"/>
  <c r="K117" i="12" s="1"/>
  <c r="I116" i="12"/>
  <c r="K116" i="12" s="1"/>
  <c r="I115" i="12"/>
  <c r="K115" i="12" s="1"/>
  <c r="I82" i="12"/>
  <c r="K82" i="12" s="1"/>
  <c r="I81" i="12"/>
  <c r="K81" i="12" s="1"/>
  <c r="I80" i="12"/>
  <c r="K80" i="12" s="1"/>
  <c r="I79" i="12"/>
  <c r="K79" i="12" s="1"/>
  <c r="I78" i="12"/>
  <c r="K78" i="12" s="1"/>
  <c r="I77" i="12"/>
  <c r="K77" i="12" s="1"/>
  <c r="I76" i="12"/>
  <c r="K76" i="12" s="1"/>
  <c r="I75" i="12"/>
  <c r="K75" i="12" s="1"/>
  <c r="I74" i="12"/>
  <c r="K74" i="12" s="1"/>
  <c r="I73" i="12"/>
  <c r="K73" i="12" s="1"/>
  <c r="I72" i="12"/>
  <c r="K72" i="12" s="1"/>
  <c r="I71" i="12"/>
  <c r="K71" i="12" s="1"/>
  <c r="I113" i="12"/>
  <c r="K113" i="12" s="1"/>
  <c r="I112" i="12"/>
  <c r="K112" i="12" s="1"/>
  <c r="I111" i="12"/>
  <c r="K111" i="12" s="1"/>
  <c r="I110" i="12"/>
  <c r="K110" i="12" s="1"/>
  <c r="I109" i="12"/>
  <c r="K109" i="12" s="1"/>
  <c r="I108" i="12"/>
  <c r="K108" i="12" s="1"/>
  <c r="I107" i="12"/>
  <c r="K107" i="12" s="1"/>
  <c r="I85" i="12"/>
  <c r="K85" i="12" s="1"/>
  <c r="I84" i="12"/>
  <c r="K84" i="12" s="1"/>
  <c r="I70" i="12"/>
  <c r="K70" i="12" s="1"/>
  <c r="I69" i="12"/>
  <c r="K69" i="12" s="1"/>
  <c r="I68" i="12"/>
  <c r="K68" i="12" s="1"/>
  <c r="I67" i="12"/>
  <c r="K67" i="12" s="1"/>
  <c r="I66" i="12"/>
  <c r="K66" i="12" s="1"/>
  <c r="I65" i="12"/>
  <c r="K65" i="12" s="1"/>
  <c r="I64" i="12"/>
  <c r="K64" i="12" s="1"/>
  <c r="I63" i="12"/>
  <c r="K63" i="12" s="1"/>
  <c r="I62" i="12"/>
  <c r="K62" i="12" s="1"/>
  <c r="I61" i="12"/>
  <c r="K61" i="12" s="1"/>
  <c r="I60" i="12"/>
  <c r="K60" i="12" s="1"/>
  <c r="I59" i="12"/>
  <c r="K59" i="12" s="1"/>
  <c r="I58" i="12"/>
  <c r="K58" i="12" s="1"/>
  <c r="I57" i="12"/>
  <c r="K57" i="12" s="1"/>
  <c r="I56" i="12"/>
  <c r="K56" i="12" s="1"/>
  <c r="I55" i="12"/>
  <c r="K55" i="12" s="1"/>
  <c r="I54" i="12"/>
  <c r="K54" i="12" s="1"/>
  <c r="I53" i="12"/>
  <c r="K53" i="12" s="1"/>
  <c r="I52" i="12"/>
  <c r="K52" i="12" s="1"/>
  <c r="I51" i="12"/>
  <c r="K51" i="12" s="1"/>
  <c r="I50" i="12"/>
  <c r="K50" i="12" s="1"/>
  <c r="I49" i="12"/>
  <c r="K49" i="12" s="1"/>
  <c r="I48" i="12"/>
  <c r="K48" i="12" s="1"/>
  <c r="I47" i="12"/>
  <c r="K47" i="12" s="1"/>
  <c r="I46" i="12"/>
  <c r="K46" i="12" s="1"/>
  <c r="I45" i="12"/>
  <c r="K45" i="12" s="1"/>
  <c r="I44" i="12"/>
  <c r="K44" i="12" s="1"/>
  <c r="I43" i="12"/>
  <c r="K43" i="12" s="1"/>
  <c r="I42" i="12"/>
  <c r="K42" i="12" s="1"/>
  <c r="I41" i="12"/>
  <c r="K41" i="12" s="1"/>
  <c r="I40" i="12"/>
  <c r="K40" i="12" s="1"/>
  <c r="I39" i="12"/>
  <c r="K39" i="12" s="1"/>
  <c r="I38" i="12"/>
  <c r="K38" i="12" s="1"/>
  <c r="I37" i="12"/>
  <c r="K37" i="12" s="1"/>
  <c r="I36" i="12"/>
  <c r="K36" i="12" s="1"/>
  <c r="I35" i="12"/>
  <c r="I34" i="12"/>
  <c r="K34" i="12" s="1"/>
  <c r="I33" i="12"/>
  <c r="K33" i="12" s="1"/>
  <c r="I32" i="12"/>
  <c r="K32" i="12" s="1"/>
  <c r="I31" i="12"/>
  <c r="K31" i="12" s="1"/>
  <c r="I30" i="12"/>
  <c r="K30" i="12" s="1"/>
  <c r="I29" i="12"/>
  <c r="K29" i="12" s="1"/>
  <c r="I28" i="12"/>
  <c r="K28" i="12" s="1"/>
  <c r="I27" i="12"/>
  <c r="K27" i="12" s="1"/>
  <c r="I26" i="12"/>
  <c r="K26" i="12" s="1"/>
  <c r="I25" i="12"/>
  <c r="K25" i="12" s="1"/>
  <c r="I24" i="12"/>
  <c r="K24" i="12" s="1"/>
  <c r="I23" i="12"/>
  <c r="K23" i="12" s="1"/>
  <c r="I22" i="12"/>
  <c r="K22" i="12" s="1"/>
  <c r="I21" i="12"/>
  <c r="K21" i="12" s="1"/>
  <c r="I19" i="12"/>
  <c r="K19" i="12" s="1"/>
  <c r="I18" i="12"/>
  <c r="K18" i="12" s="1"/>
  <c r="I17" i="12"/>
  <c r="K17" i="12" s="1"/>
  <c r="I16" i="12"/>
  <c r="K16" i="12" s="1"/>
  <c r="I15" i="12"/>
  <c r="K15" i="12" s="1"/>
  <c r="I14" i="12"/>
  <c r="K14" i="12" s="1"/>
  <c r="I13" i="12"/>
  <c r="K13" i="12" s="1"/>
  <c r="I12" i="12"/>
  <c r="K12" i="12" s="1"/>
  <c r="I11" i="12"/>
  <c r="J50" i="12" l="1"/>
  <c r="L50" i="12" s="1"/>
  <c r="J74" i="12"/>
  <c r="L74" i="12" s="1"/>
  <c r="J53" i="12"/>
  <c r="L53" i="12" s="1"/>
  <c r="J65" i="12"/>
  <c r="L65" i="12" s="1"/>
  <c r="J77" i="12"/>
  <c r="L77" i="12" s="1"/>
  <c r="J35" i="12"/>
  <c r="L35" i="12" s="1"/>
  <c r="K35" i="12"/>
  <c r="J47" i="12"/>
  <c r="L47" i="12" s="1"/>
  <c r="J59" i="12"/>
  <c r="L59" i="12" s="1"/>
  <c r="J11" i="12"/>
  <c r="L11" i="12" s="1"/>
  <c r="K11" i="12"/>
  <c r="J62" i="12"/>
  <c r="L62" i="12" s="1"/>
  <c r="J56" i="12"/>
  <c r="L56" i="12" s="1"/>
  <c r="J68" i="12"/>
  <c r="L68" i="12" s="1"/>
  <c r="J80" i="12"/>
  <c r="L80" i="12" s="1"/>
  <c r="J44" i="12"/>
  <c r="L44" i="12" s="1"/>
  <c r="J41" i="12"/>
  <c r="L41" i="12" s="1"/>
  <c r="J14" i="12"/>
  <c r="L14" i="12" s="1"/>
  <c r="J23" i="12"/>
  <c r="L23" i="12" s="1"/>
  <c r="J29" i="12"/>
  <c r="L29" i="12" s="1"/>
  <c r="J38" i="12"/>
  <c r="L38" i="12" s="1"/>
  <c r="J32" i="12"/>
  <c r="L32" i="12" s="1"/>
  <c r="J17" i="12"/>
  <c r="L17" i="12" s="1"/>
  <c r="J26" i="12"/>
  <c r="L26" i="12" s="1"/>
  <c r="J20" i="12"/>
  <c r="L20" i="12" l="1"/>
  <c r="J83" i="12"/>
  <c r="L83" i="12" s="1"/>
  <c r="P137" i="5"/>
  <c r="P136" i="5"/>
  <c r="P133" i="5"/>
  <c r="P132" i="5"/>
  <c r="P131" i="5"/>
  <c r="P130" i="5"/>
  <c r="P128" i="5"/>
  <c r="P127" i="5"/>
  <c r="P126" i="5"/>
  <c r="P124" i="5"/>
  <c r="P123" i="5"/>
  <c r="P122" i="5"/>
  <c r="P121" i="5"/>
  <c r="P119" i="5"/>
  <c r="P118" i="5"/>
  <c r="P117" i="5"/>
  <c r="P116" i="5"/>
  <c r="P114" i="5"/>
  <c r="P113" i="5"/>
  <c r="P110" i="5"/>
  <c r="P109" i="5"/>
  <c r="P108" i="5"/>
  <c r="P107" i="5"/>
  <c r="P106" i="5"/>
  <c r="P101" i="5"/>
  <c r="P100" i="5"/>
  <c r="P99" i="5"/>
  <c r="P98" i="5"/>
  <c r="P96" i="5"/>
  <c r="P95" i="5"/>
  <c r="P94" i="5"/>
  <c r="P93" i="5"/>
  <c r="P92" i="5"/>
  <c r="P90" i="5"/>
  <c r="P89" i="5"/>
  <c r="P88" i="5"/>
  <c r="P87" i="5"/>
  <c r="P86" i="5"/>
  <c r="P84" i="5"/>
  <c r="P83" i="5"/>
  <c r="P82" i="5"/>
  <c r="P81" i="5"/>
  <c r="P80" i="5"/>
  <c r="P78" i="5"/>
  <c r="P77" i="5"/>
  <c r="P76" i="5"/>
  <c r="P75" i="5"/>
  <c r="P74" i="5"/>
  <c r="P72" i="5"/>
  <c r="P71" i="5"/>
  <c r="P70" i="5"/>
  <c r="P69" i="5"/>
  <c r="P68" i="5"/>
  <c r="P66" i="5"/>
  <c r="P65" i="5"/>
  <c r="P64" i="5"/>
  <c r="P63" i="5"/>
  <c r="P60" i="5"/>
  <c r="P59" i="5"/>
  <c r="P58" i="5"/>
  <c r="P57" i="5"/>
  <c r="P56" i="5"/>
  <c r="P53" i="5"/>
  <c r="P52" i="5"/>
  <c r="P51" i="5"/>
  <c r="P50" i="5"/>
  <c r="P48" i="5"/>
  <c r="P47" i="5"/>
  <c r="P46" i="5"/>
  <c r="P45" i="5"/>
  <c r="P42" i="5"/>
  <c r="P41" i="5"/>
  <c r="P40" i="5"/>
  <c r="P39" i="5"/>
  <c r="P38" i="5"/>
  <c r="P36" i="5"/>
  <c r="P35" i="5"/>
  <c r="P34" i="5"/>
  <c r="P33" i="5"/>
  <c r="P32" i="5"/>
  <c r="P30" i="5"/>
  <c r="P29" i="5"/>
  <c r="P28" i="5"/>
  <c r="P27" i="5"/>
  <c r="P26" i="5"/>
  <c r="P24" i="5"/>
  <c r="P23" i="5"/>
  <c r="P22" i="5"/>
  <c r="P21" i="5"/>
  <c r="P20" i="5"/>
  <c r="P18" i="5"/>
  <c r="P17" i="5"/>
  <c r="P16" i="5"/>
  <c r="P15" i="5"/>
  <c r="P11" i="5"/>
  <c r="P10" i="5"/>
  <c r="P9" i="5"/>
  <c r="P8" i="5"/>
  <c r="BU29" i="9" l="1"/>
  <c r="BT29" i="9"/>
  <c r="BS29" i="9"/>
  <c r="BR29" i="9"/>
  <c r="BQ29" i="9"/>
  <c r="BP29" i="9"/>
  <c r="BO29" i="9"/>
  <c r="BN29" i="9"/>
  <c r="BM29" i="9"/>
  <c r="BL29" i="9"/>
  <c r="BK29" i="9"/>
  <c r="BJ29" i="9"/>
  <c r="BU28" i="9"/>
  <c r="BT28" i="9"/>
  <c r="BS28" i="9"/>
  <c r="BR28" i="9"/>
  <c r="BQ28" i="9"/>
  <c r="BP28" i="9"/>
  <c r="BO28" i="9"/>
  <c r="BN28" i="9"/>
  <c r="BM28" i="9"/>
  <c r="BL28" i="9"/>
  <c r="BK28" i="9"/>
  <c r="BJ28" i="9"/>
  <c r="BU19" i="9"/>
  <c r="BU43" i="9" s="1"/>
  <c r="BT19" i="9"/>
  <c r="BT43" i="9" s="1"/>
  <c r="BS19" i="9"/>
  <c r="BS43" i="9" s="1"/>
  <c r="BR19" i="9"/>
  <c r="BR43" i="9" s="1"/>
  <c r="BQ19" i="9"/>
  <c r="BQ43" i="9" s="1"/>
  <c r="BP19" i="9"/>
  <c r="BP43" i="9" s="1"/>
  <c r="BO19" i="9"/>
  <c r="BO43" i="9" s="1"/>
  <c r="BN19" i="9"/>
  <c r="BN43" i="9" s="1"/>
  <c r="BM19" i="9"/>
  <c r="BL19" i="9"/>
  <c r="BL43" i="9" s="1"/>
  <c r="BK19" i="9"/>
  <c r="BU18" i="9"/>
  <c r="BT18" i="9"/>
  <c r="BS18" i="9"/>
  <c r="BR18" i="9"/>
  <c r="BQ18" i="9"/>
  <c r="BP18" i="9"/>
  <c r="BO18" i="9"/>
  <c r="BN18" i="9"/>
  <c r="BM18" i="9"/>
  <c r="BL18" i="9"/>
  <c r="BK18" i="9"/>
  <c r="BJ19" i="9"/>
  <c r="BJ18" i="9"/>
  <c r="BF30" i="9"/>
  <c r="BE30" i="9"/>
  <c r="BD30" i="9"/>
  <c r="BC30" i="9"/>
  <c r="BB30" i="9"/>
  <c r="BA30" i="9"/>
  <c r="AZ30" i="9"/>
  <c r="AY30" i="9"/>
  <c r="AX30" i="9"/>
  <c r="AW30" i="9"/>
  <c r="AV30" i="9"/>
  <c r="AU30" i="9"/>
  <c r="BG29" i="9"/>
  <c r="BF29" i="9"/>
  <c r="BE29" i="9"/>
  <c r="BD29" i="9"/>
  <c r="BC29" i="9"/>
  <c r="BB29" i="9"/>
  <c r="BA29" i="9"/>
  <c r="AZ29" i="9"/>
  <c r="AY29" i="9"/>
  <c r="AX29" i="9"/>
  <c r="AW29" i="9"/>
  <c r="AV29" i="9"/>
  <c r="AU29" i="9"/>
  <c r="AP21" i="9"/>
  <c r="AO21" i="9"/>
  <c r="AN21" i="9"/>
  <c r="AM21" i="9"/>
  <c r="AL21" i="9"/>
  <c r="AK21" i="9"/>
  <c r="AJ21" i="9"/>
  <c r="AI21" i="9"/>
  <c r="AG21" i="9"/>
  <c r="AF21" i="9"/>
  <c r="AP20" i="9"/>
  <c r="AO20" i="9"/>
  <c r="AN20" i="9"/>
  <c r="AM20" i="9"/>
  <c r="AL20" i="9"/>
  <c r="AK20" i="9"/>
  <c r="AJ20" i="9"/>
  <c r="AI20" i="9"/>
  <c r="AH20" i="9"/>
  <c r="AG20" i="9"/>
  <c r="AF20" i="9"/>
  <c r="AC28" i="9"/>
  <c r="AB28" i="9"/>
  <c r="AA28" i="9"/>
  <c r="Z28" i="9"/>
  <c r="Y28" i="9"/>
  <c r="X28" i="9"/>
  <c r="W28" i="9"/>
  <c r="V28" i="9"/>
  <c r="U28" i="9"/>
  <c r="T28" i="9"/>
  <c r="S28" i="9"/>
  <c r="R28" i="9"/>
  <c r="AC27" i="9"/>
  <c r="AB27" i="9"/>
  <c r="AA27" i="9"/>
  <c r="Z27" i="9"/>
  <c r="Y27" i="9"/>
  <c r="X27" i="9"/>
  <c r="W27" i="9"/>
  <c r="V27" i="9"/>
  <c r="U27" i="9"/>
  <c r="T27" i="9"/>
  <c r="S27" i="9"/>
  <c r="R27" i="9"/>
  <c r="AC26" i="9"/>
  <c r="AB26" i="9"/>
  <c r="AA26" i="9"/>
  <c r="Z26" i="9"/>
  <c r="Y26" i="9"/>
  <c r="X26" i="9"/>
  <c r="W26" i="9"/>
  <c r="V26" i="9"/>
  <c r="U26" i="9"/>
  <c r="T26" i="9"/>
  <c r="S26" i="9"/>
  <c r="R26" i="9"/>
  <c r="AC25" i="9"/>
  <c r="AB25" i="9"/>
  <c r="AA25" i="9"/>
  <c r="Z25" i="9"/>
  <c r="Y25" i="9"/>
  <c r="X25" i="9"/>
  <c r="W25" i="9"/>
  <c r="V25" i="9"/>
  <c r="U25" i="9"/>
  <c r="T25" i="9"/>
  <c r="S25" i="9"/>
  <c r="R25" i="9"/>
  <c r="AC24" i="9"/>
  <c r="AB24" i="9"/>
  <c r="AA24" i="9"/>
  <c r="Z24" i="9"/>
  <c r="Y24" i="9"/>
  <c r="X24" i="9"/>
  <c r="W24" i="9"/>
  <c r="V24" i="9"/>
  <c r="U24" i="9"/>
  <c r="T24" i="9"/>
  <c r="S24" i="9"/>
  <c r="R24" i="9"/>
  <c r="AC23" i="9"/>
  <c r="AB23" i="9"/>
  <c r="AA23" i="9"/>
  <c r="Z23" i="9"/>
  <c r="Y23" i="9"/>
  <c r="X23" i="9"/>
  <c r="W23" i="9"/>
  <c r="V23" i="9"/>
  <c r="U23" i="9"/>
  <c r="T23" i="9"/>
  <c r="S23" i="9"/>
  <c r="R23" i="9"/>
  <c r="AC22" i="9"/>
  <c r="AB22" i="9"/>
  <c r="AA22" i="9"/>
  <c r="Z22" i="9"/>
  <c r="Y22" i="9"/>
  <c r="X22" i="9"/>
  <c r="W22" i="9"/>
  <c r="V22" i="9"/>
  <c r="U22" i="9"/>
  <c r="T22" i="9"/>
  <c r="S22" i="9"/>
  <c r="R22" i="9"/>
  <c r="Q28" i="9"/>
  <c r="Q27" i="9"/>
  <c r="Q26" i="9"/>
  <c r="Q25" i="9"/>
  <c r="Q24" i="9"/>
  <c r="Q23" i="9"/>
  <c r="Q22" i="9"/>
  <c r="BM43" i="9" l="1"/>
  <c r="BK43" i="9"/>
  <c r="BJ32" i="9"/>
  <c r="BJ36" i="9" s="1"/>
  <c r="BO42" i="9"/>
  <c r="BJ43" i="9"/>
  <c r="BN42" i="9"/>
  <c r="AV35" i="9"/>
  <c r="BD35" i="9"/>
  <c r="BQ42" i="9"/>
  <c r="AX35" i="9"/>
  <c r="BS42" i="9"/>
  <c r="BL42" i="9"/>
  <c r="BT42" i="9"/>
  <c r="BF35" i="9"/>
  <c r="BK42" i="9"/>
  <c r="AZ34" i="9"/>
  <c r="BR32" i="9"/>
  <c r="BR36" i="9" s="1"/>
  <c r="BM42" i="9"/>
  <c r="BU42" i="9"/>
  <c r="BP42" i="9"/>
  <c r="BJ42" i="9"/>
  <c r="BR42" i="9"/>
  <c r="BA34" i="9"/>
  <c r="BL32" i="9"/>
  <c r="BL36" i="9" s="1"/>
  <c r="BT32" i="9"/>
  <c r="BT36" i="9" s="1"/>
  <c r="BP33" i="9"/>
  <c r="BP37" i="9" s="1"/>
  <c r="BM32" i="9"/>
  <c r="BM36" i="9" s="1"/>
  <c r="BU32" i="9"/>
  <c r="BU36" i="9" s="1"/>
  <c r="BQ33" i="9"/>
  <c r="BQ37" i="9" s="1"/>
  <c r="BN32" i="9"/>
  <c r="BN36" i="9" s="1"/>
  <c r="BJ33" i="9"/>
  <c r="BJ37" i="9" s="1"/>
  <c r="BR33" i="9"/>
  <c r="BR37" i="9" s="1"/>
  <c r="BO32" i="9"/>
  <c r="BO36" i="9" s="1"/>
  <c r="BK33" i="9"/>
  <c r="BK37" i="9" s="1"/>
  <c r="BS33" i="9"/>
  <c r="BS37" i="9" s="1"/>
  <c r="BP32" i="9"/>
  <c r="BP36" i="9" s="1"/>
  <c r="BL33" i="9"/>
  <c r="BL37" i="9" s="1"/>
  <c r="BT33" i="9"/>
  <c r="BT37" i="9" s="1"/>
  <c r="BQ32" i="9"/>
  <c r="BQ36" i="9" s="1"/>
  <c r="BM33" i="9"/>
  <c r="BM37" i="9" s="1"/>
  <c r="BU33" i="9"/>
  <c r="BU37" i="9" s="1"/>
  <c r="BN33" i="9"/>
  <c r="BN37" i="9" s="1"/>
  <c r="BK32" i="9"/>
  <c r="BK36" i="9" s="1"/>
  <c r="BS32" i="9"/>
  <c r="BS36" i="9" s="1"/>
  <c r="BO33" i="9"/>
  <c r="BO37" i="9" s="1"/>
  <c r="AY34" i="9"/>
  <c r="BA35" i="9"/>
  <c r="BB34" i="9"/>
  <c r="AW34" i="9"/>
  <c r="BE35" i="9"/>
  <c r="AU35" i="9"/>
  <c r="BC35" i="9"/>
  <c r="BA33" i="9"/>
  <c r="AY33" i="9"/>
  <c r="AU34" i="9"/>
  <c r="BC34" i="9"/>
  <c r="AY35" i="9"/>
  <c r="AZ33" i="9"/>
  <c r="AV34" i="9"/>
  <c r="BD34" i="9"/>
  <c r="AZ35" i="9"/>
  <c r="BB33" i="9"/>
  <c r="AX34" i="9"/>
  <c r="BF34" i="9"/>
  <c r="BB35" i="9"/>
  <c r="AU33" i="9"/>
  <c r="BC33" i="9"/>
  <c r="BE34" i="9"/>
  <c r="AV33" i="9"/>
  <c r="BD33" i="9"/>
  <c r="AW33" i="9"/>
  <c r="BE33" i="9"/>
  <c r="AW35" i="9"/>
  <c r="AX33" i="9"/>
  <c r="BF33" i="9"/>
  <c r="AK106" i="8"/>
  <c r="AJ106" i="8"/>
  <c r="AI106" i="8"/>
  <c r="AI108" i="8" s="1"/>
  <c r="AH106" i="8"/>
  <c r="AG106" i="8"/>
  <c r="AG108" i="8" s="1"/>
  <c r="AF106" i="8"/>
  <c r="AF108" i="8" s="1"/>
  <c r="AE106" i="8"/>
  <c r="AE108" i="8" s="1"/>
  <c r="AD106" i="8"/>
  <c r="AD108" i="8" s="1"/>
  <c r="AC106" i="8"/>
  <c r="AC108" i="8" s="1"/>
  <c r="AB106" i="8"/>
  <c r="AB108" i="8" s="1"/>
  <c r="AA106" i="8"/>
  <c r="AA108" i="8" s="1"/>
  <c r="Z106" i="8"/>
  <c r="Z108" i="8" s="1"/>
  <c r="Y106" i="8"/>
  <c r="Y108" i="8" s="1"/>
  <c r="G137" i="5"/>
  <c r="G136" i="5"/>
  <c r="G135" i="5"/>
  <c r="G133" i="5"/>
  <c r="G132" i="5"/>
  <c r="G131" i="5"/>
  <c r="G130" i="5"/>
  <c r="G128" i="5"/>
  <c r="G127" i="5"/>
  <c r="G126" i="5"/>
  <c r="G124" i="5"/>
  <c r="G123" i="5"/>
  <c r="G122" i="5"/>
  <c r="G121" i="5"/>
  <c r="G119" i="5"/>
  <c r="G118" i="5"/>
  <c r="G117" i="5"/>
  <c r="G116" i="5"/>
  <c r="G114" i="5"/>
  <c r="G113" i="5"/>
  <c r="G112" i="5"/>
  <c r="G110" i="5"/>
  <c r="G109" i="5"/>
  <c r="G108" i="5"/>
  <c r="G107" i="5"/>
  <c r="G106" i="5"/>
  <c r="N106" i="5"/>
  <c r="M106" i="5"/>
  <c r="L106" i="5"/>
  <c r="K106" i="5"/>
  <c r="J106" i="5"/>
  <c r="I106" i="5"/>
  <c r="H106" i="5"/>
  <c r="E106" i="5"/>
  <c r="D106" i="5"/>
  <c r="C106" i="5"/>
  <c r="G101" i="5"/>
  <c r="G100" i="5"/>
  <c r="G99" i="5"/>
  <c r="G98" i="5"/>
  <c r="G96" i="5"/>
  <c r="G95" i="5"/>
  <c r="G94" i="5"/>
  <c r="G93" i="5"/>
  <c r="G92" i="5"/>
  <c r="G90" i="5"/>
  <c r="G89" i="5"/>
  <c r="G88" i="5"/>
  <c r="G87" i="5"/>
  <c r="G86" i="5"/>
  <c r="G84" i="5"/>
  <c r="G83" i="5"/>
  <c r="G82" i="5"/>
  <c r="G81" i="5"/>
  <c r="G80" i="5"/>
  <c r="G78" i="5"/>
  <c r="G77" i="5"/>
  <c r="G76" i="5"/>
  <c r="G75" i="5"/>
  <c r="G74" i="5"/>
  <c r="G72" i="5"/>
  <c r="G71" i="5"/>
  <c r="G70" i="5"/>
  <c r="G69" i="5"/>
  <c r="G68" i="5"/>
  <c r="G66" i="5"/>
  <c r="G65" i="5"/>
  <c r="G64" i="5"/>
  <c r="G63" i="5"/>
  <c r="G62" i="5"/>
  <c r="G60" i="5"/>
  <c r="G59" i="5"/>
  <c r="G58" i="5"/>
  <c r="G57" i="5"/>
  <c r="G56" i="5"/>
  <c r="G52" i="5"/>
  <c r="G51" i="5"/>
  <c r="G50" i="5"/>
  <c r="G48" i="5"/>
  <c r="G47" i="5"/>
  <c r="G46" i="5"/>
  <c r="G45" i="5"/>
  <c r="G44" i="5"/>
  <c r="G42" i="5"/>
  <c r="G41" i="5"/>
  <c r="G40" i="5"/>
  <c r="G39" i="5"/>
  <c r="G36" i="5"/>
  <c r="G35" i="5"/>
  <c r="G34" i="5"/>
  <c r="G33" i="5"/>
  <c r="G32" i="5"/>
  <c r="G30" i="5"/>
  <c r="G29" i="5"/>
  <c r="G28" i="5"/>
  <c r="G27" i="5"/>
  <c r="G26" i="5"/>
  <c r="G24" i="5"/>
  <c r="G23" i="5"/>
  <c r="G22" i="5"/>
  <c r="G21" i="5"/>
  <c r="G20" i="5"/>
  <c r="G18" i="5"/>
  <c r="G17" i="5"/>
  <c r="G16" i="5"/>
  <c r="G15" i="5"/>
  <c r="G14" i="5"/>
  <c r="G11" i="5"/>
  <c r="G10" i="5"/>
  <c r="G9" i="5"/>
  <c r="G8" i="5"/>
  <c r="AK19" i="8"/>
  <c r="AK209" i="8" s="1"/>
  <c r="AJ19" i="8"/>
  <c r="AJ209" i="8" s="1"/>
  <c r="AI19" i="8"/>
  <c r="AI209" i="8" s="1"/>
  <c r="AH19" i="8"/>
  <c r="AG19" i="8"/>
  <c r="AG209" i="8" s="1"/>
  <c r="AF19" i="8"/>
  <c r="AE19" i="8"/>
  <c r="AD19" i="8"/>
  <c r="AC19" i="8"/>
  <c r="AB19" i="8"/>
  <c r="AB209" i="8" s="1"/>
  <c r="AA19" i="8"/>
  <c r="AA209" i="8" s="1"/>
  <c r="Z19" i="8"/>
  <c r="Z209" i="8" s="1"/>
  <c r="Y19" i="8"/>
  <c r="Y209" i="8" s="1"/>
  <c r="AK79" i="8"/>
  <c r="AJ79" i="8"/>
  <c r="AI79" i="8"/>
  <c r="AH79" i="8"/>
  <c r="AG79" i="8"/>
  <c r="AF79" i="8"/>
  <c r="AE79" i="8"/>
  <c r="AD79" i="8"/>
  <c r="AC79" i="8"/>
  <c r="AB79" i="8"/>
  <c r="AA79" i="8"/>
  <c r="Z79" i="8"/>
  <c r="Z269" i="8" s="1"/>
  <c r="Y79" i="8"/>
  <c r="AK76" i="8"/>
  <c r="AJ76" i="8"/>
  <c r="AJ266" i="8" s="1"/>
  <c r="AI76" i="8"/>
  <c r="AI266" i="8" s="1"/>
  <c r="AH76" i="8"/>
  <c r="AG76" i="8"/>
  <c r="AF76" i="8"/>
  <c r="AE76" i="8"/>
  <c r="AD76" i="8"/>
  <c r="AC76" i="8"/>
  <c r="AB76" i="8"/>
  <c r="AB266" i="8" s="1"/>
  <c r="AA76" i="8"/>
  <c r="AA266" i="8" s="1"/>
  <c r="Z76" i="8"/>
  <c r="Y76" i="8"/>
  <c r="AK73" i="8"/>
  <c r="AJ73" i="8"/>
  <c r="AJ263" i="8" s="1"/>
  <c r="AI73" i="8"/>
  <c r="AI263" i="8" s="1"/>
  <c r="AH73" i="8"/>
  <c r="AG73" i="8"/>
  <c r="AF73" i="8"/>
  <c r="AE73" i="8"/>
  <c r="AD73" i="8"/>
  <c r="AC73" i="8"/>
  <c r="AB73" i="8"/>
  <c r="AB263" i="8" s="1"/>
  <c r="AA73" i="8"/>
  <c r="AA263" i="8" s="1"/>
  <c r="Z73" i="8"/>
  <c r="Y73" i="8"/>
  <c r="AK70" i="8"/>
  <c r="AJ70" i="8"/>
  <c r="AI70" i="8"/>
  <c r="AH70" i="8"/>
  <c r="AG70" i="8"/>
  <c r="AG260" i="8" s="1"/>
  <c r="AF70" i="8"/>
  <c r="AE70" i="8"/>
  <c r="AD70" i="8"/>
  <c r="AC70" i="8"/>
  <c r="AB70" i="8"/>
  <c r="AA70" i="8"/>
  <c r="Z70" i="8"/>
  <c r="Y70" i="8"/>
  <c r="Y260" i="8" s="1"/>
  <c r="AK67" i="8"/>
  <c r="AJ67" i="8"/>
  <c r="AJ257" i="8" s="1"/>
  <c r="AI67" i="8"/>
  <c r="AI257" i="8" s="1"/>
  <c r="AH67" i="8"/>
  <c r="AG67" i="8"/>
  <c r="AF67" i="8"/>
  <c r="AE67" i="8"/>
  <c r="AD67" i="8"/>
  <c r="AC67" i="8"/>
  <c r="AB67" i="8"/>
  <c r="AB257" i="8" s="1"/>
  <c r="AA67" i="8"/>
  <c r="AA257" i="8" s="1"/>
  <c r="Z67" i="8"/>
  <c r="Z257" i="8" s="1"/>
  <c r="Y67" i="8"/>
  <c r="AK64" i="8"/>
  <c r="AJ64" i="8"/>
  <c r="AI64" i="8"/>
  <c r="AI254" i="8" s="1"/>
  <c r="AH64" i="8"/>
  <c r="AG64" i="8"/>
  <c r="AF64" i="8"/>
  <c r="AE64" i="8"/>
  <c r="AD64" i="8"/>
  <c r="AC64" i="8"/>
  <c r="AB64" i="8"/>
  <c r="AA64" i="8"/>
  <c r="AA254" i="8" s="1"/>
  <c r="Z64" i="8"/>
  <c r="Y64" i="8"/>
  <c r="AK61" i="8"/>
  <c r="AJ61" i="8"/>
  <c r="AI61" i="8"/>
  <c r="AH61" i="8"/>
  <c r="AG61" i="8"/>
  <c r="AF61" i="8"/>
  <c r="AE61" i="8"/>
  <c r="AD61" i="8"/>
  <c r="AC61" i="8"/>
  <c r="AB61" i="8"/>
  <c r="AA61" i="8"/>
  <c r="Z61" i="8"/>
  <c r="Y61" i="8"/>
  <c r="AK58" i="8"/>
  <c r="AJ58" i="8"/>
  <c r="AJ248" i="8" s="1"/>
  <c r="AI58" i="8"/>
  <c r="AI248" i="8" s="1"/>
  <c r="AH58" i="8"/>
  <c r="AG58" i="8"/>
  <c r="AG248" i="8" s="1"/>
  <c r="AF58" i="8"/>
  <c r="AE58" i="8"/>
  <c r="AD58" i="8"/>
  <c r="AC58" i="8"/>
  <c r="AB58" i="8"/>
  <c r="AB248" i="8" s="1"/>
  <c r="AA58" i="8"/>
  <c r="AA248" i="8" s="1"/>
  <c r="Z58" i="8"/>
  <c r="Z248" i="8" s="1"/>
  <c r="Y58" i="8"/>
  <c r="Y248" i="8" s="1"/>
  <c r="AK55" i="8"/>
  <c r="AJ55" i="8"/>
  <c r="AJ245" i="8" s="1"/>
  <c r="AI55" i="8"/>
  <c r="AH55" i="8"/>
  <c r="AG55" i="8"/>
  <c r="AF55" i="8"/>
  <c r="AE55" i="8"/>
  <c r="AD55" i="8"/>
  <c r="AC55" i="8"/>
  <c r="AB55" i="8"/>
  <c r="AA55" i="8"/>
  <c r="Z55" i="8"/>
  <c r="Z245" i="8" s="1"/>
  <c r="Y55" i="8"/>
  <c r="AK52" i="8"/>
  <c r="AJ52" i="8"/>
  <c r="AJ242" i="8" s="1"/>
  <c r="AI52" i="8"/>
  <c r="AI242" i="8" s="1"/>
  <c r="AH52" i="8"/>
  <c r="AG52" i="8"/>
  <c r="AF52" i="8"/>
  <c r="AE52" i="8"/>
  <c r="AD52" i="8"/>
  <c r="AC52" i="8"/>
  <c r="AB52" i="8"/>
  <c r="AB242" i="8" s="1"/>
  <c r="AA52" i="8"/>
  <c r="AA242" i="8" s="1"/>
  <c r="Z52" i="8"/>
  <c r="Y52" i="8"/>
  <c r="AK49" i="8"/>
  <c r="AJ49" i="8"/>
  <c r="AJ239" i="8" s="1"/>
  <c r="AI49" i="8"/>
  <c r="AI239" i="8" s="1"/>
  <c r="AH49" i="8"/>
  <c r="AG49" i="8"/>
  <c r="AF49" i="8"/>
  <c r="AE49" i="8"/>
  <c r="AD49" i="8"/>
  <c r="AC49" i="8"/>
  <c r="AB49" i="8"/>
  <c r="AB239" i="8" s="1"/>
  <c r="AA49" i="8"/>
  <c r="AA239" i="8" s="1"/>
  <c r="Z49" i="8"/>
  <c r="Y49" i="8"/>
  <c r="AK46" i="8"/>
  <c r="AK236" i="8" s="1"/>
  <c r="AJ46" i="8"/>
  <c r="AI46" i="8"/>
  <c r="AH46" i="8"/>
  <c r="AG46" i="8"/>
  <c r="AG236" i="8" s="1"/>
  <c r="AF46" i="8"/>
  <c r="AE46" i="8"/>
  <c r="AD46" i="8"/>
  <c r="AC46" i="8"/>
  <c r="AB46" i="8"/>
  <c r="AA46" i="8"/>
  <c r="Z46" i="8"/>
  <c r="Y46" i="8"/>
  <c r="Y236" i="8" s="1"/>
  <c r="AK43" i="8"/>
  <c r="AJ43" i="8"/>
  <c r="AJ233" i="8" s="1"/>
  <c r="AI43" i="8"/>
  <c r="AI233" i="8" s="1"/>
  <c r="AH43" i="8"/>
  <c r="AG43" i="8"/>
  <c r="AF43" i="8"/>
  <c r="AE43" i="8"/>
  <c r="AD43" i="8"/>
  <c r="AC43" i="8"/>
  <c r="AB43" i="8"/>
  <c r="AB233" i="8" s="1"/>
  <c r="AA43" i="8"/>
  <c r="AA233" i="8" s="1"/>
  <c r="Z43" i="8"/>
  <c r="Z233" i="8" s="1"/>
  <c r="Y43" i="8"/>
  <c r="AK40" i="8"/>
  <c r="AJ40" i="8"/>
  <c r="AI40" i="8"/>
  <c r="AI230" i="8" s="1"/>
  <c r="AH40" i="8"/>
  <c r="AG40" i="8"/>
  <c r="AF40" i="8"/>
  <c r="AE40" i="8"/>
  <c r="AD40" i="8"/>
  <c r="AC40" i="8"/>
  <c r="AB40" i="8"/>
  <c r="AA40" i="8"/>
  <c r="AA230" i="8" s="1"/>
  <c r="Z40" i="8"/>
  <c r="Y40" i="8"/>
  <c r="AK37" i="8"/>
  <c r="AK227" i="8" s="1"/>
  <c r="AJ37" i="8"/>
  <c r="AI37" i="8"/>
  <c r="AH37" i="8"/>
  <c r="AG37" i="8"/>
  <c r="AF37" i="8"/>
  <c r="AE37" i="8"/>
  <c r="AD37" i="8"/>
  <c r="AC37" i="8"/>
  <c r="AB37" i="8"/>
  <c r="AA37" i="8"/>
  <c r="Z37" i="8"/>
  <c r="Y37" i="8"/>
  <c r="AK34" i="8"/>
  <c r="AJ34" i="8"/>
  <c r="AJ224" i="8" s="1"/>
  <c r="AI34" i="8"/>
  <c r="AI224" i="8" s="1"/>
  <c r="AH34" i="8"/>
  <c r="AG34" i="8"/>
  <c r="AG224" i="8" s="1"/>
  <c r="AF34" i="8"/>
  <c r="AE34" i="8"/>
  <c r="AD34" i="8"/>
  <c r="AC34" i="8"/>
  <c r="AB34" i="8"/>
  <c r="AB224" i="8" s="1"/>
  <c r="AA34" i="8"/>
  <c r="AA224" i="8" s="1"/>
  <c r="Z34" i="8"/>
  <c r="Z224" i="8" s="1"/>
  <c r="Y34" i="8"/>
  <c r="Y224" i="8" s="1"/>
  <c r="AK31" i="8"/>
  <c r="AJ31" i="8"/>
  <c r="AI31" i="8"/>
  <c r="AH31" i="8"/>
  <c r="AG31" i="8"/>
  <c r="AF31" i="8"/>
  <c r="AE31" i="8"/>
  <c r="AD31" i="8"/>
  <c r="AC31" i="8"/>
  <c r="AB31" i="8"/>
  <c r="AA31" i="8"/>
  <c r="Z31" i="8"/>
  <c r="Z221" i="8" s="1"/>
  <c r="Y31" i="8"/>
  <c r="AK28" i="8"/>
  <c r="AJ28" i="8"/>
  <c r="AJ218" i="8" s="1"/>
  <c r="AI28" i="8"/>
  <c r="AI218" i="8" s="1"/>
  <c r="AH28" i="8"/>
  <c r="AG28" i="8"/>
  <c r="AF28" i="8"/>
  <c r="AE28" i="8"/>
  <c r="AD28" i="8"/>
  <c r="AC28" i="8"/>
  <c r="AB28" i="8"/>
  <c r="AB218" i="8" s="1"/>
  <c r="AA28" i="8"/>
  <c r="AA218" i="8" s="1"/>
  <c r="Z28" i="8"/>
  <c r="Y28" i="8"/>
  <c r="AK25" i="8"/>
  <c r="AK215" i="8" s="1"/>
  <c r="AJ25" i="8"/>
  <c r="AJ215" i="8" s="1"/>
  <c r="AI25" i="8"/>
  <c r="AI215" i="8" s="1"/>
  <c r="AH25" i="8"/>
  <c r="AG25" i="8"/>
  <c r="AF25" i="8"/>
  <c r="AE25" i="8"/>
  <c r="AD25" i="8"/>
  <c r="AC25" i="8"/>
  <c r="AB25" i="8"/>
  <c r="AB215" i="8" s="1"/>
  <c r="AA25" i="8"/>
  <c r="AA215" i="8" s="1"/>
  <c r="Z25" i="8"/>
  <c r="Y25" i="8"/>
  <c r="AK22" i="8"/>
  <c r="AJ22" i="8"/>
  <c r="AI22" i="8"/>
  <c r="AH22" i="8"/>
  <c r="AG22" i="8"/>
  <c r="AG212" i="8" s="1"/>
  <c r="AF22" i="8"/>
  <c r="AE22" i="8"/>
  <c r="AD22" i="8"/>
  <c r="AC22" i="8"/>
  <c r="AB22" i="8"/>
  <c r="AA22" i="8"/>
  <c r="Z22" i="8"/>
  <c r="Y22" i="8"/>
  <c r="Y212" i="8" s="1"/>
  <c r="AK16" i="8"/>
  <c r="AJ16" i="8"/>
  <c r="AJ206" i="8" s="1"/>
  <c r="AI16" i="8"/>
  <c r="AI206" i="8" s="1"/>
  <c r="AH16" i="8"/>
  <c r="AG16" i="8"/>
  <c r="AF16" i="8"/>
  <c r="AE16" i="8"/>
  <c r="AD16" i="8"/>
  <c r="AC16" i="8"/>
  <c r="AB16" i="8"/>
  <c r="AB206" i="8" s="1"/>
  <c r="AA16" i="8"/>
  <c r="AA206" i="8" s="1"/>
  <c r="Z16" i="8"/>
  <c r="Z206" i="8" s="1"/>
  <c r="Y16" i="8"/>
  <c r="AK13" i="8"/>
  <c r="AK203" i="8" s="1"/>
  <c r="AJ13" i="8"/>
  <c r="AI13" i="8"/>
  <c r="AI203" i="8" s="1"/>
  <c r="AH13" i="8"/>
  <c r="AG13" i="8"/>
  <c r="AF13" i="8"/>
  <c r="AE13" i="8"/>
  <c r="AD13" i="8"/>
  <c r="AC13" i="8"/>
  <c r="AB13" i="8"/>
  <c r="AA13" i="8"/>
  <c r="AA203" i="8" s="1"/>
  <c r="Z13" i="8"/>
  <c r="Y13" i="8"/>
  <c r="AK10" i="8"/>
  <c r="AK200" i="8" s="1"/>
  <c r="AJ10" i="8"/>
  <c r="AI10" i="8"/>
  <c r="AH10" i="8"/>
  <c r="AG10" i="8"/>
  <c r="AF10" i="8"/>
  <c r="AE10" i="8"/>
  <c r="AD10" i="8"/>
  <c r="AC10" i="8"/>
  <c r="AB10" i="8"/>
  <c r="AA10" i="8"/>
  <c r="Z10" i="8"/>
  <c r="Y10" i="8"/>
  <c r="Y215" i="8" l="1"/>
  <c r="Y239" i="8"/>
  <c r="AG239" i="8"/>
  <c r="Y263" i="8"/>
  <c r="Y203" i="8"/>
  <c r="AG203" i="8"/>
  <c r="Z215" i="8"/>
  <c r="Y218" i="8"/>
  <c r="AG218" i="8"/>
  <c r="Y230" i="8"/>
  <c r="AG230" i="8"/>
  <c r="Z239" i="8"/>
  <c r="Y242" i="8"/>
  <c r="AG242" i="8"/>
  <c r="Y254" i="8"/>
  <c r="AG254" i="8"/>
  <c r="Z263" i="8"/>
  <c r="Y266" i="8"/>
  <c r="AG266" i="8"/>
  <c r="AG215" i="8"/>
  <c r="AG263" i="8"/>
  <c r="Z203" i="8"/>
  <c r="Y206" i="8"/>
  <c r="AG206" i="8"/>
  <c r="Z218" i="8"/>
  <c r="Y221" i="8"/>
  <c r="AG221" i="8"/>
  <c r="Z230" i="8"/>
  <c r="Y233" i="8"/>
  <c r="AG233" i="8"/>
  <c r="Z242" i="8"/>
  <c r="Y245" i="8"/>
  <c r="AG245" i="8"/>
  <c r="Z254" i="8"/>
  <c r="Y257" i="8"/>
  <c r="AG257" i="8"/>
  <c r="Z266" i="8"/>
  <c r="Y269" i="8"/>
  <c r="AG269" i="8"/>
  <c r="AJ200" i="8"/>
  <c r="AE203" i="8"/>
  <c r="AD206" i="8"/>
  <c r="AC212" i="8"/>
  <c r="AK212" i="8"/>
  <c r="AF215" i="8"/>
  <c r="AE218" i="8"/>
  <c r="AD221" i="8"/>
  <c r="AC224" i="8"/>
  <c r="AK224" i="8"/>
  <c r="AB227" i="8"/>
  <c r="AF227" i="8"/>
  <c r="AJ227" i="8"/>
  <c r="AE230" i="8"/>
  <c r="AD233" i="8"/>
  <c r="AC236" i="8"/>
  <c r="AF239" i="8"/>
  <c r="AE242" i="8"/>
  <c r="AD245" i="8"/>
  <c r="AC248" i="8"/>
  <c r="AK248" i="8"/>
  <c r="AB251" i="8"/>
  <c r="AF251" i="8"/>
  <c r="AJ251" i="8"/>
  <c r="AE254" i="8"/>
  <c r="AD257" i="8"/>
  <c r="AC260" i="8"/>
  <c r="AK260" i="8"/>
  <c r="AF263" i="8"/>
  <c r="AE266" i="8"/>
  <c r="AD269" i="8"/>
  <c r="AC209" i="8"/>
  <c r="AC200" i="8"/>
  <c r="AG200" i="8"/>
  <c r="AB203" i="8"/>
  <c r="AF203" i="8"/>
  <c r="AJ203" i="8"/>
  <c r="AE206" i="8"/>
  <c r="Z212" i="8"/>
  <c r="AD212" i="8"/>
  <c r="AC215" i="8"/>
  <c r="AF218" i="8"/>
  <c r="AA221" i="8"/>
  <c r="AE221" i="8"/>
  <c r="AI221" i="8"/>
  <c r="AD224" i="8"/>
  <c r="Y227" i="8"/>
  <c r="AC227" i="8"/>
  <c r="AG227" i="8"/>
  <c r="AB230" i="8"/>
  <c r="AF230" i="8"/>
  <c r="AJ230" i="8"/>
  <c r="AE233" i="8"/>
  <c r="Z236" i="8"/>
  <c r="AD236" i="8"/>
  <c r="AC239" i="8"/>
  <c r="AK239" i="8"/>
  <c r="AF242" i="8"/>
  <c r="AA245" i="8"/>
  <c r="AE245" i="8"/>
  <c r="AI245" i="8"/>
  <c r="AD248" i="8"/>
  <c r="Y251" i="8"/>
  <c r="AC251" i="8"/>
  <c r="AG251" i="8"/>
  <c r="AK251" i="8"/>
  <c r="AB254" i="8"/>
  <c r="AF254" i="8"/>
  <c r="AJ254" i="8"/>
  <c r="AE257" i="8"/>
  <c r="Z260" i="8"/>
  <c r="AD260" i="8"/>
  <c r="AC263" i="8"/>
  <c r="AK263" i="8"/>
  <c r="AF266" i="8"/>
  <c r="AA269" i="8"/>
  <c r="AE269" i="8"/>
  <c r="AI269" i="8"/>
  <c r="AD209" i="8"/>
  <c r="AB200" i="8"/>
  <c r="Y200" i="8"/>
  <c r="Z200" i="8"/>
  <c r="AD200" i="8"/>
  <c r="AC203" i="8"/>
  <c r="AF206" i="8"/>
  <c r="AA212" i="8"/>
  <c r="AE212" i="8"/>
  <c r="AI212" i="8"/>
  <c r="AD215" i="8"/>
  <c r="AC218" i="8"/>
  <c r="AK218" i="8"/>
  <c r="AB221" i="8"/>
  <c r="AF221" i="8"/>
  <c r="AJ221" i="8"/>
  <c r="AE224" i="8"/>
  <c r="Z227" i="8"/>
  <c r="AD227" i="8"/>
  <c r="AC230" i="8"/>
  <c r="AK230" i="8"/>
  <c r="AF233" i="8"/>
  <c r="AA236" i="8"/>
  <c r="AE236" i="8"/>
  <c r="AI236" i="8"/>
  <c r="AD239" i="8"/>
  <c r="AC242" i="8"/>
  <c r="AK242" i="8"/>
  <c r="AB245" i="8"/>
  <c r="AF245" i="8"/>
  <c r="AE248" i="8"/>
  <c r="Z251" i="8"/>
  <c r="AD251" i="8"/>
  <c r="AC254" i="8"/>
  <c r="AK254" i="8"/>
  <c r="AF257" i="8"/>
  <c r="AA260" i="8"/>
  <c r="AE260" i="8"/>
  <c r="AI260" i="8"/>
  <c r="AD263" i="8"/>
  <c r="AC266" i="8"/>
  <c r="AK266" i="8"/>
  <c r="AB269" i="8"/>
  <c r="AF269" i="8"/>
  <c r="AJ269" i="8"/>
  <c r="AE209" i="8"/>
  <c r="AF200" i="8"/>
  <c r="AA200" i="8"/>
  <c r="AE200" i="8"/>
  <c r="AI200" i="8"/>
  <c r="AD203" i="8"/>
  <c r="AC206" i="8"/>
  <c r="AK206" i="8"/>
  <c r="AB212" i="8"/>
  <c r="AF212" i="8"/>
  <c r="AJ212" i="8"/>
  <c r="AE215" i="8"/>
  <c r="AD218" i="8"/>
  <c r="AC221" i="8"/>
  <c r="AK221" i="8"/>
  <c r="AF224" i="8"/>
  <c r="AA227" i="8"/>
  <c r="AE227" i="8"/>
  <c r="AI227" i="8"/>
  <c r="AD230" i="8"/>
  <c r="AC233" i="8"/>
  <c r="AK233" i="8"/>
  <c r="AB236" i="8"/>
  <c r="AF236" i="8"/>
  <c r="AJ236" i="8"/>
  <c r="AE239" i="8"/>
  <c r="AD242" i="8"/>
  <c r="AC245" i="8"/>
  <c r="AK245" i="8"/>
  <c r="AF248" i="8"/>
  <c r="AA251" i="8"/>
  <c r="AE251" i="8"/>
  <c r="AI251" i="8"/>
  <c r="AD254" i="8"/>
  <c r="AC257" i="8"/>
  <c r="AK257" i="8"/>
  <c r="AB260" i="8"/>
  <c r="AF260" i="8"/>
  <c r="AJ260" i="8"/>
  <c r="AE263" i="8"/>
  <c r="AD266" i="8"/>
  <c r="AC269" i="8"/>
  <c r="AK269" i="8"/>
  <c r="AF209" i="8"/>
  <c r="AO76" i="8"/>
  <c r="AO46" i="8"/>
  <c r="AO48" i="8" s="1"/>
  <c r="AO25" i="8"/>
  <c r="AO73" i="8"/>
  <c r="AO64" i="8"/>
  <c r="AO66" i="8" s="1"/>
  <c r="AO16" i="8"/>
  <c r="AO18" i="8" s="1"/>
  <c r="AO58" i="8"/>
  <c r="AO49" i="8"/>
  <c r="AO37" i="8"/>
  <c r="AO39" i="8" s="1"/>
  <c r="AO19" i="8"/>
  <c r="AO21" i="8" s="1"/>
  <c r="AO52" i="8"/>
  <c r="AO28" i="8"/>
  <c r="AO10" i="8"/>
  <c r="AO12" i="8" s="1"/>
  <c r="AO67" i="8"/>
  <c r="AO69" i="8" s="1"/>
  <c r="AO55" i="8"/>
  <c r="AO13" i="8"/>
  <c r="AO61" i="8"/>
  <c r="AO63" i="8" s="1"/>
  <c r="AO40" i="8"/>
  <c r="AO42" i="8" s="1"/>
  <c r="AO31" i="8"/>
  <c r="AO33" i="8" s="1"/>
  <c r="AO22" i="8"/>
  <c r="AO79" i="8"/>
  <c r="AO43" i="8"/>
  <c r="AO70" i="8"/>
  <c r="AO34" i="8"/>
  <c r="AW76" i="8"/>
  <c r="AW46" i="8"/>
  <c r="AW48" i="8" s="1"/>
  <c r="AW25" i="8"/>
  <c r="AW27" i="8" s="1"/>
  <c r="AW73" i="8"/>
  <c r="AW64" i="8"/>
  <c r="AW66" i="8" s="1"/>
  <c r="AW16" i="8"/>
  <c r="AW18" i="8" s="1"/>
  <c r="AW43" i="8"/>
  <c r="AW49" i="8"/>
  <c r="AW37" i="8"/>
  <c r="AW19" i="8"/>
  <c r="AW21" i="8" s="1"/>
  <c r="AW52" i="8"/>
  <c r="AW28" i="8"/>
  <c r="AW30" i="8" s="1"/>
  <c r="AW10" i="8"/>
  <c r="AW12" i="8" s="1"/>
  <c r="AW67" i="8"/>
  <c r="AW69" i="8" s="1"/>
  <c r="AW55" i="8"/>
  <c r="AW79" i="8"/>
  <c r="AW58" i="8"/>
  <c r="AW60" i="8" s="1"/>
  <c r="AW13" i="8"/>
  <c r="AW15" i="8" s="1"/>
  <c r="AW61" i="8"/>
  <c r="AW40" i="8"/>
  <c r="AW42" i="8" s="1"/>
  <c r="AW31" i="8"/>
  <c r="AW33" i="8" s="1"/>
  <c r="AW22" i="8"/>
  <c r="AW24" i="8" s="1"/>
  <c r="AW70" i="8"/>
  <c r="AW34" i="8"/>
  <c r="AP73" i="8"/>
  <c r="AP64" i="8"/>
  <c r="AP66" i="8" s="1"/>
  <c r="AP16" i="8"/>
  <c r="AP49" i="8"/>
  <c r="AP51" i="8" s="1"/>
  <c r="AP37" i="8"/>
  <c r="AP39" i="8" s="1"/>
  <c r="AP19" i="8"/>
  <c r="AP21" i="8" s="1"/>
  <c r="AP34" i="8"/>
  <c r="AP52" i="8"/>
  <c r="AP28" i="8"/>
  <c r="AP10" i="8"/>
  <c r="AP12" i="8" s="1"/>
  <c r="AP67" i="8"/>
  <c r="AP69" i="8" s="1"/>
  <c r="AP55" i="8"/>
  <c r="AP57" i="8" s="1"/>
  <c r="AP61" i="8"/>
  <c r="AP63" i="8" s="1"/>
  <c r="AP40" i="8"/>
  <c r="AP42" i="8" s="1"/>
  <c r="AP31" i="8"/>
  <c r="AP22" i="8"/>
  <c r="AP79" i="8"/>
  <c r="AP58" i="8"/>
  <c r="AP60" i="8" s="1"/>
  <c r="AP43" i="8"/>
  <c r="AP45" i="8" s="1"/>
  <c r="AP13" i="8"/>
  <c r="AP15" i="8" s="1"/>
  <c r="AP70" i="8"/>
  <c r="AP72" i="8" s="1"/>
  <c r="AP76" i="8"/>
  <c r="AP78" i="8" s="1"/>
  <c r="AP46" i="8"/>
  <c r="AP25" i="8"/>
  <c r="AQ49" i="8"/>
  <c r="AQ51" i="8" s="1"/>
  <c r="AQ37" i="8"/>
  <c r="AQ39" i="8" s="1"/>
  <c r="AQ19" i="8"/>
  <c r="AQ21" i="8" s="1"/>
  <c r="AQ52" i="8"/>
  <c r="AQ54" i="8" s="1"/>
  <c r="AQ28" i="8"/>
  <c r="AQ30" i="8" s="1"/>
  <c r="AQ10" i="8"/>
  <c r="AQ67" i="8"/>
  <c r="AQ69" i="8" s="1"/>
  <c r="AQ55" i="8"/>
  <c r="AQ61" i="8"/>
  <c r="AQ63" i="8" s="1"/>
  <c r="AQ40" i="8"/>
  <c r="AQ42" i="8" s="1"/>
  <c r="AQ31" i="8"/>
  <c r="AQ22" i="8"/>
  <c r="AQ24" i="8" s="1"/>
  <c r="AQ79" i="8"/>
  <c r="AQ81" i="8" s="1"/>
  <c r="AQ58" i="8"/>
  <c r="AQ60" i="8" s="1"/>
  <c r="AQ43" i="8"/>
  <c r="AQ45" i="8" s="1"/>
  <c r="AQ13" i="8"/>
  <c r="AQ25" i="8"/>
  <c r="AQ27" i="8" s="1"/>
  <c r="AQ70" i="8"/>
  <c r="AQ72" i="8" s="1"/>
  <c r="AQ34" i="8"/>
  <c r="AQ36" i="8" s="1"/>
  <c r="AQ76" i="8"/>
  <c r="AQ46" i="8"/>
  <c r="AQ73" i="8"/>
  <c r="AQ64" i="8"/>
  <c r="AQ66" i="8" s="1"/>
  <c r="AQ16" i="8"/>
  <c r="AQ18" i="8" s="1"/>
  <c r="AY49" i="8"/>
  <c r="AY37" i="8"/>
  <c r="AY39" i="8" s="1"/>
  <c r="AY19" i="8"/>
  <c r="AY21" i="8" s="1"/>
  <c r="AY25" i="8"/>
  <c r="AY52" i="8"/>
  <c r="AY54" i="8" s="1"/>
  <c r="AY28" i="8"/>
  <c r="AY30" i="8" s="1"/>
  <c r="AY10" i="8"/>
  <c r="AY67" i="8"/>
  <c r="AY55" i="8"/>
  <c r="AY57" i="8" s="1"/>
  <c r="AY61" i="8"/>
  <c r="AY63" i="8" s="1"/>
  <c r="AY40" i="8"/>
  <c r="AY42" i="8" s="1"/>
  <c r="AY31" i="8"/>
  <c r="AY33" i="8" s="1"/>
  <c r="AY22" i="8"/>
  <c r="AY24" i="8" s="1"/>
  <c r="AY79" i="8"/>
  <c r="AY81" i="8" s="1"/>
  <c r="AY58" i="8"/>
  <c r="AY43" i="8"/>
  <c r="AY13" i="8"/>
  <c r="AY15" i="8" s="1"/>
  <c r="AY76" i="8"/>
  <c r="AY78" i="8" s="1"/>
  <c r="AY70" i="8"/>
  <c r="AY34" i="8"/>
  <c r="AY36" i="8" s="1"/>
  <c r="AY73" i="8"/>
  <c r="AY75" i="8" s="1"/>
  <c r="AY64" i="8"/>
  <c r="AY66" i="8" s="1"/>
  <c r="AY16" i="8"/>
  <c r="AY46" i="8"/>
  <c r="AR52" i="8"/>
  <c r="AR54" i="8" s="1"/>
  <c r="AR28" i="8"/>
  <c r="AR30" i="8" s="1"/>
  <c r="AR10" i="8"/>
  <c r="AR67" i="8"/>
  <c r="AR69" i="8" s="1"/>
  <c r="AR55" i="8"/>
  <c r="AR57" i="8" s="1"/>
  <c r="AR61" i="8"/>
  <c r="AR63" i="8" s="1"/>
  <c r="AR40" i="8"/>
  <c r="AR31" i="8"/>
  <c r="AR33" i="8" s="1"/>
  <c r="AR22" i="8"/>
  <c r="AR24" i="8" s="1"/>
  <c r="AR64" i="8"/>
  <c r="AR66" i="8" s="1"/>
  <c r="AR79" i="8"/>
  <c r="AR81" i="8" s="1"/>
  <c r="AR58" i="8"/>
  <c r="AR43" i="8"/>
  <c r="AR45" i="8" s="1"/>
  <c r="AR13" i="8"/>
  <c r="AR15" i="8" s="1"/>
  <c r="AR70" i="8"/>
  <c r="AR34" i="8"/>
  <c r="AR36" i="8" s="1"/>
  <c r="AR16" i="8"/>
  <c r="AR18" i="8" s="1"/>
  <c r="AR76" i="8"/>
  <c r="AR78" i="8" s="1"/>
  <c r="AR46" i="8"/>
  <c r="AR48" i="8" s="1"/>
  <c r="AR25" i="8"/>
  <c r="AR27" i="8" s="1"/>
  <c r="AR73" i="8"/>
  <c r="AR75" i="8" s="1"/>
  <c r="AR49" i="8"/>
  <c r="AR37" i="8"/>
  <c r="AR19" i="8"/>
  <c r="AR21" i="8" s="1"/>
  <c r="AS67" i="8"/>
  <c r="AS55" i="8"/>
  <c r="AS57" i="8" s="1"/>
  <c r="AS61" i="8"/>
  <c r="AS63" i="8" s="1"/>
  <c r="AS40" i="8"/>
  <c r="AS42" i="8" s="1"/>
  <c r="AS31" i="8"/>
  <c r="AS33" i="8" s="1"/>
  <c r="AS22" i="8"/>
  <c r="AS24" i="8" s="1"/>
  <c r="AS37" i="8"/>
  <c r="AS79" i="8"/>
  <c r="AS58" i="8"/>
  <c r="AS43" i="8"/>
  <c r="AS45" i="8" s="1"/>
  <c r="AS13" i="8"/>
  <c r="AS15" i="8" s="1"/>
  <c r="AS49" i="8"/>
  <c r="AS51" i="8" s="1"/>
  <c r="AS70" i="8"/>
  <c r="AS72" i="8" s="1"/>
  <c r="AS34" i="8"/>
  <c r="AS36" i="8" s="1"/>
  <c r="AS76" i="8"/>
  <c r="AS78" i="8" s="1"/>
  <c r="AS46" i="8"/>
  <c r="AS48" i="8" s="1"/>
  <c r="AS25" i="8"/>
  <c r="AS27" i="8" s="1"/>
  <c r="AS19" i="8"/>
  <c r="AS21" i="8" s="1"/>
  <c r="AS73" i="8"/>
  <c r="AS64" i="8"/>
  <c r="AS16" i="8"/>
  <c r="AS18" i="8" s="1"/>
  <c r="AS52" i="8"/>
  <c r="AS54" i="8" s="1"/>
  <c r="AS28" i="8"/>
  <c r="AS10" i="8"/>
  <c r="AT61" i="8"/>
  <c r="AT63" i="8" s="1"/>
  <c r="AT40" i="8"/>
  <c r="AT42" i="8" s="1"/>
  <c r="AT31" i="8"/>
  <c r="AT33" i="8" s="1"/>
  <c r="AT22" i="8"/>
  <c r="AT24" i="8" s="1"/>
  <c r="AT79" i="8"/>
  <c r="AT81" i="8" s="1"/>
  <c r="AT58" i="8"/>
  <c r="AT60" i="8" s="1"/>
  <c r="AT43" i="8"/>
  <c r="AT45" i="8" s="1"/>
  <c r="AT13" i="8"/>
  <c r="AT70" i="8"/>
  <c r="AT34" i="8"/>
  <c r="AT36" i="8" s="1"/>
  <c r="AT52" i="8"/>
  <c r="AT54" i="8" s="1"/>
  <c r="AT76" i="8"/>
  <c r="AT78" i="8" s="1"/>
  <c r="AT46" i="8"/>
  <c r="AT48" i="8" s="1"/>
  <c r="AT25" i="8"/>
  <c r="AT27" i="8" s="1"/>
  <c r="AT73" i="8"/>
  <c r="AT64" i="8"/>
  <c r="AT66" i="8" s="1"/>
  <c r="AT16" i="8"/>
  <c r="AT18" i="8" s="1"/>
  <c r="AT10" i="8"/>
  <c r="AT12" i="8" s="1"/>
  <c r="AT49" i="8"/>
  <c r="AT37" i="8"/>
  <c r="AT39" i="8" s="1"/>
  <c r="AT19" i="8"/>
  <c r="AT21" i="8" s="1"/>
  <c r="AT67" i="8"/>
  <c r="AT55" i="8"/>
  <c r="AT28" i="8"/>
  <c r="AU79" i="8"/>
  <c r="AU81" i="8" s="1"/>
  <c r="AU58" i="8"/>
  <c r="AU43" i="8"/>
  <c r="AU45" i="8" s="1"/>
  <c r="AU13" i="8"/>
  <c r="AU15" i="8" s="1"/>
  <c r="AU70" i="8"/>
  <c r="AU72" i="8" s="1"/>
  <c r="AU34" i="8"/>
  <c r="AU36" i="8" s="1"/>
  <c r="AU76" i="8"/>
  <c r="AU46" i="8"/>
  <c r="AU48" i="8" s="1"/>
  <c r="AU25" i="8"/>
  <c r="AU27" i="8" s="1"/>
  <c r="AU73" i="8"/>
  <c r="AU75" i="8" s="1"/>
  <c r="AU64" i="8"/>
  <c r="AU66" i="8" s="1"/>
  <c r="AU16" i="8"/>
  <c r="AU18" i="8" s="1"/>
  <c r="AU55" i="8"/>
  <c r="AU57" i="8" s="1"/>
  <c r="AU49" i="8"/>
  <c r="AU51" i="8" s="1"/>
  <c r="AU37" i="8"/>
  <c r="AU19" i="8"/>
  <c r="AU67" i="8"/>
  <c r="AU69" i="8" s="1"/>
  <c r="AU52" i="8"/>
  <c r="AU54" i="8" s="1"/>
  <c r="AU28" i="8"/>
  <c r="AU30" i="8" s="1"/>
  <c r="AU10" i="8"/>
  <c r="AU12" i="8" s="1"/>
  <c r="AU61" i="8"/>
  <c r="AU63" i="8" s="1"/>
  <c r="AU40" i="8"/>
  <c r="AU42" i="8" s="1"/>
  <c r="AU31" i="8"/>
  <c r="AU22" i="8"/>
  <c r="AV70" i="8"/>
  <c r="AV72" i="8" s="1"/>
  <c r="AV34" i="8"/>
  <c r="AV36" i="8" s="1"/>
  <c r="AV61" i="8"/>
  <c r="AV76" i="8"/>
  <c r="AV78" i="8" s="1"/>
  <c r="AV46" i="8"/>
  <c r="AV48" i="8" s="1"/>
  <c r="AV25" i="8"/>
  <c r="AV31" i="8"/>
  <c r="AV73" i="8"/>
  <c r="AV75" i="8" s="1"/>
  <c r="AV64" i="8"/>
  <c r="AV66" i="8" s="1"/>
  <c r="AV16" i="8"/>
  <c r="AV18" i="8" s="1"/>
  <c r="AV49" i="8"/>
  <c r="AV51" i="8" s="1"/>
  <c r="AV37" i="8"/>
  <c r="AV19" i="8"/>
  <c r="AV21" i="8" s="1"/>
  <c r="AV52" i="8"/>
  <c r="AV54" i="8" s="1"/>
  <c r="AV28" i="8"/>
  <c r="AV10" i="8"/>
  <c r="AV40" i="8"/>
  <c r="AV22" i="8"/>
  <c r="AV24" i="8" s="1"/>
  <c r="AV67" i="8"/>
  <c r="AV69" i="8" s="1"/>
  <c r="AV55" i="8"/>
  <c r="AV57" i="8" s="1"/>
  <c r="AV79" i="8"/>
  <c r="AV81" i="8" s="1"/>
  <c r="AV58" i="8"/>
  <c r="AV60" i="8" s="1"/>
  <c r="AV43" i="8"/>
  <c r="AV13" i="8"/>
  <c r="AO57" i="8"/>
  <c r="AO60" i="8"/>
  <c r="AO51" i="8"/>
  <c r="AO27" i="8"/>
  <c r="AP54" i="8"/>
  <c r="AP48" i="8"/>
  <c r="AP27" i="8"/>
  <c r="AP81" i="8"/>
  <c r="AP30" i="8"/>
  <c r="AP33" i="8"/>
  <c r="AP36" i="8"/>
  <c r="AP75" i="8"/>
  <c r="AP24" i="8"/>
  <c r="AQ78" i="8"/>
  <c r="AQ57" i="8"/>
  <c r="AY51" i="8"/>
  <c r="AY48" i="8"/>
  <c r="AY27" i="8"/>
  <c r="AY12" i="8"/>
  <c r="AY69" i="8"/>
  <c r="AY18" i="8"/>
  <c r="AY72" i="8"/>
  <c r="AY60" i="8"/>
  <c r="AY45" i="8"/>
  <c r="AR72" i="8"/>
  <c r="AR39" i="8"/>
  <c r="AR60" i="8"/>
  <c r="AR42" i="8"/>
  <c r="AS81" i="8"/>
  <c r="AS69" i="8"/>
  <c r="AS30" i="8"/>
  <c r="AS75" i="8"/>
  <c r="AS39" i="8"/>
  <c r="AS60" i="8"/>
  <c r="AS12" i="8"/>
  <c r="AT15" i="8"/>
  <c r="AT72" i="8"/>
  <c r="AT75" i="8"/>
  <c r="AT51" i="8"/>
  <c r="AT30" i="8"/>
  <c r="AW57" i="8"/>
  <c r="AW54" i="8"/>
  <c r="AW45" i="8"/>
  <c r="AW51" i="8"/>
  <c r="AW81" i="8"/>
  <c r="AW78" i="8"/>
  <c r="AW72" i="8"/>
  <c r="AW36" i="8"/>
  <c r="AW63" i="8"/>
  <c r="AW75" i="8"/>
  <c r="AW39" i="8"/>
  <c r="AU78" i="8"/>
  <c r="AU39" i="8"/>
  <c r="AU24" i="8"/>
  <c r="AU21" i="8"/>
  <c r="AU33" i="8"/>
  <c r="AV45" i="8"/>
  <c r="AV30" i="8"/>
  <c r="AV15" i="8"/>
  <c r="AH108" i="8"/>
  <c r="AH233" i="8" s="1"/>
  <c r="O137" i="5"/>
  <c r="O136" i="5"/>
  <c r="O135" i="5"/>
  <c r="O133" i="5"/>
  <c r="O132" i="5"/>
  <c r="O131" i="5"/>
  <c r="O130" i="5"/>
  <c r="O128" i="5"/>
  <c r="O127" i="5"/>
  <c r="O126" i="5"/>
  <c r="O124" i="5"/>
  <c r="O123" i="5"/>
  <c r="O122" i="5"/>
  <c r="O121" i="5"/>
  <c r="O119" i="5"/>
  <c r="O114" i="5"/>
  <c r="O113" i="5"/>
  <c r="O112" i="5"/>
  <c r="O110" i="5"/>
  <c r="O109" i="5"/>
  <c r="O108" i="5"/>
  <c r="O107" i="5"/>
  <c r="N137" i="5"/>
  <c r="M137" i="5"/>
  <c r="L137" i="5"/>
  <c r="K137" i="5"/>
  <c r="J137" i="5"/>
  <c r="I137" i="5"/>
  <c r="H137" i="5"/>
  <c r="E137" i="5"/>
  <c r="D137" i="5"/>
  <c r="C137" i="5"/>
  <c r="N136" i="5"/>
  <c r="M136" i="5"/>
  <c r="L136" i="5"/>
  <c r="K136" i="5"/>
  <c r="J136" i="5"/>
  <c r="I136" i="5"/>
  <c r="H136" i="5"/>
  <c r="E136" i="5"/>
  <c r="D136" i="5"/>
  <c r="C136" i="5"/>
  <c r="N135" i="5"/>
  <c r="M135" i="5"/>
  <c r="L135" i="5"/>
  <c r="K135" i="5"/>
  <c r="J135" i="5"/>
  <c r="I135" i="5"/>
  <c r="H135" i="5"/>
  <c r="E135" i="5"/>
  <c r="D135" i="5"/>
  <c r="C135" i="5"/>
  <c r="N133" i="5"/>
  <c r="M133" i="5"/>
  <c r="L133" i="5"/>
  <c r="K133" i="5"/>
  <c r="J133" i="5"/>
  <c r="I133" i="5"/>
  <c r="H133" i="5"/>
  <c r="E133" i="5"/>
  <c r="D133" i="5"/>
  <c r="C133" i="5"/>
  <c r="N132" i="5"/>
  <c r="M132" i="5"/>
  <c r="L132" i="5"/>
  <c r="K132" i="5"/>
  <c r="J132" i="5"/>
  <c r="I132" i="5"/>
  <c r="H132" i="5"/>
  <c r="E132" i="5"/>
  <c r="D132" i="5"/>
  <c r="C132" i="5"/>
  <c r="N131" i="5"/>
  <c r="M131" i="5"/>
  <c r="L131" i="5"/>
  <c r="K131" i="5"/>
  <c r="J131" i="5"/>
  <c r="I131" i="5"/>
  <c r="H131" i="5"/>
  <c r="E131" i="5"/>
  <c r="D131" i="5"/>
  <c r="C131" i="5"/>
  <c r="N130" i="5"/>
  <c r="M130" i="5"/>
  <c r="L130" i="5"/>
  <c r="K130" i="5"/>
  <c r="J130" i="5"/>
  <c r="I130" i="5"/>
  <c r="H130" i="5"/>
  <c r="E130" i="5"/>
  <c r="D130" i="5"/>
  <c r="C130" i="5"/>
  <c r="N128" i="5"/>
  <c r="M128" i="5"/>
  <c r="L128" i="5"/>
  <c r="K128" i="5"/>
  <c r="J128" i="5"/>
  <c r="I128" i="5"/>
  <c r="H128" i="5"/>
  <c r="E128" i="5"/>
  <c r="D128" i="5"/>
  <c r="C128" i="5"/>
  <c r="N127" i="5"/>
  <c r="M127" i="5"/>
  <c r="L127" i="5"/>
  <c r="K127" i="5"/>
  <c r="J127" i="5"/>
  <c r="I127" i="5"/>
  <c r="H127" i="5"/>
  <c r="E127" i="5"/>
  <c r="D127" i="5"/>
  <c r="C127" i="5"/>
  <c r="N126" i="5"/>
  <c r="M126" i="5"/>
  <c r="L126" i="5"/>
  <c r="K126" i="5"/>
  <c r="J126" i="5"/>
  <c r="I126" i="5"/>
  <c r="H126" i="5"/>
  <c r="E126" i="5"/>
  <c r="D126" i="5"/>
  <c r="C126" i="5"/>
  <c r="N124" i="5"/>
  <c r="M124" i="5"/>
  <c r="L124" i="5"/>
  <c r="K124" i="5"/>
  <c r="J124" i="5"/>
  <c r="I124" i="5"/>
  <c r="H124" i="5"/>
  <c r="E124" i="5"/>
  <c r="D124" i="5"/>
  <c r="C124" i="5"/>
  <c r="N123" i="5"/>
  <c r="M123" i="5"/>
  <c r="L123" i="5"/>
  <c r="K123" i="5"/>
  <c r="J123" i="5"/>
  <c r="I123" i="5"/>
  <c r="H123" i="5"/>
  <c r="E123" i="5"/>
  <c r="D123" i="5"/>
  <c r="C123" i="5"/>
  <c r="N122" i="5"/>
  <c r="M122" i="5"/>
  <c r="L122" i="5"/>
  <c r="K122" i="5"/>
  <c r="J122" i="5"/>
  <c r="I122" i="5"/>
  <c r="H122" i="5"/>
  <c r="E122" i="5"/>
  <c r="D122" i="5"/>
  <c r="C122" i="5"/>
  <c r="N121" i="5"/>
  <c r="M121" i="5"/>
  <c r="L121" i="5"/>
  <c r="K121" i="5"/>
  <c r="J121" i="5"/>
  <c r="I121" i="5"/>
  <c r="H121" i="5"/>
  <c r="E121" i="5"/>
  <c r="D121" i="5"/>
  <c r="C121" i="5"/>
  <c r="N119" i="5"/>
  <c r="M119" i="5"/>
  <c r="L119" i="5"/>
  <c r="K119" i="5"/>
  <c r="J119" i="5"/>
  <c r="I119" i="5"/>
  <c r="H119" i="5"/>
  <c r="E119" i="5"/>
  <c r="D119" i="5"/>
  <c r="C119" i="5"/>
  <c r="N118" i="5"/>
  <c r="M118" i="5"/>
  <c r="L118" i="5"/>
  <c r="K118" i="5"/>
  <c r="J118" i="5"/>
  <c r="I118" i="5"/>
  <c r="H118" i="5"/>
  <c r="E118" i="5"/>
  <c r="D118" i="5"/>
  <c r="C118" i="5"/>
  <c r="M117" i="5"/>
  <c r="L117" i="5"/>
  <c r="K117" i="5"/>
  <c r="J117" i="5"/>
  <c r="I117" i="5"/>
  <c r="H117" i="5"/>
  <c r="E117" i="5"/>
  <c r="D117" i="5"/>
  <c r="C117" i="5"/>
  <c r="N116" i="5"/>
  <c r="M116" i="5"/>
  <c r="L116" i="5"/>
  <c r="K116" i="5"/>
  <c r="I116" i="5"/>
  <c r="H116" i="5"/>
  <c r="E116" i="5"/>
  <c r="D116" i="5"/>
  <c r="C116" i="5"/>
  <c r="N114" i="5"/>
  <c r="M114" i="5"/>
  <c r="L114" i="5"/>
  <c r="K114" i="5"/>
  <c r="J114" i="5"/>
  <c r="I114" i="5"/>
  <c r="H114" i="5"/>
  <c r="E114" i="5"/>
  <c r="D114" i="5"/>
  <c r="C114" i="5"/>
  <c r="N113" i="5"/>
  <c r="M113" i="5"/>
  <c r="L113" i="5"/>
  <c r="K113" i="5"/>
  <c r="J113" i="5"/>
  <c r="I113" i="5"/>
  <c r="H113" i="5"/>
  <c r="E113" i="5"/>
  <c r="D113" i="5"/>
  <c r="C113" i="5"/>
  <c r="N112" i="5"/>
  <c r="M112" i="5"/>
  <c r="L112" i="5"/>
  <c r="K112" i="5"/>
  <c r="J112" i="5"/>
  <c r="I112" i="5"/>
  <c r="H112" i="5"/>
  <c r="E112" i="5"/>
  <c r="D112" i="5"/>
  <c r="C112" i="5"/>
  <c r="N110" i="5"/>
  <c r="M110" i="5"/>
  <c r="L110" i="5"/>
  <c r="K110" i="5"/>
  <c r="J110" i="5"/>
  <c r="I110" i="5"/>
  <c r="H110" i="5"/>
  <c r="E110" i="5"/>
  <c r="D110" i="5"/>
  <c r="C110" i="5"/>
  <c r="N109" i="5"/>
  <c r="M109" i="5"/>
  <c r="L109" i="5"/>
  <c r="K109" i="5"/>
  <c r="J109" i="5"/>
  <c r="I109" i="5"/>
  <c r="H109" i="5"/>
  <c r="E109" i="5"/>
  <c r="D109" i="5"/>
  <c r="C109" i="5"/>
  <c r="N108" i="5"/>
  <c r="M108" i="5"/>
  <c r="L108" i="5"/>
  <c r="K108" i="5"/>
  <c r="J108" i="5"/>
  <c r="I108" i="5"/>
  <c r="H108" i="5"/>
  <c r="E108" i="5"/>
  <c r="D108" i="5"/>
  <c r="C108" i="5"/>
  <c r="N107" i="5"/>
  <c r="M107" i="5"/>
  <c r="L107" i="5"/>
  <c r="K107" i="5"/>
  <c r="J107" i="5"/>
  <c r="I107" i="5"/>
  <c r="H107" i="5"/>
  <c r="E107" i="5"/>
  <c r="D107" i="5"/>
  <c r="C107" i="5"/>
  <c r="AH242" i="8" l="1"/>
  <c r="AH263" i="8"/>
  <c r="AH215" i="8"/>
  <c r="AH248" i="8"/>
  <c r="AH212" i="8"/>
  <c r="AH269" i="8"/>
  <c r="AH254" i="8"/>
  <c r="AH203" i="8"/>
  <c r="AH200" i="8"/>
  <c r="AH206" i="8"/>
  <c r="AH266" i="8"/>
  <c r="AH218" i="8"/>
  <c r="AH227" i="8"/>
  <c r="AH260" i="8"/>
  <c r="AH245" i="8"/>
  <c r="AH221" i="8"/>
  <c r="AH230" i="8"/>
  <c r="AH251" i="8"/>
  <c r="AH239" i="8"/>
  <c r="AH209" i="8"/>
  <c r="AH236" i="8"/>
  <c r="AH224" i="8"/>
  <c r="AH257" i="8"/>
  <c r="AX73" i="8"/>
  <c r="AX75" i="8" s="1"/>
  <c r="AX64" i="8"/>
  <c r="BB64" i="8" s="1"/>
  <c r="AX16" i="8"/>
  <c r="AX49" i="8"/>
  <c r="AX51" i="8" s="1"/>
  <c r="AX37" i="8"/>
  <c r="AX39" i="8" s="1"/>
  <c r="AX19" i="8"/>
  <c r="AX21" i="8" s="1"/>
  <c r="AX52" i="8"/>
  <c r="AX54" i="8" s="1"/>
  <c r="AX28" i="8"/>
  <c r="AX30" i="8" s="1"/>
  <c r="AX10" i="8"/>
  <c r="AX12" i="8" s="1"/>
  <c r="AX34" i="8"/>
  <c r="AX36" i="8" s="1"/>
  <c r="AX67" i="8"/>
  <c r="AX55" i="8"/>
  <c r="AX57" i="8" s="1"/>
  <c r="AX61" i="8"/>
  <c r="AX63" i="8" s="1"/>
  <c r="AX40" i="8"/>
  <c r="AX31" i="8"/>
  <c r="AX33" i="8" s="1"/>
  <c r="AX22" i="8"/>
  <c r="AX24" i="8" s="1"/>
  <c r="AX79" i="8"/>
  <c r="BB79" i="8" s="1"/>
  <c r="AX58" i="8"/>
  <c r="AX60" i="8" s="1"/>
  <c r="AX43" i="8"/>
  <c r="AX13" i="8"/>
  <c r="AX15" i="8" s="1"/>
  <c r="AX70" i="8"/>
  <c r="BB70" i="8" s="1"/>
  <c r="AX76" i="8"/>
  <c r="AX78" i="8" s="1"/>
  <c r="AX46" i="8"/>
  <c r="AX48" i="8" s="1"/>
  <c r="AX25" i="8"/>
  <c r="AX27" i="8" s="1"/>
  <c r="AV39" i="8"/>
  <c r="AR51" i="8"/>
  <c r="BB19" i="8"/>
  <c r="AV42" i="8"/>
  <c r="AV63" i="8"/>
  <c r="AT69" i="8"/>
  <c r="AQ48" i="8"/>
  <c r="AO15" i="8"/>
  <c r="AX45" i="8"/>
  <c r="AX42" i="8"/>
  <c r="AX66" i="8"/>
  <c r="AX69" i="8"/>
  <c r="AX18" i="8"/>
  <c r="AT57" i="8"/>
  <c r="AV27" i="8"/>
  <c r="AR12" i="8"/>
  <c r="AO75" i="8"/>
  <c r="BB43" i="8"/>
  <c r="AO45" i="8"/>
  <c r="AO30" i="8"/>
  <c r="AO54" i="8"/>
  <c r="AS66" i="8"/>
  <c r="AO36" i="8"/>
  <c r="AO72" i="8"/>
  <c r="AO81" i="8"/>
  <c r="AO24" i="8"/>
  <c r="AU60" i="8"/>
  <c r="BB16" i="8"/>
  <c r="AP18" i="8"/>
  <c r="BB76" i="8"/>
  <c r="AO78" i="8"/>
  <c r="N101" i="5"/>
  <c r="M101" i="5"/>
  <c r="L101" i="5"/>
  <c r="K101" i="5"/>
  <c r="N100" i="5"/>
  <c r="M100" i="5"/>
  <c r="L100" i="5"/>
  <c r="K100" i="5"/>
  <c r="N99" i="5"/>
  <c r="M99" i="5"/>
  <c r="L99" i="5"/>
  <c r="K99" i="5"/>
  <c r="N98" i="5"/>
  <c r="M98" i="5"/>
  <c r="L98" i="5"/>
  <c r="K98" i="5"/>
  <c r="N96" i="5"/>
  <c r="M96" i="5"/>
  <c r="L96" i="5"/>
  <c r="K96" i="5"/>
  <c r="N95" i="5"/>
  <c r="M95" i="5"/>
  <c r="L95" i="5"/>
  <c r="K95" i="5"/>
  <c r="M94" i="5"/>
  <c r="L94" i="5"/>
  <c r="K94" i="5"/>
  <c r="N93" i="5"/>
  <c r="M93" i="5"/>
  <c r="L93" i="5"/>
  <c r="K93" i="5"/>
  <c r="N92" i="5"/>
  <c r="M92" i="5"/>
  <c r="L92" i="5"/>
  <c r="K92" i="5"/>
  <c r="N90" i="5"/>
  <c r="M90" i="5"/>
  <c r="L90" i="5"/>
  <c r="K90" i="5"/>
  <c r="N89" i="5"/>
  <c r="M89" i="5"/>
  <c r="L89" i="5"/>
  <c r="K89" i="5"/>
  <c r="N88" i="5"/>
  <c r="M88" i="5"/>
  <c r="L88" i="5"/>
  <c r="K88" i="5"/>
  <c r="N87" i="5"/>
  <c r="M87" i="5"/>
  <c r="L87" i="5"/>
  <c r="K87" i="5"/>
  <c r="N86" i="5"/>
  <c r="M86" i="5"/>
  <c r="L86" i="5"/>
  <c r="K86" i="5"/>
  <c r="N84" i="5"/>
  <c r="M84" i="5"/>
  <c r="L84" i="5"/>
  <c r="K84" i="5"/>
  <c r="N83" i="5"/>
  <c r="M83" i="5"/>
  <c r="L83" i="5"/>
  <c r="K83" i="5"/>
  <c r="N82" i="5"/>
  <c r="M82" i="5"/>
  <c r="L82" i="5"/>
  <c r="K82" i="5"/>
  <c r="N81" i="5"/>
  <c r="M81" i="5"/>
  <c r="L81" i="5"/>
  <c r="K81" i="5"/>
  <c r="M80" i="5"/>
  <c r="K80" i="5"/>
  <c r="M78" i="5"/>
  <c r="L78" i="5"/>
  <c r="K78" i="5"/>
  <c r="N77" i="5"/>
  <c r="M77" i="5"/>
  <c r="L77" i="5"/>
  <c r="K77" i="5"/>
  <c r="N76" i="5"/>
  <c r="M76" i="5"/>
  <c r="L76" i="5"/>
  <c r="K76" i="5"/>
  <c r="N75" i="5"/>
  <c r="M75" i="5"/>
  <c r="L75" i="5"/>
  <c r="K75" i="5"/>
  <c r="N74" i="5"/>
  <c r="M74" i="5"/>
  <c r="L74" i="5"/>
  <c r="K74" i="5"/>
  <c r="N72" i="5"/>
  <c r="M72" i="5"/>
  <c r="L72" i="5"/>
  <c r="K72" i="5"/>
  <c r="N71" i="5"/>
  <c r="M71" i="5"/>
  <c r="L71" i="5"/>
  <c r="K71" i="5"/>
  <c r="N70" i="5"/>
  <c r="M70" i="5"/>
  <c r="L70" i="5"/>
  <c r="K70" i="5"/>
  <c r="N69" i="5"/>
  <c r="M69" i="5"/>
  <c r="L69" i="5"/>
  <c r="K69" i="5"/>
  <c r="N68" i="5"/>
  <c r="M68" i="5"/>
  <c r="L68" i="5"/>
  <c r="K68" i="5"/>
  <c r="N66" i="5"/>
  <c r="M66" i="5"/>
  <c r="L66" i="5"/>
  <c r="K66" i="5"/>
  <c r="N65" i="5"/>
  <c r="M65" i="5"/>
  <c r="L65" i="5"/>
  <c r="K65" i="5"/>
  <c r="N64" i="5"/>
  <c r="M64" i="5"/>
  <c r="L64" i="5"/>
  <c r="K64" i="5"/>
  <c r="N63" i="5"/>
  <c r="M63" i="5"/>
  <c r="L63" i="5"/>
  <c r="K63" i="5"/>
  <c r="N62" i="5"/>
  <c r="M62" i="5"/>
  <c r="L62" i="5"/>
  <c r="K62" i="5"/>
  <c r="N60" i="5"/>
  <c r="M60" i="5"/>
  <c r="L60" i="5"/>
  <c r="K60" i="5"/>
  <c r="N59" i="5"/>
  <c r="M59" i="5"/>
  <c r="L59" i="5"/>
  <c r="K59" i="5"/>
  <c r="N58" i="5"/>
  <c r="M58" i="5"/>
  <c r="L58" i="5"/>
  <c r="K58" i="5"/>
  <c r="N57" i="5"/>
  <c r="M57" i="5"/>
  <c r="L57" i="5"/>
  <c r="K57" i="5"/>
  <c r="N56" i="5"/>
  <c r="M56" i="5"/>
  <c r="L56" i="5"/>
  <c r="K56" i="5"/>
  <c r="N52" i="5"/>
  <c r="M52" i="5"/>
  <c r="L52" i="5"/>
  <c r="K52" i="5"/>
  <c r="N51" i="5"/>
  <c r="M51" i="5"/>
  <c r="L51" i="5"/>
  <c r="K51" i="5"/>
  <c r="N50" i="5"/>
  <c r="M50" i="5"/>
  <c r="L50" i="5"/>
  <c r="K50" i="5"/>
  <c r="N48" i="5"/>
  <c r="M48" i="5"/>
  <c r="L48" i="5"/>
  <c r="K48" i="5"/>
  <c r="N47" i="5"/>
  <c r="M47" i="5"/>
  <c r="L47" i="5"/>
  <c r="K47" i="5"/>
  <c r="N46" i="5"/>
  <c r="M46" i="5"/>
  <c r="L46" i="5"/>
  <c r="K46" i="5"/>
  <c r="N45" i="5"/>
  <c r="M45" i="5"/>
  <c r="L45" i="5"/>
  <c r="K45" i="5"/>
  <c r="N44" i="5"/>
  <c r="M44" i="5"/>
  <c r="L44" i="5"/>
  <c r="K44" i="5"/>
  <c r="N42" i="5"/>
  <c r="M42" i="5"/>
  <c r="L42" i="5"/>
  <c r="K42" i="5"/>
  <c r="N41" i="5"/>
  <c r="M41" i="5"/>
  <c r="L41" i="5"/>
  <c r="K41" i="5"/>
  <c r="N40" i="5"/>
  <c r="M40" i="5"/>
  <c r="L40" i="5"/>
  <c r="K40" i="5"/>
  <c r="N39" i="5"/>
  <c r="M39" i="5"/>
  <c r="L39" i="5"/>
  <c r="K39" i="5"/>
  <c r="N36" i="5"/>
  <c r="M36" i="5"/>
  <c r="L36" i="5"/>
  <c r="K36" i="5"/>
  <c r="N35" i="5"/>
  <c r="M35" i="5"/>
  <c r="L35" i="5"/>
  <c r="K35" i="5"/>
  <c r="N34" i="5"/>
  <c r="M34" i="5"/>
  <c r="L34" i="5"/>
  <c r="K34" i="5"/>
  <c r="N33" i="5"/>
  <c r="M33" i="5"/>
  <c r="L33" i="5"/>
  <c r="K33" i="5"/>
  <c r="N32" i="5"/>
  <c r="M32" i="5"/>
  <c r="L32" i="5"/>
  <c r="K32" i="5"/>
  <c r="N30" i="5"/>
  <c r="M30" i="5"/>
  <c r="L30" i="5"/>
  <c r="K30" i="5"/>
  <c r="N29" i="5"/>
  <c r="M29" i="5"/>
  <c r="L29" i="5"/>
  <c r="K29" i="5"/>
  <c r="N28" i="5"/>
  <c r="M28" i="5"/>
  <c r="L28" i="5"/>
  <c r="K28" i="5"/>
  <c r="N27" i="5"/>
  <c r="M27" i="5"/>
  <c r="L27" i="5"/>
  <c r="K27" i="5"/>
  <c r="N26" i="5"/>
  <c r="M26" i="5"/>
  <c r="L26" i="5"/>
  <c r="K26" i="5"/>
  <c r="N24" i="5"/>
  <c r="M24" i="5"/>
  <c r="L24" i="5"/>
  <c r="K24" i="5"/>
  <c r="N23" i="5"/>
  <c r="M23" i="5"/>
  <c r="L23" i="5"/>
  <c r="K23" i="5"/>
  <c r="N22" i="5"/>
  <c r="M22" i="5"/>
  <c r="L22" i="5"/>
  <c r="K22" i="5"/>
  <c r="N21" i="5"/>
  <c r="M21" i="5"/>
  <c r="L21" i="5"/>
  <c r="K21" i="5"/>
  <c r="N20" i="5"/>
  <c r="M20" i="5"/>
  <c r="L20" i="5"/>
  <c r="K20" i="5"/>
  <c r="N18" i="5"/>
  <c r="M18" i="5"/>
  <c r="L18" i="5"/>
  <c r="K18" i="5"/>
  <c r="N17" i="5"/>
  <c r="M17" i="5"/>
  <c r="L17" i="5"/>
  <c r="K17" i="5"/>
  <c r="N16" i="5"/>
  <c r="M16" i="5"/>
  <c r="L16" i="5"/>
  <c r="K16" i="5"/>
  <c r="N15" i="5"/>
  <c r="M15" i="5"/>
  <c r="L15" i="5"/>
  <c r="K15" i="5"/>
  <c r="N14" i="5"/>
  <c r="M14" i="5"/>
  <c r="L14" i="5"/>
  <c r="K14" i="5"/>
  <c r="N11" i="5"/>
  <c r="M11" i="5"/>
  <c r="L11" i="5"/>
  <c r="K11" i="5"/>
  <c r="N10" i="5"/>
  <c r="M10" i="5"/>
  <c r="L10" i="5"/>
  <c r="K10" i="5"/>
  <c r="N9" i="5"/>
  <c r="M9" i="5"/>
  <c r="L9" i="5"/>
  <c r="K9" i="5"/>
  <c r="O101" i="5"/>
  <c r="O99" i="5"/>
  <c r="O96" i="5"/>
  <c r="O95" i="5"/>
  <c r="O94" i="5"/>
  <c r="O93" i="5"/>
  <c r="O92" i="5"/>
  <c r="O87" i="5"/>
  <c r="O86" i="5"/>
  <c r="O83" i="5"/>
  <c r="O82" i="5"/>
  <c r="O81" i="5"/>
  <c r="O78" i="5"/>
  <c r="O77" i="5"/>
  <c r="O72" i="5"/>
  <c r="O71" i="5"/>
  <c r="O70" i="5"/>
  <c r="O69" i="5"/>
  <c r="O66" i="5"/>
  <c r="O65" i="5"/>
  <c r="O64" i="5"/>
  <c r="O63" i="5"/>
  <c r="O62" i="5"/>
  <c r="O60" i="5"/>
  <c r="O57" i="5"/>
  <c r="O51" i="5"/>
  <c r="O45" i="5"/>
  <c r="O44" i="5"/>
  <c r="O41" i="5"/>
  <c r="O34" i="5"/>
  <c r="O29" i="5"/>
  <c r="O27" i="5"/>
  <c r="O17" i="5"/>
  <c r="O14" i="5"/>
  <c r="O11" i="5"/>
  <c r="O8" i="5"/>
  <c r="N8" i="5"/>
  <c r="K8" i="5"/>
  <c r="M8" i="5"/>
  <c r="L8" i="5"/>
  <c r="D12" i="5"/>
  <c r="C12" i="5"/>
  <c r="E38" i="5"/>
  <c r="D38" i="5"/>
  <c r="C38" i="5"/>
  <c r="J101" i="5"/>
  <c r="I101" i="5"/>
  <c r="H101" i="5"/>
  <c r="E101" i="5"/>
  <c r="D101" i="5"/>
  <c r="C101" i="5"/>
  <c r="J100" i="5"/>
  <c r="I100" i="5"/>
  <c r="H100" i="5"/>
  <c r="E100" i="5"/>
  <c r="D100" i="5"/>
  <c r="C100" i="5"/>
  <c r="J99" i="5"/>
  <c r="I99" i="5"/>
  <c r="H99" i="5"/>
  <c r="E99" i="5"/>
  <c r="D99" i="5"/>
  <c r="C99" i="5"/>
  <c r="J98" i="5"/>
  <c r="I98" i="5"/>
  <c r="H98" i="5"/>
  <c r="E98" i="5"/>
  <c r="D98" i="5"/>
  <c r="C98" i="5"/>
  <c r="J96" i="5"/>
  <c r="I96" i="5"/>
  <c r="H96" i="5"/>
  <c r="E96" i="5"/>
  <c r="D96" i="5"/>
  <c r="C96" i="5"/>
  <c r="J95" i="5"/>
  <c r="I95" i="5"/>
  <c r="H95" i="5"/>
  <c r="E95" i="5"/>
  <c r="D95" i="5"/>
  <c r="C95" i="5"/>
  <c r="J94" i="5"/>
  <c r="I94" i="5"/>
  <c r="H94" i="5"/>
  <c r="E94" i="5"/>
  <c r="D94" i="5"/>
  <c r="C94" i="5"/>
  <c r="J93" i="5"/>
  <c r="I93" i="5"/>
  <c r="H93" i="5"/>
  <c r="E93" i="5"/>
  <c r="D93" i="5"/>
  <c r="C93" i="5"/>
  <c r="J92" i="5"/>
  <c r="I92" i="5"/>
  <c r="H92" i="5"/>
  <c r="E92" i="5"/>
  <c r="D92" i="5"/>
  <c r="C92" i="5"/>
  <c r="J90" i="5"/>
  <c r="I90" i="5"/>
  <c r="H90" i="5"/>
  <c r="E90" i="5"/>
  <c r="D90" i="5"/>
  <c r="C90" i="5"/>
  <c r="J89" i="5"/>
  <c r="I89" i="5"/>
  <c r="H89" i="5"/>
  <c r="E89" i="5"/>
  <c r="D89" i="5"/>
  <c r="C89" i="5"/>
  <c r="J88" i="5"/>
  <c r="I88" i="5"/>
  <c r="H88" i="5"/>
  <c r="E88" i="5"/>
  <c r="D88" i="5"/>
  <c r="C88" i="5"/>
  <c r="J87" i="5"/>
  <c r="I87" i="5"/>
  <c r="H87" i="5"/>
  <c r="E87" i="5"/>
  <c r="D87" i="5"/>
  <c r="C87" i="5"/>
  <c r="J86" i="5"/>
  <c r="I86" i="5"/>
  <c r="H86" i="5"/>
  <c r="E86" i="5"/>
  <c r="D86" i="5"/>
  <c r="C86" i="5"/>
  <c r="J84" i="5"/>
  <c r="I84" i="5"/>
  <c r="H84" i="5"/>
  <c r="E84" i="5"/>
  <c r="D84" i="5"/>
  <c r="C84" i="5"/>
  <c r="J83" i="5"/>
  <c r="I83" i="5"/>
  <c r="H83" i="5"/>
  <c r="E83" i="5"/>
  <c r="D83" i="5"/>
  <c r="C83" i="5"/>
  <c r="J82" i="5"/>
  <c r="I82" i="5"/>
  <c r="H82" i="5"/>
  <c r="E82" i="5"/>
  <c r="D82" i="5"/>
  <c r="C82" i="5"/>
  <c r="J81" i="5"/>
  <c r="I81" i="5"/>
  <c r="H81" i="5"/>
  <c r="E81" i="5"/>
  <c r="D81" i="5"/>
  <c r="C81" i="5"/>
  <c r="J80" i="5"/>
  <c r="I80" i="5"/>
  <c r="H80" i="5"/>
  <c r="E80" i="5"/>
  <c r="D80" i="5"/>
  <c r="C80" i="5"/>
  <c r="J78" i="5"/>
  <c r="I78" i="5"/>
  <c r="H78" i="5"/>
  <c r="E78" i="5"/>
  <c r="D78" i="5"/>
  <c r="C78" i="5"/>
  <c r="J77" i="5"/>
  <c r="I77" i="5"/>
  <c r="H77" i="5"/>
  <c r="E77" i="5"/>
  <c r="D77" i="5"/>
  <c r="C77" i="5"/>
  <c r="J76" i="5"/>
  <c r="I76" i="5"/>
  <c r="H76" i="5"/>
  <c r="E76" i="5"/>
  <c r="D76" i="5"/>
  <c r="C76" i="5"/>
  <c r="J75" i="5"/>
  <c r="I75" i="5"/>
  <c r="H75" i="5"/>
  <c r="E75" i="5"/>
  <c r="D75" i="5"/>
  <c r="C75" i="5"/>
  <c r="J74" i="5"/>
  <c r="I74" i="5"/>
  <c r="H74" i="5"/>
  <c r="E74" i="5"/>
  <c r="D74" i="5"/>
  <c r="C74" i="5"/>
  <c r="J72" i="5"/>
  <c r="I72" i="5"/>
  <c r="H72" i="5"/>
  <c r="E72" i="5"/>
  <c r="D72" i="5"/>
  <c r="C72" i="5"/>
  <c r="J71" i="5"/>
  <c r="I71" i="5"/>
  <c r="H71" i="5"/>
  <c r="E71" i="5"/>
  <c r="D71" i="5"/>
  <c r="C71" i="5"/>
  <c r="J70" i="5"/>
  <c r="I70" i="5"/>
  <c r="H70" i="5"/>
  <c r="E70" i="5"/>
  <c r="D70" i="5"/>
  <c r="C70" i="5"/>
  <c r="J69" i="5"/>
  <c r="I69" i="5"/>
  <c r="H69" i="5"/>
  <c r="E69" i="5"/>
  <c r="D69" i="5"/>
  <c r="C69" i="5"/>
  <c r="J68" i="5"/>
  <c r="I68" i="5"/>
  <c r="H68" i="5"/>
  <c r="E68" i="5"/>
  <c r="D68" i="5"/>
  <c r="C68" i="5"/>
  <c r="J66" i="5"/>
  <c r="I66" i="5"/>
  <c r="H66" i="5"/>
  <c r="E66" i="5"/>
  <c r="D66" i="5"/>
  <c r="C66" i="5"/>
  <c r="J65" i="5"/>
  <c r="I65" i="5"/>
  <c r="H65" i="5"/>
  <c r="E65" i="5"/>
  <c r="D65" i="5"/>
  <c r="C65" i="5"/>
  <c r="J64" i="5"/>
  <c r="I64" i="5"/>
  <c r="H64" i="5"/>
  <c r="E64" i="5"/>
  <c r="D64" i="5"/>
  <c r="C64" i="5"/>
  <c r="J63" i="5"/>
  <c r="I63" i="5"/>
  <c r="H63" i="5"/>
  <c r="E63" i="5"/>
  <c r="D63" i="5"/>
  <c r="C63" i="5"/>
  <c r="J62" i="5"/>
  <c r="I62" i="5"/>
  <c r="H62" i="5"/>
  <c r="E62" i="5"/>
  <c r="D62" i="5"/>
  <c r="C62" i="5"/>
  <c r="J60" i="5"/>
  <c r="I60" i="5"/>
  <c r="H60" i="5"/>
  <c r="E60" i="5"/>
  <c r="D60" i="5"/>
  <c r="C60" i="5"/>
  <c r="J59" i="5"/>
  <c r="I59" i="5"/>
  <c r="H59" i="5"/>
  <c r="E59" i="5"/>
  <c r="D59" i="5"/>
  <c r="C59" i="5"/>
  <c r="J58" i="5"/>
  <c r="I58" i="5"/>
  <c r="H58" i="5"/>
  <c r="E58" i="5"/>
  <c r="D58" i="5"/>
  <c r="C58" i="5"/>
  <c r="J57" i="5"/>
  <c r="I57" i="5"/>
  <c r="H57" i="5"/>
  <c r="E57" i="5"/>
  <c r="D57" i="5"/>
  <c r="C57" i="5"/>
  <c r="J56" i="5"/>
  <c r="I56" i="5"/>
  <c r="H56" i="5"/>
  <c r="E56" i="5"/>
  <c r="D56" i="5"/>
  <c r="C56" i="5"/>
  <c r="J52" i="5"/>
  <c r="I52" i="5"/>
  <c r="H52" i="5"/>
  <c r="E52" i="5"/>
  <c r="D52" i="5"/>
  <c r="C52" i="5"/>
  <c r="J51" i="5"/>
  <c r="I51" i="5"/>
  <c r="H51" i="5"/>
  <c r="E51" i="5"/>
  <c r="D51" i="5"/>
  <c r="C51" i="5"/>
  <c r="J50" i="5"/>
  <c r="I50" i="5"/>
  <c r="H50" i="5"/>
  <c r="E50" i="5"/>
  <c r="D50" i="5"/>
  <c r="C50" i="5"/>
  <c r="J48" i="5"/>
  <c r="I48" i="5"/>
  <c r="H48" i="5"/>
  <c r="E48" i="5"/>
  <c r="D48" i="5"/>
  <c r="C48" i="5"/>
  <c r="J47" i="5"/>
  <c r="I47" i="5"/>
  <c r="H47" i="5"/>
  <c r="E47" i="5"/>
  <c r="D47" i="5"/>
  <c r="C47" i="5"/>
  <c r="J46" i="5"/>
  <c r="I46" i="5"/>
  <c r="H46" i="5"/>
  <c r="E46" i="5"/>
  <c r="D46" i="5"/>
  <c r="C46" i="5"/>
  <c r="J45" i="5"/>
  <c r="I45" i="5"/>
  <c r="H45" i="5"/>
  <c r="E45" i="5"/>
  <c r="D45" i="5"/>
  <c r="C45" i="5"/>
  <c r="J44" i="5"/>
  <c r="I44" i="5"/>
  <c r="H44" i="5"/>
  <c r="E44" i="5"/>
  <c r="D44" i="5"/>
  <c r="C44" i="5"/>
  <c r="J42" i="5"/>
  <c r="I42" i="5"/>
  <c r="H42" i="5"/>
  <c r="E42" i="5"/>
  <c r="D42" i="5"/>
  <c r="C42" i="5"/>
  <c r="J41" i="5"/>
  <c r="I41" i="5"/>
  <c r="H41" i="5"/>
  <c r="E41" i="5"/>
  <c r="D41" i="5"/>
  <c r="C41" i="5"/>
  <c r="J40" i="5"/>
  <c r="I40" i="5"/>
  <c r="H40" i="5"/>
  <c r="E40" i="5"/>
  <c r="D40" i="5"/>
  <c r="C40" i="5"/>
  <c r="J39" i="5"/>
  <c r="I39" i="5"/>
  <c r="H39" i="5"/>
  <c r="E39" i="5"/>
  <c r="D39" i="5"/>
  <c r="C39" i="5"/>
  <c r="J36" i="5"/>
  <c r="I36" i="5"/>
  <c r="H36" i="5"/>
  <c r="E36" i="5"/>
  <c r="D36" i="5"/>
  <c r="C36" i="5"/>
  <c r="J35" i="5"/>
  <c r="I35" i="5"/>
  <c r="H35" i="5"/>
  <c r="E35" i="5"/>
  <c r="D35" i="5"/>
  <c r="C35" i="5"/>
  <c r="J34" i="5"/>
  <c r="I34" i="5"/>
  <c r="H34" i="5"/>
  <c r="E34" i="5"/>
  <c r="D34" i="5"/>
  <c r="C34" i="5"/>
  <c r="J33" i="5"/>
  <c r="I33" i="5"/>
  <c r="H33" i="5"/>
  <c r="E33" i="5"/>
  <c r="D33" i="5"/>
  <c r="C33" i="5"/>
  <c r="J32" i="5"/>
  <c r="I32" i="5"/>
  <c r="H32" i="5"/>
  <c r="E32" i="5"/>
  <c r="D32" i="5"/>
  <c r="C32" i="5"/>
  <c r="J30" i="5"/>
  <c r="I30" i="5"/>
  <c r="H30" i="5"/>
  <c r="E30" i="5"/>
  <c r="D30" i="5"/>
  <c r="C30" i="5"/>
  <c r="J29" i="5"/>
  <c r="I29" i="5"/>
  <c r="H29" i="5"/>
  <c r="E29" i="5"/>
  <c r="D29" i="5"/>
  <c r="C29" i="5"/>
  <c r="J28" i="5"/>
  <c r="I28" i="5"/>
  <c r="H28" i="5"/>
  <c r="E28" i="5"/>
  <c r="D28" i="5"/>
  <c r="C28" i="5"/>
  <c r="J27" i="5"/>
  <c r="I27" i="5"/>
  <c r="H27" i="5"/>
  <c r="E27" i="5"/>
  <c r="D27" i="5"/>
  <c r="C27" i="5"/>
  <c r="J26" i="5"/>
  <c r="I26" i="5"/>
  <c r="H26" i="5"/>
  <c r="E26" i="5"/>
  <c r="D26" i="5"/>
  <c r="C26" i="5"/>
  <c r="J24" i="5"/>
  <c r="I24" i="5"/>
  <c r="H24" i="5"/>
  <c r="E24" i="5"/>
  <c r="D24" i="5"/>
  <c r="C24" i="5"/>
  <c r="J23" i="5"/>
  <c r="I23" i="5"/>
  <c r="H23" i="5"/>
  <c r="E23" i="5"/>
  <c r="D23" i="5"/>
  <c r="C23" i="5"/>
  <c r="J22" i="5"/>
  <c r="I22" i="5"/>
  <c r="H22" i="5"/>
  <c r="E22" i="5"/>
  <c r="D22" i="5"/>
  <c r="C22" i="5"/>
  <c r="J21" i="5"/>
  <c r="I21" i="5"/>
  <c r="H21" i="5"/>
  <c r="E21" i="5"/>
  <c r="D21" i="5"/>
  <c r="C21" i="5"/>
  <c r="J20" i="5"/>
  <c r="I20" i="5"/>
  <c r="H20" i="5"/>
  <c r="E20" i="5"/>
  <c r="D20" i="5"/>
  <c r="C20" i="5"/>
  <c r="J18" i="5"/>
  <c r="I18" i="5"/>
  <c r="H18" i="5"/>
  <c r="E18" i="5"/>
  <c r="D18" i="5"/>
  <c r="C18" i="5"/>
  <c r="J17" i="5"/>
  <c r="I17" i="5"/>
  <c r="H17" i="5"/>
  <c r="E17" i="5"/>
  <c r="D17" i="5"/>
  <c r="C17" i="5"/>
  <c r="J16" i="5"/>
  <c r="I16" i="5"/>
  <c r="H16" i="5"/>
  <c r="E16" i="5"/>
  <c r="D16" i="5"/>
  <c r="C16" i="5"/>
  <c r="J15" i="5"/>
  <c r="I15" i="5"/>
  <c r="H15" i="5"/>
  <c r="E15" i="5"/>
  <c r="D15" i="5"/>
  <c r="C15" i="5"/>
  <c r="J14" i="5"/>
  <c r="I14" i="5"/>
  <c r="H14" i="5"/>
  <c r="E14" i="5"/>
  <c r="D14" i="5"/>
  <c r="C14" i="5"/>
  <c r="J11" i="5"/>
  <c r="I11" i="5"/>
  <c r="H11" i="5"/>
  <c r="E11" i="5"/>
  <c r="D11" i="5"/>
  <c r="C11" i="5"/>
  <c r="J10" i="5"/>
  <c r="I10" i="5"/>
  <c r="H10" i="5"/>
  <c r="E10" i="5"/>
  <c r="D10" i="5"/>
  <c r="C10" i="5"/>
  <c r="J9" i="5"/>
  <c r="I9" i="5"/>
  <c r="H9" i="5"/>
  <c r="E9" i="5"/>
  <c r="D9" i="5"/>
  <c r="C9" i="5"/>
  <c r="J8" i="5"/>
  <c r="I8" i="5"/>
  <c r="H8" i="5"/>
  <c r="E8" i="5"/>
  <c r="D8" i="5"/>
  <c r="C8" i="5"/>
  <c r="AX81" i="8" l="1"/>
  <c r="BB10" i="8"/>
  <c r="BB55" i="8"/>
  <c r="BB31" i="8"/>
  <c r="BB22" i="8"/>
  <c r="BB52" i="8"/>
  <c r="BB28" i="8"/>
  <c r="AX72" i="8"/>
  <c r="BB73" i="8"/>
  <c r="BB61" i="8"/>
  <c r="BB25" i="8"/>
  <c r="BB40" i="8"/>
  <c r="BB46" i="8"/>
  <c r="BB49" i="8"/>
  <c r="BB13" i="8"/>
  <c r="BB67" i="8"/>
  <c r="BB58" i="8"/>
  <c r="BB34" i="8"/>
  <c r="BB37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Jenkins, Tom</author>
  </authors>
  <commentList>
    <comment ref="Q87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Jenkins, Tom:</t>
        </r>
        <r>
          <rPr>
            <sz val="9"/>
            <color indexed="81"/>
            <rFont val="Tahoma"/>
            <family val="2"/>
          </rPr>
          <t xml:space="preserve">
SS Dup items designated with blue dot on tube cap</t>
        </r>
      </text>
    </comment>
  </commentList>
</comments>
</file>

<file path=xl/sharedStrings.xml><?xml version="1.0" encoding="utf-8"?>
<sst xmlns="http://schemas.openxmlformats.org/spreadsheetml/2006/main" count="30835" uniqueCount="709">
  <si>
    <t xml:space="preserve">Quantify Compound Summary Report </t>
  </si>
  <si>
    <t>Printed Thu May 17 09:50:11 2018</t>
  </si>
  <si>
    <t>Compound 1:  C4</t>
  </si>
  <si>
    <t>#</t>
  </si>
  <si>
    <t>Name</t>
  </si>
  <si>
    <t>Type</t>
  </si>
  <si>
    <t>Std. Conc</t>
  </si>
  <si>
    <t>RT</t>
  </si>
  <si>
    <t>Area</t>
  </si>
  <si>
    <t>IS Area</t>
  </si>
  <si>
    <t>Response</t>
  </si>
  <si>
    <t>Sec.Area</t>
  </si>
  <si>
    <t>Detection Flags</t>
  </si>
  <si>
    <t>pg/g</t>
  </si>
  <si>
    <t>%Dev</t>
  </si>
  <si>
    <t>180306 Proc 1 001</t>
  </si>
  <si>
    <t>Analyte</t>
  </si>
  <si>
    <t>MM</t>
  </si>
  <si>
    <t>180306 SS1-1 001</t>
  </si>
  <si>
    <t>180306 SS2-1 001</t>
  </si>
  <si>
    <t>180306 SS3-1 001</t>
  </si>
  <si>
    <t>180306 SS4-1 001</t>
  </si>
  <si>
    <t>MM!</t>
  </si>
  <si>
    <t>180306 Blank 005-1</t>
  </si>
  <si>
    <t>Blank</t>
  </si>
  <si>
    <t>MM-</t>
  </si>
  <si>
    <t>180306 11-41 ppt 002</t>
  </si>
  <si>
    <t>180306 SS5-1 001</t>
  </si>
  <si>
    <t>180306 SS6-1 001</t>
  </si>
  <si>
    <t>180306 SS7-1 001</t>
  </si>
  <si>
    <t>180306 SS8-1 001</t>
  </si>
  <si>
    <t>180306 Blank 006-1</t>
  </si>
  <si>
    <t>180306 Sand 1 001</t>
  </si>
  <si>
    <t>180306 SS9-1 001</t>
  </si>
  <si>
    <t>180306 SS10-1 001</t>
  </si>
  <si>
    <t>180306 SS1-2 001</t>
  </si>
  <si>
    <t>180306 SS2-2 001</t>
  </si>
  <si>
    <t>180306 Blank 007</t>
  </si>
  <si>
    <t>MM-I</t>
  </si>
  <si>
    <t>180306 Proc 2 001</t>
  </si>
  <si>
    <t>180306 SS3-2 001</t>
  </si>
  <si>
    <t>180306 SS4-2 001</t>
  </si>
  <si>
    <t>180306 SS5-2 001</t>
  </si>
  <si>
    <t>180306 SS6-2 001</t>
  </si>
  <si>
    <t>180306 Blank 008</t>
  </si>
  <si>
    <t>180306 Proc 3 001</t>
  </si>
  <si>
    <t>180306 SS7-2 001</t>
  </si>
  <si>
    <t>180306 SS8-2 001</t>
  </si>
  <si>
    <t>dd</t>
  </si>
  <si>
    <t>180306 SS9-2 001</t>
  </si>
  <si>
    <t>180306 SS10-2 001</t>
  </si>
  <si>
    <t>180306 Blank 009</t>
  </si>
  <si>
    <t>180306 SS4-1 002</t>
  </si>
  <si>
    <t>180306 SS1-3 001</t>
  </si>
  <si>
    <t>180306 SS2-3 001</t>
  </si>
  <si>
    <t>180306 SS3-3 001</t>
  </si>
  <si>
    <t>180306 SS4-3 002</t>
  </si>
  <si>
    <t>180306 Blank 010</t>
  </si>
  <si>
    <t>180306 89-88 ppt 002</t>
  </si>
  <si>
    <t>180306 SS5-3 001</t>
  </si>
  <si>
    <t>180306 SS6-3 001</t>
  </si>
  <si>
    <t>180306 SS7-3 001</t>
  </si>
  <si>
    <t>180306 SS8-3 001</t>
  </si>
  <si>
    <t>180306 Blank 011</t>
  </si>
  <si>
    <t>180306 Proc 4 001</t>
  </si>
  <si>
    <t>180306 SS9-3 001</t>
  </si>
  <si>
    <t>bb</t>
  </si>
  <si>
    <t>180306 SS10-3 001</t>
  </si>
  <si>
    <t>Compound 2:  C5</t>
  </si>
  <si>
    <t>db</t>
  </si>
  <si>
    <t>Compound 3:  C6</t>
  </si>
  <si>
    <t>Compound 4:  C7</t>
  </si>
  <si>
    <t>bd</t>
  </si>
  <si>
    <t>Compound 5:  C8</t>
  </si>
  <si>
    <t>Compound 6:  M2C8</t>
  </si>
  <si>
    <t>MMI</t>
  </si>
  <si>
    <t>Compound 7:  C9</t>
  </si>
  <si>
    <t>Compound 8:  C10</t>
  </si>
  <si>
    <t>Compound 9:  C11</t>
  </si>
  <si>
    <t>bbI</t>
  </si>
  <si>
    <t>bdI</t>
  </si>
  <si>
    <t>Compound 10:  C12</t>
  </si>
  <si>
    <t>Compound 11:  C13</t>
  </si>
  <si>
    <t>Compound 12:  C14</t>
  </si>
  <si>
    <t>Compound 13:  C16</t>
  </si>
  <si>
    <t>ddI</t>
  </si>
  <si>
    <t>Compound 14:  C18</t>
  </si>
  <si>
    <t>dbI</t>
  </si>
  <si>
    <t>Compound 15:  M4C4</t>
  </si>
  <si>
    <t>Compound 16:  M3C5</t>
  </si>
  <si>
    <t>Compound 17:  M2C6</t>
  </si>
  <si>
    <t>Compound 18:  M4C7</t>
  </si>
  <si>
    <t>Compound 19:  M4C8</t>
  </si>
  <si>
    <t>Compound 20:  M5C9</t>
  </si>
  <si>
    <t>Compound 21:  M2C10</t>
  </si>
  <si>
    <t>Compound 22:  M2C11</t>
  </si>
  <si>
    <t>Compound 23:  M4S8</t>
  </si>
  <si>
    <t>Compound 24:  M2C12</t>
  </si>
  <si>
    <t>Compound 25:  M2C14</t>
  </si>
  <si>
    <t>Compound 26:  M2C16</t>
  </si>
  <si>
    <t>Printed Thu May 17 09:51:36 2018</t>
  </si>
  <si>
    <t>180307 Blank 004-1</t>
  </si>
  <si>
    <t>180307 Proc 5 001</t>
  </si>
  <si>
    <t>180307 SS11-1 001</t>
  </si>
  <si>
    <t>180307 SS12-1 001</t>
  </si>
  <si>
    <t>180307 SS13-1 001</t>
  </si>
  <si>
    <t>180307 SS14-1 001</t>
  </si>
  <si>
    <t>180307 Blank 005-1</t>
  </si>
  <si>
    <t>180307 22-41 ppt 002</t>
  </si>
  <si>
    <t>180307 SS15-1 001</t>
  </si>
  <si>
    <t>180307 SS16-1 001</t>
  </si>
  <si>
    <t>180307 SS17-1 001</t>
  </si>
  <si>
    <t>180307 SS18-1 001</t>
  </si>
  <si>
    <t>180307 Blank 006-1</t>
  </si>
  <si>
    <t>180307 SSFB1 001</t>
  </si>
  <si>
    <t>180307 SS19-1 001</t>
  </si>
  <si>
    <t>180307 SS20-1 001</t>
  </si>
  <si>
    <t>180307 SS11-2 001</t>
  </si>
  <si>
    <t>180307 SS12-2 001</t>
  </si>
  <si>
    <t>180307 Blank 007</t>
  </si>
  <si>
    <t>180307 Proc 6 001</t>
  </si>
  <si>
    <t>180307 SS13-2 001</t>
  </si>
  <si>
    <t>180307 SS14-2 001</t>
  </si>
  <si>
    <t>180307 SS15-2 001</t>
  </si>
  <si>
    <t>180307 SS16-2 001</t>
  </si>
  <si>
    <t>180307 Blank 008</t>
  </si>
  <si>
    <t>180307 Proc 7 001</t>
  </si>
  <si>
    <t>180307 SS17-2 001</t>
  </si>
  <si>
    <t>180307 SS18-2 001</t>
  </si>
  <si>
    <t>180307 SS19-2 001</t>
  </si>
  <si>
    <t>180307 SS20-2 001</t>
  </si>
  <si>
    <t>180307 Blank 009</t>
  </si>
  <si>
    <t>180307 SS14-1 002</t>
  </si>
  <si>
    <t>180307 SS11-3 001</t>
  </si>
  <si>
    <t>180307 SS12-3 001</t>
  </si>
  <si>
    <t>180307 SS13-3 001</t>
  </si>
  <si>
    <t>180307 SS14-3 002</t>
  </si>
  <si>
    <t>180307 Blank 010</t>
  </si>
  <si>
    <t>180307 176-4 ppt 002</t>
  </si>
  <si>
    <t>180307 SS15-3 001</t>
  </si>
  <si>
    <t>180307 SS16-3 001</t>
  </si>
  <si>
    <t>180307 SS17-3 001</t>
  </si>
  <si>
    <t>180307 SS18-3 001</t>
  </si>
  <si>
    <t>180307 Blank 011</t>
  </si>
  <si>
    <t>180307 Proc 8 001</t>
  </si>
  <si>
    <t>180307 SS19-3 001</t>
  </si>
  <si>
    <t>180307 SS20-3 001</t>
  </si>
  <si>
    <t>180307 SS19-1 002</t>
  </si>
  <si>
    <t>180307 Blank 012</t>
  </si>
  <si>
    <t>Printed Thu May 17 09:54:12 2018</t>
  </si>
  <si>
    <t>180313 Blank 004</t>
  </si>
  <si>
    <t>180313 Proc 9 001</t>
  </si>
  <si>
    <t>180313 SS21-1 001</t>
  </si>
  <si>
    <t>180313 SS22-1 001</t>
  </si>
  <si>
    <t>180313 SS23-1 001</t>
  </si>
  <si>
    <t>180313 SS24-1 001</t>
  </si>
  <si>
    <t>180313 Blank 005</t>
  </si>
  <si>
    <t>180313 44-62 ppt 001</t>
  </si>
  <si>
    <t>180313 SSDup1-1 001</t>
  </si>
  <si>
    <t>180313 SSDup3-1 001</t>
  </si>
  <si>
    <t>180313 Blank 006</t>
  </si>
  <si>
    <t>180313 Proc 10 001</t>
  </si>
  <si>
    <t>180313 Proc 11 001</t>
  </si>
  <si>
    <t>180313 Proc 12 001</t>
  </si>
  <si>
    <t>180313 FB2 001</t>
  </si>
  <si>
    <t>180313 Blank 007</t>
  </si>
  <si>
    <t>180313 SS21-2 001</t>
  </si>
  <si>
    <t>180313 SS22-2 001</t>
  </si>
  <si>
    <t>180313 SS23-2 001</t>
  </si>
  <si>
    <t>180313 SS24-2 001</t>
  </si>
  <si>
    <t>180313 Blank 008</t>
  </si>
  <si>
    <t>180313 354-9 ppt 001</t>
  </si>
  <si>
    <t>180313 SSDup1-2 001</t>
  </si>
  <si>
    <t>180313 SSDup3-2 001</t>
  </si>
  <si>
    <t>180313 Blank 009</t>
  </si>
  <si>
    <t>180313 SS21-3 001</t>
  </si>
  <si>
    <t>180313 SS22-3 001</t>
  </si>
  <si>
    <t>180313 SS23-3 001</t>
  </si>
  <si>
    <t>180313 SS24-3 001</t>
  </si>
  <si>
    <t>180313 Blank 010</t>
  </si>
  <si>
    <t>180313 733-5 ppt 001</t>
  </si>
  <si>
    <t>180313 SSDup1-3 001</t>
  </si>
  <si>
    <t>180313 SSDup3-3 001</t>
  </si>
  <si>
    <t>180313 Blank 011</t>
  </si>
  <si>
    <t>180313 Blank 012</t>
  </si>
  <si>
    <t>180313 Blank 013</t>
  </si>
  <si>
    <t>180313 Blank 014</t>
  </si>
  <si>
    <t>180313 Blank 015</t>
  </si>
  <si>
    <t>180313 Blank 016</t>
  </si>
  <si>
    <t>180313 Blank 017</t>
  </si>
  <si>
    <t>180313 Blank 018</t>
  </si>
  <si>
    <t>180314 Blank 001</t>
  </si>
  <si>
    <t>180314 Ext-ACN 001</t>
  </si>
  <si>
    <t>180314 Ext-PNPW 001</t>
  </si>
  <si>
    <t>180314 Ext-TBA 001</t>
  </si>
  <si>
    <t>180314ExtTBApostMTBE001</t>
  </si>
  <si>
    <t>180314 Ext-MTBE 001</t>
  </si>
  <si>
    <t>180314 Blank 002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</si>
  <si>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</si>
  <si>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</si>
  <si>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</si>
  <si>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</si>
  <si>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</si>
  <si>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</si>
  <si>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</si>
  <si>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</si>
  <si>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</si>
  <si>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</si>
  <si>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</si>
  <si>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C16</t>
  </si>
  <si>
    <t>C18</t>
  </si>
  <si>
    <t>a</t>
  </si>
  <si>
    <t>b</t>
  </si>
  <si>
    <t>c</t>
  </si>
  <si>
    <t>Cal #</t>
  </si>
  <si>
    <t>X2 coef</t>
  </si>
  <si>
    <t>X Coef</t>
  </si>
  <si>
    <t>Intercept</t>
  </si>
  <si>
    <t>r2</t>
  </si>
  <si>
    <t>(-XCoef+(XCoef*XCoef-4*X2Co*(Inter-Resp))^0.5)/(2*X2Co)</t>
  </si>
  <si>
    <t>M2C8</t>
  </si>
  <si>
    <t>Samples were processed, extracted and analyzed on Waters LC/MS/MS in Athens, GA EPA/ORD/NERL/EMMD laboratory by Tom Jenkins and John Washington</t>
  </si>
  <si>
    <t>Spreadsheet ID</t>
  </si>
  <si>
    <t>Summary of Content</t>
  </si>
  <si>
    <t>Responses retabulated for processing</t>
  </si>
  <si>
    <t>Vial concentrations calculated from responses using calibration equations</t>
  </si>
  <si>
    <t>Sample concentrations calculated from vial concentrations, sample and extract mass, corrected for process blanks</t>
  </si>
  <si>
    <t>QAChecks</t>
  </si>
  <si>
    <t>Independent calculation of selected values as a check and comparison of repeated analyses to originals</t>
  </si>
  <si>
    <t>RawData 1-10</t>
  </si>
  <si>
    <t>RawData 11-20</t>
  </si>
  <si>
    <t>RawData 21+QC</t>
  </si>
  <si>
    <t>Data dump from instrument software to text file to Excel</t>
  </si>
  <si>
    <t>ResponseSummary</t>
  </si>
  <si>
    <t>Calibration equations for legacy PFCAs for these same New Jersey samples</t>
  </si>
  <si>
    <t>For C6 to C11: linear, with a test calculation as a check</t>
  </si>
  <si>
    <t>For C12 and longer: quadratic, with a test calculation as a check</t>
  </si>
  <si>
    <t>g</t>
  </si>
  <si>
    <t>(fold)</t>
  </si>
  <si>
    <t>Analytical Concentrations in vials</t>
  </si>
  <si>
    <t>Extraction Masses</t>
  </si>
  <si>
    <t>Extract Dilution</t>
  </si>
  <si>
    <t>Sample Designation</t>
  </si>
  <si>
    <t>Summary Statistic</t>
  </si>
  <si>
    <t>Centube Tare</t>
  </si>
  <si>
    <t>+Sample</t>
  </si>
  <si>
    <t>Sample ID</t>
  </si>
  <si>
    <t>SS1.1</t>
  </si>
  <si>
    <t>SS1.2</t>
  </si>
  <si>
    <t>SS1.3</t>
  </si>
  <si>
    <t>SS2.1</t>
  </si>
  <si>
    <t>SS2.2</t>
  </si>
  <si>
    <t>SS2.3</t>
  </si>
  <si>
    <t>SS3.1</t>
  </si>
  <si>
    <t>SS3.2</t>
  </si>
  <si>
    <t>SS3.3</t>
  </si>
  <si>
    <t>SS4.1</t>
  </si>
  <si>
    <t>SS4.2</t>
  </si>
  <si>
    <t>SS4.3</t>
  </si>
  <si>
    <t>SS5.1</t>
  </si>
  <si>
    <t>SS5.2</t>
  </si>
  <si>
    <t>SS5.3</t>
  </si>
  <si>
    <t>SS6.1</t>
  </si>
  <si>
    <t>SS6.2</t>
  </si>
  <si>
    <t>SS6.3</t>
  </si>
  <si>
    <t>SS7.1</t>
  </si>
  <si>
    <t>SS7.2</t>
  </si>
  <si>
    <t>SS7.3</t>
  </si>
  <si>
    <t>SS8.1</t>
  </si>
  <si>
    <t>SS8.2</t>
  </si>
  <si>
    <t>SS8.3</t>
  </si>
  <si>
    <t>SS9.1</t>
  </si>
  <si>
    <t>SS9.2</t>
  </si>
  <si>
    <t>SS9.3</t>
  </si>
  <si>
    <t>SS10.1</t>
  </si>
  <si>
    <t>SS10.2</t>
  </si>
  <si>
    <t>SS10.3</t>
  </si>
  <si>
    <t>SAND 1</t>
  </si>
  <si>
    <t>PROC 1</t>
  </si>
  <si>
    <t>PROC 2</t>
  </si>
  <si>
    <t>PROC 3</t>
  </si>
  <si>
    <t>PROC 4</t>
  </si>
  <si>
    <t>SURFACE SOILS</t>
  </si>
  <si>
    <t>Fraction H2O</t>
  </si>
  <si>
    <t>SS11.1</t>
  </si>
  <si>
    <t>SS11.2</t>
  </si>
  <si>
    <t>SS11.3</t>
  </si>
  <si>
    <t>SS12.1</t>
  </si>
  <si>
    <t>SS12.2</t>
  </si>
  <si>
    <t>SS12.3</t>
  </si>
  <si>
    <t>SS13.1</t>
  </si>
  <si>
    <t>SS13.2</t>
  </si>
  <si>
    <t>SS13.3</t>
  </si>
  <si>
    <t>SS14.1</t>
  </si>
  <si>
    <t>SS14.2</t>
  </si>
  <si>
    <t>SS14.3</t>
  </si>
  <si>
    <t>SS15.1</t>
  </si>
  <si>
    <t>SS15.2</t>
  </si>
  <si>
    <t>SS15.3</t>
  </si>
  <si>
    <t>SS16.1</t>
  </si>
  <si>
    <t>SS16.2</t>
  </si>
  <si>
    <t>SS16.3</t>
  </si>
  <si>
    <t>SS17.1</t>
  </si>
  <si>
    <t>SS17.2</t>
  </si>
  <si>
    <t>SS17.3</t>
  </si>
  <si>
    <t>SS18.1</t>
  </si>
  <si>
    <t>SS18.2</t>
  </si>
  <si>
    <t>SS18.3</t>
  </si>
  <si>
    <t>SS19.1</t>
  </si>
  <si>
    <t>SS19.2</t>
  </si>
  <si>
    <t>SS19.3</t>
  </si>
  <si>
    <t>SS20.1</t>
  </si>
  <si>
    <t>SS20.2</t>
  </si>
  <si>
    <t>SS20.3</t>
  </si>
  <si>
    <t>FB1</t>
  </si>
  <si>
    <t>P5</t>
  </si>
  <si>
    <t>P6</t>
  </si>
  <si>
    <t>P7</t>
  </si>
  <si>
    <t>P8</t>
  </si>
  <si>
    <t>FIELD BLANKS</t>
  </si>
  <si>
    <t>FIELD DUPLICATES</t>
  </si>
  <si>
    <t>REPEATED ANALYSES</t>
  </si>
  <si>
    <t>CHECK STANDARDS</t>
  </si>
  <si>
    <t>PROCESS BLANKS</t>
  </si>
  <si>
    <t>SOLVENT CHECKS</t>
  </si>
  <si>
    <t>SS11</t>
  </si>
  <si>
    <t>SS12</t>
  </si>
  <si>
    <t>SS13</t>
  </si>
  <si>
    <t>SS14</t>
  </si>
  <si>
    <t>SS15</t>
  </si>
  <si>
    <t>SS16</t>
  </si>
  <si>
    <t>SS17</t>
  </si>
  <si>
    <t>SS18</t>
  </si>
  <si>
    <t>SS19</t>
  </si>
  <si>
    <t>SS20</t>
  </si>
  <si>
    <t>SS 21.1</t>
  </si>
  <si>
    <t>SS 21.2</t>
  </si>
  <si>
    <t>SS 21.3</t>
  </si>
  <si>
    <t>SS 22.1</t>
  </si>
  <si>
    <t>SS 22.2</t>
  </si>
  <si>
    <t>SS 22.3</t>
  </si>
  <si>
    <t>SS 23.1</t>
  </si>
  <si>
    <t>SS 23.2</t>
  </si>
  <si>
    <t>SS 23.3</t>
  </si>
  <si>
    <t>SS 24.1</t>
  </si>
  <si>
    <t>SS 24.2</t>
  </si>
  <si>
    <t>SS 24.3</t>
  </si>
  <si>
    <t>SS  Dup 1.1</t>
  </si>
  <si>
    <t>SS  Dup 1.2</t>
  </si>
  <si>
    <t>SS  Dup 1.3</t>
  </si>
  <si>
    <t>SS Dup 3.1</t>
  </si>
  <si>
    <t>SS Dup 3.2</t>
  </si>
  <si>
    <t>SS Dup 3.3</t>
  </si>
  <si>
    <t>FB2</t>
  </si>
  <si>
    <t>P9</t>
  </si>
  <si>
    <t>P10</t>
  </si>
  <si>
    <t>P11</t>
  </si>
  <si>
    <t>P12</t>
  </si>
  <si>
    <t>Extract Mass</t>
  </si>
  <si>
    <t>Dry Sample Mass</t>
  </si>
  <si>
    <t>Mean analytical concentrations in autosample vials (used to calculate for significance of difference from process blanks; stats worked downward here)</t>
  </si>
  <si>
    <t>(Sample 4 summary statistics are based on reps 2 &amp; 3 only, because rep 1 if flawed)</t>
  </si>
  <si>
    <t>Pooled Variance in autosample vials (used to calculate for significance of difference from process blanks; stats worked downward here)</t>
  </si>
  <si>
    <t>SS1</t>
  </si>
  <si>
    <t>SS2</t>
  </si>
  <si>
    <t>SS3</t>
  </si>
  <si>
    <t>SS4</t>
  </si>
  <si>
    <t>SS5</t>
  </si>
  <si>
    <t>SS6</t>
  </si>
  <si>
    <t>SS7</t>
  </si>
  <si>
    <t>SS8</t>
  </si>
  <si>
    <t>SS9</t>
  </si>
  <si>
    <t>SS10</t>
  </si>
  <si>
    <t>SS21</t>
  </si>
  <si>
    <t>SS23</t>
  </si>
  <si>
    <t>SS24</t>
  </si>
  <si>
    <t>SS22</t>
  </si>
  <si>
    <t>Test statistic t in autosample vials (used to calculate for significance of difference from process blanks; stats worked downward here)</t>
  </si>
  <si>
    <t>Value &gt; LOQ (Greater than process blanks at alpha &gt; 0.001)</t>
  </si>
  <si>
    <t>Critical value of t (alpha&gt;0.001) =</t>
  </si>
  <si>
    <t>LOQ &gt; value &gt; LOD (Greater than process blanks at alpha &gt; 0.05)</t>
  </si>
  <si>
    <t>Critical value of t (alpha&gt;0.05) =</t>
  </si>
  <si>
    <t>&lt; LOD (Not significantly greater than process blanks)</t>
  </si>
  <si>
    <t>Degrees of freedom = n1 + n2 - 2 = 13</t>
  </si>
  <si>
    <t>ND</t>
  </si>
  <si>
    <t>PFBA</t>
  </si>
  <si>
    <t>PFPeA</t>
  </si>
  <si>
    <t>PFHxA</t>
  </si>
  <si>
    <t>Mean</t>
  </si>
  <si>
    <t>St. Dev.</t>
  </si>
  <si>
    <t>COV</t>
  </si>
  <si>
    <t>PFHpA</t>
  </si>
  <si>
    <t>PFOA</t>
  </si>
  <si>
    <t>PFNA</t>
  </si>
  <si>
    <t>PFDA</t>
  </si>
  <si>
    <t>PFUA</t>
  </si>
  <si>
    <t>PFDoA</t>
  </si>
  <si>
    <t>PFTrA</t>
  </si>
  <si>
    <t>PFTeA</t>
  </si>
  <si>
    <t>Mean of Process Blanks</t>
  </si>
  <si>
    <t>Larger of zero vs mean of process blanks (these values used in numerator of t statistic to be conservative)</t>
  </si>
  <si>
    <t xml:space="preserve">Sum of PFCAs </t>
  </si>
  <si>
    <t>ng/g</t>
  </si>
  <si>
    <t>ANALYZED CONCENTRATIONS</t>
  </si>
  <si>
    <t>Check standards</t>
  </si>
  <si>
    <t>ANALYZED CONCENTRATIONS DIVIDED BY NOMINAL CONCENTRATIONS</t>
  </si>
  <si>
    <t xml:space="preserve">Conclude: </t>
  </si>
  <si>
    <t>ORIGINAL ANALYSES (WHICH ARE REPRESENTED IN THE REPORTED DATA)</t>
  </si>
  <si>
    <t>Repeated Analyses</t>
  </si>
  <si>
    <t>Three vials were subjected to repeated analyses.  Of these, SS4.1 solution level fell below depth of needle penetration, so</t>
  </si>
  <si>
    <t>SS4.1 is not reported here.</t>
  </si>
  <si>
    <t>REPEATED ANALYSIS NORMALIZED TO ORIGINAL ANALYSIS</t>
  </si>
  <si>
    <t>Conclude:</t>
  </si>
  <si>
    <r>
      <t xml:space="preserve">All detected analytes (&gt;LOD) fell within project objective of </t>
    </r>
    <r>
      <rPr>
        <sz val="11"/>
        <color theme="1"/>
        <rFont val="Calibri"/>
        <family val="2"/>
      </rPr>
      <t>±50%.</t>
    </r>
  </si>
  <si>
    <t>QA Metrics are addressed by topic going horizontally across the worksheet ==&gt;</t>
  </si>
  <si>
    <t>Process Blank Mean</t>
  </si>
  <si>
    <t>Process Blank St. Dev.</t>
  </si>
  <si>
    <t>Test statistic t for comparing field blank to process blanks</t>
  </si>
  <si>
    <t>Field Blanks</t>
  </si>
  <si>
    <t>No analytes in field blanks statistically exceed the process blanks at alpha&gt;0.05.</t>
  </si>
  <si>
    <t>SAMPLES COLLECTED AS DUPLICATES IN FIELD</t>
  </si>
  <si>
    <t>SS1 Mean</t>
  </si>
  <si>
    <t>SSDup1 Mean</t>
  </si>
  <si>
    <t>Pooled variance</t>
  </si>
  <si>
    <t>SS1 Pooled variance</t>
  </si>
  <si>
    <t>SS3 Pooled variance</t>
  </si>
  <si>
    <t>SS1 t</t>
  </si>
  <si>
    <t>SS3 t</t>
  </si>
  <si>
    <t>Test statistic t</t>
  </si>
  <si>
    <t>Critical value of t (alpha&gt;0.05, 2 tail) =</t>
  </si>
  <si>
    <t>Fraction of each sample mean relative to overall (Original + Duplicate) mean</t>
  </si>
  <si>
    <t>Field Duplicates</t>
  </si>
  <si>
    <t>Using a t test, for most analytes there is more variation between samples collected separately in the field than between</t>
  </si>
  <si>
    <t>separate reps collected from a single sample after homogenization in the laboratory, consistent with expectations.</t>
  </si>
  <si>
    <t>In 18 out of 24 analytical concentrations, original sample mean is within 50% of original + duplicate mean, suggesting</t>
  </si>
  <si>
    <t>reasonable repeatability.</t>
  </si>
  <si>
    <t>SSDup3 Mean</t>
  </si>
  <si>
    <t>SS3 Mean</t>
  </si>
  <si>
    <t>Printed Tue May 22 16:19:44 2018</t>
  </si>
  <si>
    <t>Compound 6:  M8C8</t>
  </si>
  <si>
    <t>180305 SS4-3 001</t>
  </si>
  <si>
    <t>180305 Blank 001-1</t>
  </si>
  <si>
    <t>180305 733-5 ppt 001</t>
  </si>
  <si>
    <t>Standard</t>
  </si>
  <si>
    <t>180305 1442 ppt 001</t>
  </si>
  <si>
    <t>180305 2866 ppt 001</t>
  </si>
  <si>
    <t>180305 5763 ppt 001</t>
  </si>
  <si>
    <t>180305 Blank 002</t>
  </si>
  <si>
    <t>180305 Blank 003</t>
  </si>
  <si>
    <t>180305 Blank 004</t>
  </si>
  <si>
    <t>180305 0-619 ppt 001</t>
  </si>
  <si>
    <t>180305 1-342 ppt 001</t>
  </si>
  <si>
    <t>180305 2-773 ppt 001</t>
  </si>
  <si>
    <t>180305 5-515 ppt 001</t>
  </si>
  <si>
    <t>180305 11-41 ppt 001</t>
  </si>
  <si>
    <t>180305 Blank 005</t>
  </si>
  <si>
    <t>180305 22-41 ppt 001</t>
  </si>
  <si>
    <t>180305 44-62 ppt 001</t>
  </si>
  <si>
    <t>180305 89-88 ppt 001</t>
  </si>
  <si>
    <t>180305 176-4 ppt 001</t>
  </si>
  <si>
    <t>180305 354-9 ppt 001</t>
  </si>
  <si>
    <t>180305 Blank 006</t>
  </si>
  <si>
    <t>180305 Blank 004-1</t>
  </si>
  <si>
    <t>180305 Proc 1 001</t>
  </si>
  <si>
    <t>180305 SS1-1 001</t>
  </si>
  <si>
    <t>180305 SS2-1 001</t>
  </si>
  <si>
    <t>180305 SS3-1 001</t>
  </si>
  <si>
    <t>180305 SS4-1 001</t>
  </si>
  <si>
    <t>180305 Blank 005-1</t>
  </si>
  <si>
    <t>180305 SS5-1 001</t>
  </si>
  <si>
    <t>180305 SS6-1 001</t>
  </si>
  <si>
    <t>180305 SS7-1 001</t>
  </si>
  <si>
    <t>180305 SS8-1 001</t>
  </si>
  <si>
    <t>180305 Blank 006-1</t>
  </si>
  <si>
    <t>180305 Sand 1 001</t>
  </si>
  <si>
    <t>180305 SS9-1 001</t>
  </si>
  <si>
    <t>180305 SS10-1 001</t>
  </si>
  <si>
    <t>180305 SS1-2 001</t>
  </si>
  <si>
    <t>180305 SS2-2 001</t>
  </si>
  <si>
    <t>180305 Blank 007</t>
  </si>
  <si>
    <t>180305 Proc 2 001</t>
  </si>
  <si>
    <t>180305 SS3-2 001</t>
  </si>
  <si>
    <t>180305 SS4-2 001</t>
  </si>
  <si>
    <t>180305 SS5-2 001</t>
  </si>
  <si>
    <t>180305 SS6-2 001</t>
  </si>
  <si>
    <t>180305 Blank 008</t>
  </si>
  <si>
    <t>180305 Proc 3 001</t>
  </si>
  <si>
    <t>180305 SS7-2 001</t>
  </si>
  <si>
    <t>180305 SS8-2 001</t>
  </si>
  <si>
    <t>180305 SS9-2 001</t>
  </si>
  <si>
    <t>180305 SS10-2 001</t>
  </si>
  <si>
    <t>180305 Blank 009</t>
  </si>
  <si>
    <t>180305 SS4-1 002</t>
  </si>
  <si>
    <t>180305 SS1-3 001</t>
  </si>
  <si>
    <t>180305 SS2-3 001</t>
  </si>
  <si>
    <t>180305 SS3-3 001</t>
  </si>
  <si>
    <t>180305 SS4-3 002</t>
  </si>
  <si>
    <t>180305 Blank 010</t>
  </si>
  <si>
    <t>180305 89-88 ppt 002</t>
  </si>
  <si>
    <t>180305 SS5-3 001</t>
  </si>
  <si>
    <t>180305 SS6-3 001</t>
  </si>
  <si>
    <t>180305 SS7-3 001</t>
  </si>
  <si>
    <t>180305 SS8-3 001</t>
  </si>
  <si>
    <t>180305 Blank 011</t>
  </si>
  <si>
    <t>180305 Proc 4 001</t>
  </si>
  <si>
    <t>180305 SS9-3 001</t>
  </si>
  <si>
    <t>180305 SS10-3 001</t>
  </si>
  <si>
    <t>180305 SS9-1 002</t>
  </si>
  <si>
    <t>180305 Blank 012</t>
  </si>
  <si>
    <t>180305 Blank 013</t>
  </si>
  <si>
    <t>180306 Blank 001</t>
  </si>
  <si>
    <t>180306 733-5 ppt 001</t>
  </si>
  <si>
    <t>180306 1442 ppt 001</t>
  </si>
  <si>
    <t>180306 2866 ppt 001</t>
  </si>
  <si>
    <t>180306 5763 ppt 001</t>
  </si>
  <si>
    <t>180306 Blank 002</t>
  </si>
  <si>
    <t>180306 Blank 003</t>
  </si>
  <si>
    <t>180306 Blank 004</t>
  </si>
  <si>
    <t>180306 0-619 ppt 001</t>
  </si>
  <si>
    <t>180306 1-342 ppt 001</t>
  </si>
  <si>
    <t>180306 2-773 ppt 001</t>
  </si>
  <si>
    <t>180306 5-515 ppt 001</t>
  </si>
  <si>
    <t>180306 11-41 ppt 001</t>
  </si>
  <si>
    <t>180306 Blank 005</t>
  </si>
  <si>
    <t>180306 22-41 ppt 001</t>
  </si>
  <si>
    <t>180306 44-62 ppt 001</t>
  </si>
  <si>
    <t>180306 89-88 ppt 001</t>
  </si>
  <si>
    <t>180306 176-4 ppt 001</t>
  </si>
  <si>
    <t>180306 354-9 ppt 001</t>
  </si>
  <si>
    <t>180306 Blank 006</t>
  </si>
  <si>
    <t>180306 Blank 004-1</t>
  </si>
  <si>
    <t>180306 SS9-1 002</t>
  </si>
  <si>
    <t>180306 Blank 012</t>
  </si>
  <si>
    <t>180306 Blank 013</t>
  </si>
  <si>
    <t>180306 Blank 014</t>
  </si>
  <si>
    <t>180307 733-5 ppt 001</t>
  </si>
  <si>
    <t>180307 1442 ppt 001</t>
  </si>
  <si>
    <t>180307 2866 ppt 001</t>
  </si>
  <si>
    <t>180307 5763 ppt 001</t>
  </si>
  <si>
    <t>180307 Blank 001</t>
  </si>
  <si>
    <t>180307 Blank 002</t>
  </si>
  <si>
    <t>180307 Blank 003</t>
  </si>
  <si>
    <t>180307 0-619 ppt 001</t>
  </si>
  <si>
    <t>180307 1-342 ppt 001</t>
  </si>
  <si>
    <t>180307 2-773 ppt 001</t>
  </si>
  <si>
    <t>180307 5-515 ppt 001</t>
  </si>
  <si>
    <t>180307 11-41 ppt 001</t>
  </si>
  <si>
    <t>180307 Blank 004</t>
  </si>
  <si>
    <t>180307 22-41 ppt 001</t>
  </si>
  <si>
    <t>180307 44-62 ppt 001</t>
  </si>
  <si>
    <t>180307 89-88 ppt 001</t>
  </si>
  <si>
    <t>180307 176-4 ppt 001</t>
  </si>
  <si>
    <t>180307 354-9 ppt 001</t>
  </si>
  <si>
    <t>180307 Blank 005</t>
  </si>
  <si>
    <t>180307 Blank 006</t>
  </si>
  <si>
    <t>180307 Blank 013</t>
  </si>
  <si>
    <t>180307 Blank 014</t>
  </si>
  <si>
    <t>180308 733-5 ppt 001</t>
  </si>
  <si>
    <t>180308 1442 ppt 001</t>
  </si>
  <si>
    <t>180308 2866 ppt 001</t>
  </si>
  <si>
    <t>180308 5763 ppt 001</t>
  </si>
  <si>
    <t>180308 Blank 001</t>
  </si>
  <si>
    <t>180308 Blank 002</t>
  </si>
  <si>
    <t>180308 Blank 003</t>
  </si>
  <si>
    <t>180308 0-619 ppt 001</t>
  </si>
  <si>
    <t>180308 1-342 ppt 001</t>
  </si>
  <si>
    <t>180308 2-773 ppt 001</t>
  </si>
  <si>
    <t>180308 5-515 ppt 001</t>
  </si>
  <si>
    <t>180308 11-41 ppt 001</t>
  </si>
  <si>
    <t>180308 Blank 004</t>
  </si>
  <si>
    <t>180308 22-41 ppt 001</t>
  </si>
  <si>
    <t>180308 44-62 ppt 001</t>
  </si>
  <si>
    <t>180308 89-88 ppt 001</t>
  </si>
  <si>
    <t>180308 176-4 ppt 001</t>
  </si>
  <si>
    <t>180308 354-9 ppt 001</t>
  </si>
  <si>
    <t>180308 Blank 005</t>
  </si>
  <si>
    <t>180308 Blank 006</t>
  </si>
  <si>
    <t>180312 SS8-2 001</t>
  </si>
  <si>
    <t>180312 Blank 001</t>
  </si>
  <si>
    <t>180313 Blank 001</t>
  </si>
  <si>
    <t>180313 SS20-3 001</t>
  </si>
  <si>
    <t>180313 SS1-1 001</t>
  </si>
  <si>
    <t>180313 SS2-1 001</t>
  </si>
  <si>
    <t>180313 SS8-1 001</t>
  </si>
  <si>
    <t>180313 SS17-1 001</t>
  </si>
  <si>
    <t>180313 SS7-1 001</t>
  </si>
  <si>
    <t>180313 SS14-1 001</t>
  </si>
  <si>
    <t>180313 Blank 002</t>
  </si>
  <si>
    <t>180313 Blank 003</t>
  </si>
  <si>
    <t>180313 Blank 003-1</t>
  </si>
  <si>
    <t>M8C8</t>
  </si>
  <si>
    <t>Original Resp Summ</t>
  </si>
  <si>
    <t xml:space="preserve">M8C8 Resp Summ </t>
  </si>
  <si>
    <t>Analytical</t>
  </si>
  <si>
    <t xml:space="preserve">Sample Conc Order </t>
  </si>
  <si>
    <t>Analyzed Values</t>
  </si>
  <si>
    <t>Spiked values</t>
  </si>
  <si>
    <t>LCMS Sample Mass</t>
  </si>
  <si>
    <t>ng M8C8 in sample</t>
  </si>
  <si>
    <t>Fraction Recovery</t>
  </si>
  <si>
    <t>Mean Fraction Recovery</t>
  </si>
  <si>
    <t>Sample #</t>
  </si>
  <si>
    <t>(fractional)</t>
  </si>
  <si>
    <t>M8C8 Recovery</t>
  </si>
  <si>
    <t>SSDup1</t>
  </si>
  <si>
    <t>SSDup3</t>
  </si>
  <si>
    <t>Proc 1</t>
  </si>
  <si>
    <t>Proc 2</t>
  </si>
  <si>
    <t>Proc 3</t>
  </si>
  <si>
    <t>Proc 4</t>
  </si>
  <si>
    <t>Proc 5</t>
  </si>
  <si>
    <t>Proc 6</t>
  </si>
  <si>
    <t>Proc 7</t>
  </si>
  <si>
    <t>Proc 9</t>
  </si>
  <si>
    <t>Proc 10</t>
  </si>
  <si>
    <t>Proc 11</t>
  </si>
  <si>
    <t>Proc 12</t>
  </si>
  <si>
    <t>Sand 1</t>
  </si>
  <si>
    <t>SSFB1</t>
  </si>
  <si>
    <t>Minimum</t>
  </si>
  <si>
    <t>Maximum</t>
  </si>
  <si>
    <t>indicating effective recovery.</t>
  </si>
  <si>
    <t>Recalculating cells</t>
  </si>
  <si>
    <t>First Calculation Cells</t>
  </si>
  <si>
    <t>Check?</t>
  </si>
  <si>
    <t>Instrument Responses</t>
  </si>
  <si>
    <t>Rep1</t>
  </si>
  <si>
    <t>Rep2</t>
  </si>
  <si>
    <t>Rep3</t>
  </si>
  <si>
    <t>ProcessBlank Response</t>
  </si>
  <si>
    <t>Calculated Concentrations in vials</t>
  </si>
  <si>
    <t>check</t>
  </si>
  <si>
    <t>Extract masses in sample vials</t>
  </si>
  <si>
    <t>Now calculating t scores below</t>
  </si>
  <si>
    <t>Pooled Variance in vials</t>
  </si>
  <si>
    <t>t score</t>
  </si>
  <si>
    <t>Soil Sample SS8</t>
  </si>
  <si>
    <t>Rep4</t>
  </si>
  <si>
    <t>Rep5</t>
  </si>
  <si>
    <t>Rep6</t>
  </si>
  <si>
    <t>Rep7</t>
  </si>
  <si>
    <t>Rep8</t>
  </si>
  <si>
    <t>Rep9</t>
  </si>
  <si>
    <t>Rep10</t>
  </si>
  <si>
    <t>Rep11</t>
  </si>
  <si>
    <t>Rep12</t>
  </si>
  <si>
    <t>Using unlabeled C8 calibration</t>
  </si>
  <si>
    <t>without mass correction</t>
  </si>
  <si>
    <t>with mass correction</t>
  </si>
  <si>
    <r>
      <t xml:space="preserve">Sample recovery = 0.99 </t>
    </r>
    <r>
      <rPr>
        <sz val="11"/>
        <color theme="1"/>
        <rFont val="Calibri"/>
        <family val="2"/>
      </rPr>
      <t>± 0.09</t>
    </r>
    <r>
      <rPr>
        <sz val="11"/>
        <color theme="1"/>
        <rFont val="Calibri"/>
        <family val="2"/>
        <scheme val="minor"/>
      </rPr>
      <t xml:space="preserve"> and</t>
    </r>
  </si>
  <si>
    <r>
      <t xml:space="preserve">Process blank recovery = 0.97 </t>
    </r>
    <r>
      <rPr>
        <sz val="11"/>
        <color theme="1"/>
        <rFont val="Calibri"/>
        <family val="2"/>
      </rPr>
      <t>± 0.18</t>
    </r>
  </si>
  <si>
    <t>Recalculation of selected values in columns A thru H</t>
  </si>
  <si>
    <t>ProcessBlank</t>
  </si>
  <si>
    <t>Mean concentrations in vials</t>
  </si>
  <si>
    <t>Dry solids masses in samples</t>
  </si>
  <si>
    <t>Dry-mass sample concentrations (pg/g)</t>
  </si>
  <si>
    <r>
      <rPr>
        <b/>
        <vertAlign val="superscript"/>
        <sz val="11"/>
        <color theme="1"/>
        <rFont val="Calibri"/>
        <family val="2"/>
        <scheme val="minor"/>
      </rPr>
      <t>13</t>
    </r>
    <r>
      <rPr>
        <b/>
        <sz val="11"/>
        <color theme="1"/>
        <rFont val="Calibri"/>
        <family val="2"/>
        <scheme val="minor"/>
      </rPr>
      <t>C</t>
    </r>
    <r>
      <rPr>
        <b/>
        <vertAlign val="subscript"/>
        <sz val="11"/>
        <color theme="1"/>
        <rFont val="Calibri"/>
        <family val="2"/>
        <scheme val="minor"/>
      </rPr>
      <t>8</t>
    </r>
    <r>
      <rPr>
        <b/>
        <sz val="11"/>
        <color theme="1"/>
        <rFont val="Calibri"/>
        <family val="2"/>
        <scheme val="minor"/>
      </rPr>
      <t>-PFOA Recovery</t>
    </r>
  </si>
  <si>
    <t>All recalculated values agree with first calculated values</t>
  </si>
  <si>
    <t>RawDataM8C8</t>
  </si>
  <si>
    <t>M8C8Response</t>
  </si>
  <si>
    <t>PFCAs Cal Eqs</t>
  </si>
  <si>
    <t>VialConcSummary</t>
  </si>
  <si>
    <t>M8C8SampleConc</t>
  </si>
  <si>
    <t>SampleConc</t>
  </si>
  <si>
    <t>Start date:</t>
  </si>
  <si>
    <t xml:space="preserve">Calibration equations for legacy PFCAs </t>
  </si>
  <si>
    <t>unlabeled C8 weighs 413</t>
  </si>
  <si>
    <t>M8C8 weighs 421</t>
  </si>
  <si>
    <t>This is the preferred method.</t>
  </si>
  <si>
    <t>These mean values are calculated by subtracting process blank concentrations, then normalizing to sample mass.</t>
  </si>
  <si>
    <t>Dry-Soil Concentrations (statistically tested for exceedence of, and corrected for detections in, process blanks; calculated directly using sample mass)</t>
  </si>
  <si>
    <t>These st. dev. values include uncertainty arising from process blanks used to calculate mean values.</t>
  </si>
  <si>
    <t>Originators:</t>
  </si>
  <si>
    <t>John Washington, Tom Jenkins, Brittany Stuart</t>
  </si>
  <si>
    <t>The QA review discovered I mistakenly used the C8 coefficient on C7 for the calibration equations</t>
  </si>
  <si>
    <t>I corrected this error on the Response Summary worksheet</t>
  </si>
  <si>
    <t>Here I reorder to the order shown on the SampleConc worksheet so I can paste correct values in place</t>
  </si>
  <si>
    <t>SampleConc Order</t>
  </si>
  <si>
    <t>High cal divided by moisture</t>
  </si>
  <si>
    <t>Compound</t>
  </si>
  <si>
    <t>Maximum Standard</t>
  </si>
  <si>
    <t>Number Calibration Standards</t>
  </si>
  <si>
    <t>Assessment of calibration standards against QAPP criteria</t>
  </si>
  <si>
    <t xml:space="preserve">QAPP criteria: </t>
  </si>
  <si>
    <t>+/- 5 pg/g for concentrations &lt;15 pg/g</t>
  </si>
  <si>
    <t>+/-30% for concentrations &gt;15 pg/g (pptr)</t>
  </si>
  <si>
    <t>Number standards failing QA criteria (and Notes)</t>
  </si>
  <si>
    <t>1 (40% deviation)</t>
  </si>
  <si>
    <t>2 (&lt;15 pg/g deviations of &gt;5 pg/g)</t>
  </si>
  <si>
    <t>3 (30%&lt;deviation&lt;56%; no samples reported &gt;LOQ)</t>
  </si>
  <si>
    <t>Failures of calibration back calibrations to comply with QAPP objectives are summarized below.</t>
  </si>
  <si>
    <t>These exceptions are conceded by the PI and assessed as having acceptably low impact on results.</t>
  </si>
  <si>
    <t>3 (30%&lt;deviation&lt;35% deviations caused by deliberate choice to use linear calibration)</t>
  </si>
  <si>
    <t>4 (30%&lt;deviation&lt;89%; 1 sample reported above LOQ at low concentration)</t>
  </si>
  <si>
    <t>PFHxDA (1)</t>
  </si>
  <si>
    <t>PFODA (1)</t>
  </si>
  <si>
    <t>(1) Due to difficulties in analysis of PFHxDA and PFODA, these values are considered estimates.</t>
  </si>
  <si>
    <t>Estimated Value (Greater than highest calibration standard by as much as 74%)</t>
  </si>
  <si>
    <r>
      <t>All 91 check standard values fall within project objective (</t>
    </r>
    <r>
      <rPr>
        <sz val="11"/>
        <color rgb="FF006100"/>
        <rFont val="Calibri"/>
        <family val="2"/>
      </rPr>
      <t xml:space="preserve">±50% of nominal) except 7 for a 92% compliance rate.  </t>
    </r>
  </si>
  <si>
    <t xml:space="preserve">Five of the non-compliants are at 11.41 ppt, the lowest standard.  </t>
  </si>
  <si>
    <t>Three of the non-compliants are for C16 and C18 at the low end of calibration.</t>
  </si>
  <si>
    <t>Mean Process Blank</t>
  </si>
  <si>
    <t>200323 Effort Below:</t>
  </si>
  <si>
    <t>This file generates estimates of PFCAs in soil samples collected in New Jersey under supervision of New Jersey state government personnel</t>
  </si>
  <si>
    <t>C7 Correction Page</t>
  </si>
  <si>
    <t>Recalculation of C7 because I mistakenly used C8 calibration curve on first effort</t>
  </si>
  <si>
    <t xml:space="preserve">Laboratory: </t>
  </si>
  <si>
    <t>USEPA/ORD/Athens, GA</t>
  </si>
  <si>
    <t>Explanatory Summary: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</si>
</sst>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"/>
    <numFmt numFmtId="166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6100"/>
      <name val="Calibri"/>
      <family val="2"/>
    </font>
    <font>
      <sz val="11"/>
      <color theme="1"/>
      <name val="Calibri"/>
      <family val="2"/>
    </font>
    <font>
      <b/>
      <sz val="11"/>
      <color rgb="FF0061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1">
    <xf numFmtId="0" fontId="0" fillId="0" borderId="0" xfId="0"/>
    <xf numFmtId="0" fontId="0" fillId="0" borderId="0" xfId="0" quotePrefix="1"/>
    <xf numFmtId="0" fontId="0" fillId="33" borderId="0" xfId="0" applyFill="1"/>
    <xf numFmtId="11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  <xf numFmtId="0" fontId="16" fillId="0" borderId="0" xfId="0" applyFont="1"/>
    <xf numFmtId="0" fontId="0" fillId="8" borderId="8" xfId="15" applyFont="1"/>
    <xf numFmtId="0" fontId="6" fillId="2" borderId="0" xfId="6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3" borderId="0" xfId="7"/>
    <xf numFmtId="0" fontId="16" fillId="8" borderId="8" xfId="15" applyFont="1"/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0" borderId="0" xfId="0" quotePrefix="1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8" fillId="4" borderId="0" xfId="8"/>
    <xf numFmtId="0" fontId="7" fillId="3" borderId="0" xfId="7" applyAlignment="1">
      <alignment horizontal="center"/>
    </xf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left"/>
    </xf>
    <xf numFmtId="166" fontId="7" fillId="3" borderId="0" xfId="7" applyNumberFormat="1"/>
    <xf numFmtId="0" fontId="16" fillId="33" borderId="0" xfId="0" applyFont="1" applyFill="1"/>
    <xf numFmtId="0" fontId="0" fillId="34" borderId="0" xfId="0" applyFill="1"/>
    <xf numFmtId="0" fontId="6" fillId="34" borderId="0" xfId="6" applyFill="1"/>
    <xf numFmtId="0" fontId="0" fillId="35" borderId="0" xfId="0" applyFill="1"/>
    <xf numFmtId="0" fontId="6" fillId="35" borderId="0" xfId="6" applyFill="1"/>
    <xf numFmtId="0" fontId="0" fillId="36" borderId="0" xfId="0" applyFill="1"/>
    <xf numFmtId="0" fontId="6" fillId="36" borderId="0" xfId="6" applyFill="1"/>
    <xf numFmtId="2" fontId="0" fillId="0" borderId="0" xfId="0" applyNumberFormat="1" applyAlignment="1">
      <alignment horizontal="center"/>
    </xf>
    <xf numFmtId="0" fontId="0" fillId="37" borderId="0" xfId="0" applyFill="1"/>
    <xf numFmtId="0" fontId="16" fillId="34" borderId="0" xfId="0" applyFont="1" applyFill="1"/>
    <xf numFmtId="0" fontId="22" fillId="2" borderId="0" xfId="6" applyFont="1"/>
    <xf numFmtId="2" fontId="0" fillId="0" borderId="0" xfId="0" applyNumberFormat="1" applyAlignment="1">
      <alignment wrapText="1"/>
    </xf>
    <xf numFmtId="0" fontId="22" fillId="34" borderId="0" xfId="6" applyFont="1" applyFill="1"/>
    <xf numFmtId="0" fontId="16" fillId="37" borderId="0" xfId="0" applyFont="1" applyFill="1"/>
    <xf numFmtId="0" fontId="16" fillId="35" borderId="0" xfId="0" applyFont="1" applyFill="1"/>
    <xf numFmtId="0" fontId="16" fillId="36" borderId="0" xfId="0" applyFont="1" applyFill="1"/>
    <xf numFmtId="2" fontId="0" fillId="36" borderId="0" xfId="0" applyNumberFormat="1" applyFill="1"/>
    <xf numFmtId="164" fontId="0" fillId="0" borderId="0" xfId="0" applyNumberFormat="1"/>
    <xf numFmtId="165" fontId="6" fillId="35" borderId="0" xfId="6" applyNumberFormat="1" applyFill="1" applyAlignment="1">
      <alignment horizontal="center"/>
    </xf>
    <xf numFmtId="0" fontId="16" fillId="0" borderId="0" xfId="0" applyFont="1" applyFill="1"/>
    <xf numFmtId="0" fontId="16" fillId="38" borderId="0" xfId="0" applyFont="1" applyFill="1"/>
    <xf numFmtId="0" fontId="0" fillId="38" borderId="0" xfId="0" applyFill="1"/>
    <xf numFmtId="0" fontId="0" fillId="0" borderId="0" xfId="0" applyAlignment="1">
      <alignment horizontal="center" wrapText="1"/>
    </xf>
    <xf numFmtId="0" fontId="0" fillId="38" borderId="0" xfId="0" applyFill="1" applyAlignment="1">
      <alignment horizontal="right"/>
    </xf>
    <xf numFmtId="0" fontId="0" fillId="38" borderId="0" xfId="0" quotePrefix="1" applyFill="1"/>
    <xf numFmtId="0" fontId="0" fillId="0" borderId="0" xfId="0" applyFill="1"/>
    <xf numFmtId="0" fontId="11" fillId="6" borderId="4" xfId="11"/>
    <xf numFmtId="0" fontId="6" fillId="39" borderId="0" xfId="6" applyFill="1"/>
    <xf numFmtId="0" fontId="8" fillId="33" borderId="0" xfId="8" applyFill="1"/>
    <xf numFmtId="0" fontId="7" fillId="36" borderId="0" xfId="7" applyFill="1"/>
    <xf numFmtId="0" fontId="8" fillId="39" borderId="0" xfId="8" applyFill="1" applyAlignment="1">
      <alignment horizontal="center"/>
    </xf>
    <xf numFmtId="0" fontId="6" fillId="39" borderId="0" xfId="6" applyFill="1" applyAlignment="1">
      <alignment horizontal="center"/>
    </xf>
    <xf numFmtId="0" fontId="0" fillId="39" borderId="0" xfId="0" applyFill="1"/>
    <xf numFmtId="0" fontId="7" fillId="36" borderId="0" xfId="7" applyFill="1" applyAlignment="1">
      <alignment horizontal="center"/>
    </xf>
    <xf numFmtId="165" fontId="8" fillId="39" borderId="0" xfId="8" applyNumberFormat="1" applyFill="1" applyAlignment="1">
      <alignment horizontal="center"/>
    </xf>
    <xf numFmtId="165" fontId="6" fillId="39" borderId="0" xfId="6" applyNumberFormat="1" applyFill="1" applyAlignment="1">
      <alignment horizontal="center"/>
    </xf>
    <xf numFmtId="165" fontId="7" fillId="36" borderId="0" xfId="7" applyNumberFormat="1" applyFill="1" applyAlignment="1">
      <alignment horizontal="center"/>
    </xf>
    <xf numFmtId="165" fontId="0" fillId="39" borderId="0" xfId="0" applyNumberFormat="1" applyFill="1"/>
    <xf numFmtId="165" fontId="0" fillId="36" borderId="0" xfId="0" applyNumberFormat="1" applyFill="1"/>
    <xf numFmtId="165" fontId="0" fillId="33" borderId="0" xfId="0" applyNumberFormat="1" applyFill="1"/>
    <xf numFmtId="165" fontId="0" fillId="35" borderId="0" xfId="0" applyNumberFormat="1" applyFill="1"/>
    <xf numFmtId="0" fontId="6" fillId="0" borderId="0" xfId="6" applyFill="1" applyAlignment="1">
      <alignment horizontal="center"/>
    </xf>
    <xf numFmtId="0" fontId="8" fillId="0" borderId="0" xfId="8" applyFill="1" applyAlignment="1">
      <alignment horizontal="center"/>
    </xf>
    <xf numFmtId="0" fontId="6" fillId="0" borderId="0" xfId="6" applyFill="1"/>
    <xf numFmtId="0" fontId="8" fillId="0" borderId="0" xfId="8" applyFill="1"/>
    <xf numFmtId="0" fontId="11" fillId="6" borderId="4" xfId="1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4"/>
  <sheetViews>
    <sheetView tabSelected="1" workbookViewId="0"/>
  </sheetViews>
  <sheetFormatPr defaultRowHeight="14.5" x14ac:dyDescent="0.35"/>
  <cols>
    <col min="1" max="1" width="29.81640625" customWidth="1"/>
    <col min="2" max="2" width="142" customWidth="1"/>
  </cols>
  <sheetData>
    <row r="1" spans="1:16384" x14ac:dyDescent="0.35">
      <c r="A1" s="6" t="s">
        <v>672</v>
      </c>
      <c r="B1" s="23" t="s">
        <v>673</v>
      </c>
    </row>
    <row r="2" spans="1:16384" x14ac:dyDescent="0.35">
      <c r="A2" s="6" t="s">
        <v>706</v>
      </c>
      <c r="B2" s="23" t="s">
        <v>707</v>
      </c>
      <c r="C2" s="6" t="s">
        <v>706</v>
      </c>
      <c r="D2" s="23" t="s">
        <v>707</v>
      </c>
      <c r="E2" s="6" t="s">
        <v>706</v>
      </c>
      <c r="F2" s="23" t="s">
        <v>707</v>
      </c>
      <c r="G2" s="6" t="s">
        <v>706</v>
      </c>
      <c r="H2" s="23" t="s">
        <v>707</v>
      </c>
      <c r="I2" s="6" t="s">
        <v>706</v>
      </c>
      <c r="J2" s="23" t="s">
        <v>707</v>
      </c>
      <c r="K2" s="6" t="s">
        <v>706</v>
      </c>
      <c r="L2" s="23" t="s">
        <v>707</v>
      </c>
      <c r="M2" s="6" t="s">
        <v>706</v>
      </c>
      <c r="N2" s="23" t="s">
        <v>707</v>
      </c>
      <c r="O2" s="6" t="s">
        <v>706</v>
      </c>
      <c r="P2" s="23" t="s">
        <v>707</v>
      </c>
      <c r="Q2" s="6" t="s">
        <v>706</v>
      </c>
      <c r="R2" s="23" t="s">
        <v>707</v>
      </c>
      <c r="S2" s="6" t="s">
        <v>706</v>
      </c>
      <c r="T2" s="23" t="s">
        <v>707</v>
      </c>
      <c r="U2" s="6" t="s">
        <v>706</v>
      </c>
      <c r="V2" s="23" t="s">
        <v>707</v>
      </c>
      <c r="W2" s="6" t="s">
        <v>706</v>
      </c>
      <c r="X2" s="23" t="s">
        <v>707</v>
      </c>
      <c r="Y2" s="6" t="s">
        <v>706</v>
      </c>
      <c r="Z2" s="23" t="s">
        <v>707</v>
      </c>
      <c r="AA2" s="6" t="s">
        <v>706</v>
      </c>
      <c r="AB2" s="23" t="s">
        <v>707</v>
      </c>
      <c r="AC2" s="6" t="s">
        <v>706</v>
      </c>
      <c r="AD2" s="23" t="s">
        <v>707</v>
      </c>
      <c r="AE2" s="6" t="s">
        <v>706</v>
      </c>
      <c r="AF2" s="23" t="s">
        <v>707</v>
      </c>
      <c r="AG2" s="6" t="s">
        <v>706</v>
      </c>
      <c r="AH2" s="23" t="s">
        <v>707</v>
      </c>
      <c r="AI2" s="6" t="s">
        <v>706</v>
      </c>
      <c r="AJ2" s="23" t="s">
        <v>707</v>
      </c>
      <c r="AK2" s="6" t="s">
        <v>706</v>
      </c>
      <c r="AL2" s="23" t="s">
        <v>707</v>
      </c>
      <c r="AM2" s="6" t="s">
        <v>706</v>
      </c>
      <c r="AN2" s="23" t="s">
        <v>707</v>
      </c>
      <c r="AO2" s="6" t="s">
        <v>706</v>
      </c>
      <c r="AP2" s="23" t="s">
        <v>707</v>
      </c>
      <c r="AQ2" s="6" t="s">
        <v>706</v>
      </c>
      <c r="AR2" s="23" t="s">
        <v>707</v>
      </c>
      <c r="AS2" s="6" t="s">
        <v>706</v>
      </c>
      <c r="AT2" s="23" t="s">
        <v>707</v>
      </c>
      <c r="AU2" s="6" t="s">
        <v>706</v>
      </c>
      <c r="AV2" s="23" t="s">
        <v>707</v>
      </c>
      <c r="AW2" s="6" t="s">
        <v>706</v>
      </c>
      <c r="AX2" s="23" t="s">
        <v>707</v>
      </c>
      <c r="AY2" s="6" t="s">
        <v>706</v>
      </c>
      <c r="AZ2" s="23" t="s">
        <v>707</v>
      </c>
      <c r="BA2" s="6" t="s">
        <v>706</v>
      </c>
      <c r="BB2" s="23" t="s">
        <v>707</v>
      </c>
      <c r="BC2" s="6" t="s">
        <v>706</v>
      </c>
      <c r="BD2" s="23" t="s">
        <v>707</v>
      </c>
      <c r="BE2" s="6" t="s">
        <v>706</v>
      </c>
      <c r="BF2" s="23" t="s">
        <v>707</v>
      </c>
      <c r="BG2" s="6" t="s">
        <v>706</v>
      </c>
      <c r="BH2" s="23" t="s">
        <v>707</v>
      </c>
      <c r="BI2" s="6" t="s">
        <v>706</v>
      </c>
      <c r="BJ2" s="23" t="s">
        <v>707</v>
      </c>
      <c r="BK2" s="6" t="s">
        <v>706</v>
      </c>
      <c r="BL2" s="23" t="s">
        <v>707</v>
      </c>
      <c r="BM2" s="6" t="s">
        <v>706</v>
      </c>
      <c r="BN2" s="23" t="s">
        <v>707</v>
      </c>
      <c r="BO2" s="6" t="s">
        <v>706</v>
      </c>
      <c r="BP2" s="23" t="s">
        <v>707</v>
      </c>
      <c r="BQ2" s="6" t="s">
        <v>706</v>
      </c>
      <c r="BR2" s="23" t="s">
        <v>707</v>
      </c>
      <c r="BS2" s="6" t="s">
        <v>706</v>
      </c>
      <c r="BT2" s="23" t="s">
        <v>707</v>
      </c>
      <c r="BU2" s="6" t="s">
        <v>706</v>
      </c>
      <c r="BV2" s="23" t="s">
        <v>707</v>
      </c>
      <c r="BW2" s="6" t="s">
        <v>706</v>
      </c>
      <c r="BX2" s="23" t="s">
        <v>707</v>
      </c>
      <c r="BY2" s="6" t="s">
        <v>706</v>
      </c>
      <c r="BZ2" s="23" t="s">
        <v>707</v>
      </c>
      <c r="CA2" s="6" t="s">
        <v>706</v>
      </c>
      <c r="CB2" s="23" t="s">
        <v>707</v>
      </c>
      <c r="CC2" s="6" t="s">
        <v>706</v>
      </c>
      <c r="CD2" s="23" t="s">
        <v>707</v>
      </c>
      <c r="CE2" s="6" t="s">
        <v>706</v>
      </c>
      <c r="CF2" s="23" t="s">
        <v>707</v>
      </c>
      <c r="CG2" s="6" t="s">
        <v>706</v>
      </c>
      <c r="CH2" s="23" t="s">
        <v>707</v>
      </c>
      <c r="CI2" s="6" t="s">
        <v>706</v>
      </c>
      <c r="CJ2" s="23" t="s">
        <v>707</v>
      </c>
      <c r="CK2" s="6" t="s">
        <v>706</v>
      </c>
      <c r="CL2" s="23" t="s">
        <v>707</v>
      </c>
      <c r="CM2" s="6" t="s">
        <v>706</v>
      </c>
      <c r="CN2" s="23" t="s">
        <v>707</v>
      </c>
      <c r="CO2" s="6" t="s">
        <v>706</v>
      </c>
      <c r="CP2" s="23" t="s">
        <v>707</v>
      </c>
      <c r="CQ2" s="6" t="s">
        <v>706</v>
      </c>
      <c r="CR2" s="23" t="s">
        <v>707</v>
      </c>
      <c r="CS2" s="6" t="s">
        <v>706</v>
      </c>
      <c r="CT2" s="23" t="s">
        <v>707</v>
      </c>
      <c r="CU2" s="6" t="s">
        <v>706</v>
      </c>
      <c r="CV2" s="23" t="s">
        <v>707</v>
      </c>
      <c r="CW2" s="6" t="s">
        <v>706</v>
      </c>
      <c r="CX2" s="23" t="s">
        <v>707</v>
      </c>
      <c r="CY2" s="6" t="s">
        <v>706</v>
      </c>
      <c r="CZ2" s="23" t="s">
        <v>707</v>
      </c>
      <c r="DA2" s="6" t="s">
        <v>706</v>
      </c>
      <c r="DB2" s="23" t="s">
        <v>707</v>
      </c>
      <c r="DC2" s="6" t="s">
        <v>706</v>
      </c>
      <c r="DD2" s="23" t="s">
        <v>707</v>
      </c>
      <c r="DE2" s="6" t="s">
        <v>706</v>
      </c>
      <c r="DF2" s="23" t="s">
        <v>707</v>
      </c>
      <c r="DG2" s="6" t="s">
        <v>706</v>
      </c>
      <c r="DH2" s="23" t="s">
        <v>707</v>
      </c>
      <c r="DI2" s="6" t="s">
        <v>706</v>
      </c>
      <c r="DJ2" s="23" t="s">
        <v>707</v>
      </c>
      <c r="DK2" s="6" t="s">
        <v>706</v>
      </c>
      <c r="DL2" s="23" t="s">
        <v>707</v>
      </c>
      <c r="DM2" s="6" t="s">
        <v>706</v>
      </c>
      <c r="DN2" s="23" t="s">
        <v>707</v>
      </c>
      <c r="DO2" s="6" t="s">
        <v>706</v>
      </c>
      <c r="DP2" s="23" t="s">
        <v>707</v>
      </c>
      <c r="DQ2" s="6" t="s">
        <v>706</v>
      </c>
      <c r="DR2" s="23" t="s">
        <v>707</v>
      </c>
      <c r="DS2" s="6" t="s">
        <v>706</v>
      </c>
      <c r="DT2" s="23" t="s">
        <v>707</v>
      </c>
      <c r="DU2" s="6" t="s">
        <v>706</v>
      </c>
      <c r="DV2" s="23" t="s">
        <v>707</v>
      </c>
      <c r="DW2" s="6" t="s">
        <v>706</v>
      </c>
      <c r="DX2" s="23" t="s">
        <v>707</v>
      </c>
      <c r="DY2" s="6" t="s">
        <v>706</v>
      </c>
      <c r="DZ2" s="23" t="s">
        <v>707</v>
      </c>
      <c r="EA2" s="6" t="s">
        <v>706</v>
      </c>
      <c r="EB2" s="23" t="s">
        <v>707</v>
      </c>
      <c r="EC2" s="6" t="s">
        <v>706</v>
      </c>
      <c r="ED2" s="23" t="s">
        <v>707</v>
      </c>
      <c r="EE2" s="6" t="s">
        <v>706</v>
      </c>
      <c r="EF2" s="23" t="s">
        <v>707</v>
      </c>
      <c r="EG2" s="6" t="s">
        <v>706</v>
      </c>
      <c r="EH2" s="23" t="s">
        <v>707</v>
      </c>
      <c r="EI2" s="6" t="s">
        <v>706</v>
      </c>
      <c r="EJ2" s="23" t="s">
        <v>707</v>
      </c>
      <c r="EK2" s="6" t="s">
        <v>706</v>
      </c>
      <c r="EL2" s="23" t="s">
        <v>707</v>
      </c>
      <c r="EM2" s="6" t="s">
        <v>706</v>
      </c>
      <c r="EN2" s="23" t="s">
        <v>707</v>
      </c>
      <c r="EO2" s="6" t="s">
        <v>706</v>
      </c>
      <c r="EP2" s="23" t="s">
        <v>707</v>
      </c>
      <c r="EQ2" s="6" t="s">
        <v>706</v>
      </c>
      <c r="ER2" s="23" t="s">
        <v>707</v>
      </c>
      <c r="ES2" s="6" t="s">
        <v>706</v>
      </c>
      <c r="ET2" s="23" t="s">
        <v>707</v>
      </c>
      <c r="EU2" s="6" t="s">
        <v>706</v>
      </c>
      <c r="EV2" s="23" t="s">
        <v>707</v>
      </c>
      <c r="EW2" s="6" t="s">
        <v>706</v>
      </c>
      <c r="EX2" s="23" t="s">
        <v>707</v>
      </c>
      <c r="EY2" s="6" t="s">
        <v>706</v>
      </c>
      <c r="EZ2" s="23" t="s">
        <v>707</v>
      </c>
      <c r="FA2" s="6" t="s">
        <v>706</v>
      </c>
      <c r="FB2" s="23" t="s">
        <v>707</v>
      </c>
      <c r="FC2" s="6" t="s">
        <v>706</v>
      </c>
      <c r="FD2" s="23" t="s">
        <v>707</v>
      </c>
      <c r="FE2" s="6" t="s">
        <v>706</v>
      </c>
      <c r="FF2" s="23" t="s">
        <v>707</v>
      </c>
      <c r="FG2" s="6" t="s">
        <v>706</v>
      </c>
      <c r="FH2" s="23" t="s">
        <v>707</v>
      </c>
      <c r="FI2" s="6" t="s">
        <v>706</v>
      </c>
      <c r="FJ2" s="23" t="s">
        <v>707</v>
      </c>
      <c r="FK2" s="6" t="s">
        <v>706</v>
      </c>
      <c r="FL2" s="23" t="s">
        <v>707</v>
      </c>
      <c r="FM2" s="6" t="s">
        <v>706</v>
      </c>
      <c r="FN2" s="23" t="s">
        <v>707</v>
      </c>
      <c r="FO2" s="6" t="s">
        <v>706</v>
      </c>
      <c r="FP2" s="23" t="s">
        <v>707</v>
      </c>
      <c r="FQ2" s="6" t="s">
        <v>706</v>
      </c>
      <c r="FR2" s="23" t="s">
        <v>707</v>
      </c>
      <c r="FS2" s="6" t="s">
        <v>706</v>
      </c>
      <c r="FT2" s="23" t="s">
        <v>707</v>
      </c>
      <c r="FU2" s="6" t="s">
        <v>706</v>
      </c>
      <c r="FV2" s="23" t="s">
        <v>707</v>
      </c>
      <c r="FW2" s="6" t="s">
        <v>706</v>
      </c>
      <c r="FX2" s="23" t="s">
        <v>707</v>
      </c>
      <c r="FY2" s="6" t="s">
        <v>706</v>
      </c>
      <c r="FZ2" s="23" t="s">
        <v>707</v>
      </c>
      <c r="GA2" s="6" t="s">
        <v>706</v>
      </c>
      <c r="GB2" s="23" t="s">
        <v>707</v>
      </c>
      <c r="GC2" s="6" t="s">
        <v>706</v>
      </c>
      <c r="GD2" s="23" t="s">
        <v>707</v>
      </c>
      <c r="GE2" s="6" t="s">
        <v>706</v>
      </c>
      <c r="GF2" s="23" t="s">
        <v>707</v>
      </c>
      <c r="GG2" s="6" t="s">
        <v>706</v>
      </c>
      <c r="GH2" s="23" t="s">
        <v>707</v>
      </c>
      <c r="GI2" s="6" t="s">
        <v>706</v>
      </c>
      <c r="GJ2" s="23" t="s">
        <v>707</v>
      </c>
      <c r="GK2" s="6" t="s">
        <v>706</v>
      </c>
      <c r="GL2" s="23" t="s">
        <v>707</v>
      </c>
      <c r="GM2" s="6" t="s">
        <v>706</v>
      </c>
      <c r="GN2" s="23" t="s">
        <v>707</v>
      </c>
      <c r="GO2" s="6" t="s">
        <v>706</v>
      </c>
      <c r="GP2" s="23" t="s">
        <v>707</v>
      </c>
      <c r="GQ2" s="6" t="s">
        <v>706</v>
      </c>
      <c r="GR2" s="23" t="s">
        <v>707</v>
      </c>
      <c r="GS2" s="6" t="s">
        <v>706</v>
      </c>
      <c r="GT2" s="23" t="s">
        <v>707</v>
      </c>
      <c r="GU2" s="6" t="s">
        <v>706</v>
      </c>
      <c r="GV2" s="23" t="s">
        <v>707</v>
      </c>
      <c r="GW2" s="6" t="s">
        <v>706</v>
      </c>
      <c r="GX2" s="23" t="s">
        <v>707</v>
      </c>
      <c r="GY2" s="6" t="s">
        <v>706</v>
      </c>
      <c r="GZ2" s="23" t="s">
        <v>707</v>
      </c>
      <c r="HA2" s="6" t="s">
        <v>706</v>
      </c>
      <c r="HB2" s="23" t="s">
        <v>707</v>
      </c>
      <c r="HC2" s="6" t="s">
        <v>706</v>
      </c>
      <c r="HD2" s="23" t="s">
        <v>707</v>
      </c>
      <c r="HE2" s="6" t="s">
        <v>706</v>
      </c>
      <c r="HF2" s="23" t="s">
        <v>707</v>
      </c>
      <c r="HG2" s="6" t="s">
        <v>706</v>
      </c>
      <c r="HH2" s="23" t="s">
        <v>707</v>
      </c>
      <c r="HI2" s="6" t="s">
        <v>706</v>
      </c>
      <c r="HJ2" s="23" t="s">
        <v>707</v>
      </c>
      <c r="HK2" s="6" t="s">
        <v>706</v>
      </c>
      <c r="HL2" s="23" t="s">
        <v>707</v>
      </c>
      <c r="HM2" s="6" t="s">
        <v>706</v>
      </c>
      <c r="HN2" s="23" t="s">
        <v>707</v>
      </c>
      <c r="HO2" s="6" t="s">
        <v>706</v>
      </c>
      <c r="HP2" s="23" t="s">
        <v>707</v>
      </c>
      <c r="HQ2" s="6" t="s">
        <v>706</v>
      </c>
      <c r="HR2" s="23" t="s">
        <v>707</v>
      </c>
      <c r="HS2" s="6" t="s">
        <v>706</v>
      </c>
      <c r="HT2" s="23" t="s">
        <v>707</v>
      </c>
      <c r="HU2" s="6" t="s">
        <v>706</v>
      </c>
      <c r="HV2" s="23" t="s">
        <v>707</v>
      </c>
      <c r="HW2" s="6" t="s">
        <v>706</v>
      </c>
      <c r="HX2" s="23" t="s">
        <v>707</v>
      </c>
      <c r="HY2" s="6" t="s">
        <v>706</v>
      </c>
      <c r="HZ2" s="23" t="s">
        <v>707</v>
      </c>
      <c r="IA2" s="6" t="s">
        <v>706</v>
      </c>
      <c r="IB2" s="23" t="s">
        <v>707</v>
      </c>
      <c r="IC2" s="6" t="s">
        <v>706</v>
      </c>
      <c r="ID2" s="23" t="s">
        <v>707</v>
      </c>
      <c r="IE2" s="6" t="s">
        <v>706</v>
      </c>
      <c r="IF2" s="23" t="s">
        <v>707</v>
      </c>
      <c r="IG2" s="6" t="s">
        <v>706</v>
      </c>
      <c r="IH2" s="23" t="s">
        <v>707</v>
      </c>
      <c r="II2" s="6" t="s">
        <v>706</v>
      </c>
      <c r="IJ2" s="23" t="s">
        <v>707</v>
      </c>
      <c r="IK2" s="6" t="s">
        <v>706</v>
      </c>
      <c r="IL2" s="23" t="s">
        <v>707</v>
      </c>
      <c r="IM2" s="6" t="s">
        <v>706</v>
      </c>
      <c r="IN2" s="23" t="s">
        <v>707</v>
      </c>
      <c r="IO2" s="6" t="s">
        <v>706</v>
      </c>
      <c r="IP2" s="23" t="s">
        <v>707</v>
      </c>
      <c r="IQ2" s="6" t="s">
        <v>706</v>
      </c>
      <c r="IR2" s="23" t="s">
        <v>707</v>
      </c>
      <c r="IS2" s="6" t="s">
        <v>706</v>
      </c>
      <c r="IT2" s="23" t="s">
        <v>707</v>
      </c>
      <c r="IU2" s="6" t="s">
        <v>706</v>
      </c>
      <c r="IV2" s="23" t="s">
        <v>707</v>
      </c>
      <c r="IW2" s="6" t="s">
        <v>706</v>
      </c>
      <c r="IX2" s="23" t="s">
        <v>707</v>
      </c>
      <c r="IY2" s="6" t="s">
        <v>706</v>
      </c>
      <c r="IZ2" s="23" t="s">
        <v>707</v>
      </c>
      <c r="JA2" s="6" t="s">
        <v>706</v>
      </c>
      <c r="JB2" s="23" t="s">
        <v>707</v>
      </c>
      <c r="JC2" s="6" t="s">
        <v>706</v>
      </c>
      <c r="JD2" s="23" t="s">
        <v>707</v>
      </c>
      <c r="JE2" s="6" t="s">
        <v>706</v>
      </c>
      <c r="JF2" s="23" t="s">
        <v>707</v>
      </c>
      <c r="JG2" s="6" t="s">
        <v>706</v>
      </c>
      <c r="JH2" s="23" t="s">
        <v>707</v>
      </c>
      <c r="JI2" s="6" t="s">
        <v>706</v>
      </c>
      <c r="JJ2" s="23" t="s">
        <v>707</v>
      </c>
      <c r="JK2" s="6" t="s">
        <v>706</v>
      </c>
      <c r="JL2" s="23" t="s">
        <v>707</v>
      </c>
      <c r="JM2" s="6" t="s">
        <v>706</v>
      </c>
      <c r="JN2" s="23" t="s">
        <v>707</v>
      </c>
      <c r="JO2" s="6" t="s">
        <v>706</v>
      </c>
      <c r="JP2" s="23" t="s">
        <v>707</v>
      </c>
      <c r="JQ2" s="6" t="s">
        <v>706</v>
      </c>
      <c r="JR2" s="23" t="s">
        <v>707</v>
      </c>
      <c r="JS2" s="6" t="s">
        <v>706</v>
      </c>
      <c r="JT2" s="23" t="s">
        <v>707</v>
      </c>
      <c r="JU2" s="6" t="s">
        <v>706</v>
      </c>
      <c r="JV2" s="23" t="s">
        <v>707</v>
      </c>
      <c r="JW2" s="6" t="s">
        <v>706</v>
      </c>
      <c r="JX2" s="23" t="s">
        <v>707</v>
      </c>
      <c r="JY2" s="6" t="s">
        <v>706</v>
      </c>
      <c r="JZ2" s="23" t="s">
        <v>707</v>
      </c>
      <c r="KA2" s="6" t="s">
        <v>706</v>
      </c>
      <c r="KB2" s="23" t="s">
        <v>707</v>
      </c>
      <c r="KC2" s="6" t="s">
        <v>706</v>
      </c>
      <c r="KD2" s="23" t="s">
        <v>707</v>
      </c>
      <c r="KE2" s="6" t="s">
        <v>706</v>
      </c>
      <c r="KF2" s="23" t="s">
        <v>707</v>
      </c>
      <c r="KG2" s="6" t="s">
        <v>706</v>
      </c>
      <c r="KH2" s="23" t="s">
        <v>707</v>
      </c>
      <c r="KI2" s="6" t="s">
        <v>706</v>
      </c>
      <c r="KJ2" s="23" t="s">
        <v>707</v>
      </c>
      <c r="KK2" s="6" t="s">
        <v>706</v>
      </c>
      <c r="KL2" s="23" t="s">
        <v>707</v>
      </c>
      <c r="KM2" s="6" t="s">
        <v>706</v>
      </c>
      <c r="KN2" s="23" t="s">
        <v>707</v>
      </c>
      <c r="KO2" s="6" t="s">
        <v>706</v>
      </c>
      <c r="KP2" s="23" t="s">
        <v>707</v>
      </c>
      <c r="KQ2" s="6" t="s">
        <v>706</v>
      </c>
      <c r="KR2" s="23" t="s">
        <v>707</v>
      </c>
      <c r="KS2" s="6" t="s">
        <v>706</v>
      </c>
      <c r="KT2" s="23" t="s">
        <v>707</v>
      </c>
      <c r="KU2" s="6" t="s">
        <v>706</v>
      </c>
      <c r="KV2" s="23" t="s">
        <v>707</v>
      </c>
      <c r="KW2" s="6" t="s">
        <v>706</v>
      </c>
      <c r="KX2" s="23" t="s">
        <v>707</v>
      </c>
      <c r="KY2" s="6" t="s">
        <v>706</v>
      </c>
      <c r="KZ2" s="23" t="s">
        <v>707</v>
      </c>
      <c r="LA2" s="6" t="s">
        <v>706</v>
      </c>
      <c r="LB2" s="23" t="s">
        <v>707</v>
      </c>
      <c r="LC2" s="6" t="s">
        <v>706</v>
      </c>
      <c r="LD2" s="23" t="s">
        <v>707</v>
      </c>
      <c r="LE2" s="6" t="s">
        <v>706</v>
      </c>
      <c r="LF2" s="23" t="s">
        <v>707</v>
      </c>
      <c r="LG2" s="6" t="s">
        <v>706</v>
      </c>
      <c r="LH2" s="23" t="s">
        <v>707</v>
      </c>
      <c r="LI2" s="6" t="s">
        <v>706</v>
      </c>
      <c r="LJ2" s="23" t="s">
        <v>707</v>
      </c>
      <c r="LK2" s="6" t="s">
        <v>706</v>
      </c>
      <c r="LL2" s="23" t="s">
        <v>707</v>
      </c>
      <c r="LM2" s="6" t="s">
        <v>706</v>
      </c>
      <c r="LN2" s="23" t="s">
        <v>707</v>
      </c>
      <c r="LO2" s="6" t="s">
        <v>706</v>
      </c>
      <c r="LP2" s="23" t="s">
        <v>707</v>
      </c>
      <c r="LQ2" s="6" t="s">
        <v>706</v>
      </c>
      <c r="LR2" s="23" t="s">
        <v>707</v>
      </c>
      <c r="LS2" s="6" t="s">
        <v>706</v>
      </c>
      <c r="LT2" s="23" t="s">
        <v>707</v>
      </c>
      <c r="LU2" s="6" t="s">
        <v>706</v>
      </c>
      <c r="LV2" s="23" t="s">
        <v>707</v>
      </c>
      <c r="LW2" s="6" t="s">
        <v>706</v>
      </c>
      <c r="LX2" s="23" t="s">
        <v>707</v>
      </c>
      <c r="LY2" s="6" t="s">
        <v>706</v>
      </c>
      <c r="LZ2" s="23" t="s">
        <v>707</v>
      </c>
      <c r="MA2" s="6" t="s">
        <v>706</v>
      </c>
      <c r="MB2" s="23" t="s">
        <v>707</v>
      </c>
      <c r="MC2" s="6" t="s">
        <v>706</v>
      </c>
      <c r="MD2" s="23" t="s">
        <v>707</v>
      </c>
      <c r="ME2" s="6" t="s">
        <v>706</v>
      </c>
      <c r="MF2" s="23" t="s">
        <v>707</v>
      </c>
      <c r="MG2" s="6" t="s">
        <v>706</v>
      </c>
      <c r="MH2" s="23" t="s">
        <v>707</v>
      </c>
      <c r="MI2" s="6" t="s">
        <v>706</v>
      </c>
      <c r="MJ2" s="23" t="s">
        <v>707</v>
      </c>
      <c r="MK2" s="6" t="s">
        <v>706</v>
      </c>
      <c r="ML2" s="23" t="s">
        <v>707</v>
      </c>
      <c r="MM2" s="6" t="s">
        <v>706</v>
      </c>
      <c r="MN2" s="23" t="s">
        <v>707</v>
      </c>
      <c r="MO2" s="6" t="s">
        <v>706</v>
      </c>
      <c r="MP2" s="23" t="s">
        <v>707</v>
      </c>
      <c r="MQ2" s="6" t="s">
        <v>706</v>
      </c>
      <c r="MR2" s="23" t="s">
        <v>707</v>
      </c>
      <c r="MS2" s="6" t="s">
        <v>706</v>
      </c>
      <c r="MT2" s="23" t="s">
        <v>707</v>
      </c>
      <c r="MU2" s="6" t="s">
        <v>706</v>
      </c>
      <c r="MV2" s="23" t="s">
        <v>707</v>
      </c>
      <c r="MW2" s="6" t="s">
        <v>706</v>
      </c>
      <c r="MX2" s="23" t="s">
        <v>707</v>
      </c>
      <c r="MY2" s="6" t="s">
        <v>706</v>
      </c>
      <c r="MZ2" s="23" t="s">
        <v>707</v>
      </c>
      <c r="NA2" s="6" t="s">
        <v>706</v>
      </c>
      <c r="NB2" s="23" t="s">
        <v>707</v>
      </c>
      <c r="NC2" s="6" t="s">
        <v>706</v>
      </c>
      <c r="ND2" s="23" t="s">
        <v>707</v>
      </c>
      <c r="NE2" s="6" t="s">
        <v>706</v>
      </c>
      <c r="NF2" s="23" t="s">
        <v>707</v>
      </c>
      <c r="NG2" s="6" t="s">
        <v>706</v>
      </c>
      <c r="NH2" s="23" t="s">
        <v>707</v>
      </c>
      <c r="NI2" s="6" t="s">
        <v>706</v>
      </c>
      <c r="NJ2" s="23" t="s">
        <v>707</v>
      </c>
      <c r="NK2" s="6" t="s">
        <v>706</v>
      </c>
      <c r="NL2" s="23" t="s">
        <v>707</v>
      </c>
      <c r="NM2" s="6" t="s">
        <v>706</v>
      </c>
      <c r="NN2" s="23" t="s">
        <v>707</v>
      </c>
      <c r="NO2" s="6" t="s">
        <v>706</v>
      </c>
      <c r="NP2" s="23" t="s">
        <v>707</v>
      </c>
      <c r="NQ2" s="6" t="s">
        <v>706</v>
      </c>
      <c r="NR2" s="23" t="s">
        <v>707</v>
      </c>
      <c r="NS2" s="6" t="s">
        <v>706</v>
      </c>
      <c r="NT2" s="23" t="s">
        <v>707</v>
      </c>
      <c r="NU2" s="6" t="s">
        <v>706</v>
      </c>
      <c r="NV2" s="23" t="s">
        <v>707</v>
      </c>
      <c r="NW2" s="6" t="s">
        <v>706</v>
      </c>
      <c r="NX2" s="23" t="s">
        <v>707</v>
      </c>
      <c r="NY2" s="6" t="s">
        <v>706</v>
      </c>
      <c r="NZ2" s="23" t="s">
        <v>707</v>
      </c>
      <c r="OA2" s="6" t="s">
        <v>706</v>
      </c>
      <c r="OB2" s="23" t="s">
        <v>707</v>
      </c>
      <c r="OC2" s="6" t="s">
        <v>706</v>
      </c>
      <c r="OD2" s="23" t="s">
        <v>707</v>
      </c>
      <c r="OE2" s="6" t="s">
        <v>706</v>
      </c>
      <c r="OF2" s="23" t="s">
        <v>707</v>
      </c>
      <c r="OG2" s="6" t="s">
        <v>706</v>
      </c>
      <c r="OH2" s="23" t="s">
        <v>707</v>
      </c>
      <c r="OI2" s="6" t="s">
        <v>706</v>
      </c>
      <c r="OJ2" s="23" t="s">
        <v>707</v>
      </c>
      <c r="OK2" s="6" t="s">
        <v>706</v>
      </c>
      <c r="OL2" s="23" t="s">
        <v>707</v>
      </c>
      <c r="OM2" s="6" t="s">
        <v>706</v>
      </c>
      <c r="ON2" s="23" t="s">
        <v>707</v>
      </c>
      <c r="OO2" s="6" t="s">
        <v>706</v>
      </c>
      <c r="OP2" s="23" t="s">
        <v>707</v>
      </c>
      <c r="OQ2" s="6" t="s">
        <v>706</v>
      </c>
      <c r="OR2" s="23" t="s">
        <v>707</v>
      </c>
      <c r="OS2" s="6" t="s">
        <v>706</v>
      </c>
      <c r="OT2" s="23" t="s">
        <v>707</v>
      </c>
      <c r="OU2" s="6" t="s">
        <v>706</v>
      </c>
      <c r="OV2" s="23" t="s">
        <v>707</v>
      </c>
      <c r="OW2" s="6" t="s">
        <v>706</v>
      </c>
      <c r="OX2" s="23" t="s">
        <v>707</v>
      </c>
      <c r="OY2" s="6" t="s">
        <v>706</v>
      </c>
      <c r="OZ2" s="23" t="s">
        <v>707</v>
      </c>
      <c r="PA2" s="6" t="s">
        <v>706</v>
      </c>
      <c r="PB2" s="23" t="s">
        <v>707</v>
      </c>
      <c r="PC2" s="6" t="s">
        <v>706</v>
      </c>
      <c r="PD2" s="23" t="s">
        <v>707</v>
      </c>
      <c r="PE2" s="6" t="s">
        <v>706</v>
      </c>
      <c r="PF2" s="23" t="s">
        <v>707</v>
      </c>
      <c r="PG2" s="6" t="s">
        <v>706</v>
      </c>
      <c r="PH2" s="23" t="s">
        <v>707</v>
      </c>
      <c r="PI2" s="6" t="s">
        <v>706</v>
      </c>
      <c r="PJ2" s="23" t="s">
        <v>707</v>
      </c>
      <c r="PK2" s="6" t="s">
        <v>706</v>
      </c>
      <c r="PL2" s="23" t="s">
        <v>707</v>
      </c>
      <c r="PM2" s="6" t="s">
        <v>706</v>
      </c>
      <c r="PN2" s="23" t="s">
        <v>707</v>
      </c>
      <c r="PO2" s="6" t="s">
        <v>706</v>
      </c>
      <c r="PP2" s="23" t="s">
        <v>707</v>
      </c>
      <c r="PQ2" s="6" t="s">
        <v>706</v>
      </c>
      <c r="PR2" s="23" t="s">
        <v>707</v>
      </c>
      <c r="PS2" s="6" t="s">
        <v>706</v>
      </c>
      <c r="PT2" s="23" t="s">
        <v>707</v>
      </c>
      <c r="PU2" s="6" t="s">
        <v>706</v>
      </c>
      <c r="PV2" s="23" t="s">
        <v>707</v>
      </c>
      <c r="PW2" s="6" t="s">
        <v>706</v>
      </c>
      <c r="PX2" s="23" t="s">
        <v>707</v>
      </c>
      <c r="PY2" s="6" t="s">
        <v>706</v>
      </c>
      <c r="PZ2" s="23" t="s">
        <v>707</v>
      </c>
      <c r="QA2" s="6" t="s">
        <v>706</v>
      </c>
      <c r="QB2" s="23" t="s">
        <v>707</v>
      </c>
      <c r="QC2" s="6" t="s">
        <v>706</v>
      </c>
      <c r="QD2" s="23" t="s">
        <v>707</v>
      </c>
      <c r="QE2" s="6" t="s">
        <v>706</v>
      </c>
      <c r="QF2" s="23" t="s">
        <v>707</v>
      </c>
      <c r="QG2" s="6" t="s">
        <v>706</v>
      </c>
      <c r="QH2" s="23" t="s">
        <v>707</v>
      </c>
      <c r="QI2" s="6" t="s">
        <v>706</v>
      </c>
      <c r="QJ2" s="23" t="s">
        <v>707</v>
      </c>
      <c r="QK2" s="6" t="s">
        <v>706</v>
      </c>
      <c r="QL2" s="23" t="s">
        <v>707</v>
      </c>
      <c r="QM2" s="6" t="s">
        <v>706</v>
      </c>
      <c r="QN2" s="23" t="s">
        <v>707</v>
      </c>
      <c r="QO2" s="6" t="s">
        <v>706</v>
      </c>
      <c r="QP2" s="23" t="s">
        <v>707</v>
      </c>
      <c r="QQ2" s="6" t="s">
        <v>706</v>
      </c>
      <c r="QR2" s="23" t="s">
        <v>707</v>
      </c>
      <c r="QS2" s="6" t="s">
        <v>706</v>
      </c>
      <c r="QT2" s="23" t="s">
        <v>707</v>
      </c>
      <c r="QU2" s="6" t="s">
        <v>706</v>
      </c>
      <c r="QV2" s="23" t="s">
        <v>707</v>
      </c>
      <c r="QW2" s="6" t="s">
        <v>706</v>
      </c>
      <c r="QX2" s="23" t="s">
        <v>707</v>
      </c>
      <c r="QY2" s="6" t="s">
        <v>706</v>
      </c>
      <c r="QZ2" s="23" t="s">
        <v>707</v>
      </c>
      <c r="RA2" s="6" t="s">
        <v>706</v>
      </c>
      <c r="RB2" s="23" t="s">
        <v>707</v>
      </c>
      <c r="RC2" s="6" t="s">
        <v>706</v>
      </c>
      <c r="RD2" s="23" t="s">
        <v>707</v>
      </c>
      <c r="RE2" s="6" t="s">
        <v>706</v>
      </c>
      <c r="RF2" s="23" t="s">
        <v>707</v>
      </c>
      <c r="RG2" s="6" t="s">
        <v>706</v>
      </c>
      <c r="RH2" s="23" t="s">
        <v>707</v>
      </c>
      <c r="RI2" s="6" t="s">
        <v>706</v>
      </c>
      <c r="RJ2" s="23" t="s">
        <v>707</v>
      </c>
      <c r="RK2" s="6" t="s">
        <v>706</v>
      </c>
      <c r="RL2" s="23" t="s">
        <v>707</v>
      </c>
      <c r="RM2" s="6" t="s">
        <v>706</v>
      </c>
      <c r="RN2" s="23" t="s">
        <v>707</v>
      </c>
      <c r="RO2" s="6" t="s">
        <v>706</v>
      </c>
      <c r="RP2" s="23" t="s">
        <v>707</v>
      </c>
      <c r="RQ2" s="6" t="s">
        <v>706</v>
      </c>
      <c r="RR2" s="23" t="s">
        <v>707</v>
      </c>
      <c r="RS2" s="6" t="s">
        <v>706</v>
      </c>
      <c r="RT2" s="23" t="s">
        <v>707</v>
      </c>
      <c r="RU2" s="6" t="s">
        <v>706</v>
      </c>
      <c r="RV2" s="23" t="s">
        <v>707</v>
      </c>
      <c r="RW2" s="6" t="s">
        <v>706</v>
      </c>
      <c r="RX2" s="23" t="s">
        <v>707</v>
      </c>
      <c r="RY2" s="6" t="s">
        <v>706</v>
      </c>
      <c r="RZ2" s="23" t="s">
        <v>707</v>
      </c>
      <c r="SA2" s="6" t="s">
        <v>706</v>
      </c>
      <c r="SB2" s="23" t="s">
        <v>707</v>
      </c>
      <c r="SC2" s="6" t="s">
        <v>706</v>
      </c>
      <c r="SD2" s="23" t="s">
        <v>707</v>
      </c>
      <c r="SE2" s="6" t="s">
        <v>706</v>
      </c>
      <c r="SF2" s="23" t="s">
        <v>707</v>
      </c>
      <c r="SG2" s="6" t="s">
        <v>706</v>
      </c>
      <c r="SH2" s="23" t="s">
        <v>707</v>
      </c>
      <c r="SI2" s="6" t="s">
        <v>706</v>
      </c>
      <c r="SJ2" s="23" t="s">
        <v>707</v>
      </c>
      <c r="SK2" s="6" t="s">
        <v>706</v>
      </c>
      <c r="SL2" s="23" t="s">
        <v>707</v>
      </c>
      <c r="SM2" s="6" t="s">
        <v>706</v>
      </c>
      <c r="SN2" s="23" t="s">
        <v>707</v>
      </c>
      <c r="SO2" s="6" t="s">
        <v>706</v>
      </c>
      <c r="SP2" s="23" t="s">
        <v>707</v>
      </c>
      <c r="SQ2" s="6" t="s">
        <v>706</v>
      </c>
      <c r="SR2" s="23" t="s">
        <v>707</v>
      </c>
      <c r="SS2" s="6" t="s">
        <v>706</v>
      </c>
      <c r="ST2" s="23" t="s">
        <v>707</v>
      </c>
      <c r="SU2" s="6" t="s">
        <v>706</v>
      </c>
      <c r="SV2" s="23" t="s">
        <v>707</v>
      </c>
      <c r="SW2" s="6" t="s">
        <v>706</v>
      </c>
      <c r="SX2" s="23" t="s">
        <v>707</v>
      </c>
      <c r="SY2" s="6" t="s">
        <v>706</v>
      </c>
      <c r="SZ2" s="23" t="s">
        <v>707</v>
      </c>
      <c r="TA2" s="6" t="s">
        <v>706</v>
      </c>
      <c r="TB2" s="23" t="s">
        <v>707</v>
      </c>
      <c r="TC2" s="6" t="s">
        <v>706</v>
      </c>
      <c r="TD2" s="23" t="s">
        <v>707</v>
      </c>
      <c r="TE2" s="6" t="s">
        <v>706</v>
      </c>
      <c r="TF2" s="23" t="s">
        <v>707</v>
      </c>
      <c r="TG2" s="6" t="s">
        <v>706</v>
      </c>
      <c r="TH2" s="23" t="s">
        <v>707</v>
      </c>
      <c r="TI2" s="6" t="s">
        <v>706</v>
      </c>
      <c r="TJ2" s="23" t="s">
        <v>707</v>
      </c>
      <c r="TK2" s="6" t="s">
        <v>706</v>
      </c>
      <c r="TL2" s="23" t="s">
        <v>707</v>
      </c>
      <c r="TM2" s="6" t="s">
        <v>706</v>
      </c>
      <c r="TN2" s="23" t="s">
        <v>707</v>
      </c>
      <c r="TO2" s="6" t="s">
        <v>706</v>
      </c>
      <c r="TP2" s="23" t="s">
        <v>707</v>
      </c>
      <c r="TQ2" s="6" t="s">
        <v>706</v>
      </c>
      <c r="TR2" s="23" t="s">
        <v>707</v>
      </c>
      <c r="TS2" s="6" t="s">
        <v>706</v>
      </c>
      <c r="TT2" s="23" t="s">
        <v>707</v>
      </c>
      <c r="TU2" s="6" t="s">
        <v>706</v>
      </c>
      <c r="TV2" s="23" t="s">
        <v>707</v>
      </c>
      <c r="TW2" s="6" t="s">
        <v>706</v>
      </c>
      <c r="TX2" s="23" t="s">
        <v>707</v>
      </c>
      <c r="TY2" s="6" t="s">
        <v>706</v>
      </c>
      <c r="TZ2" s="23" t="s">
        <v>707</v>
      </c>
      <c r="UA2" s="6" t="s">
        <v>706</v>
      </c>
      <c r="UB2" s="23" t="s">
        <v>707</v>
      </c>
      <c r="UC2" s="6" t="s">
        <v>706</v>
      </c>
      <c r="UD2" s="23" t="s">
        <v>707</v>
      </c>
      <c r="UE2" s="6" t="s">
        <v>706</v>
      </c>
      <c r="UF2" s="23" t="s">
        <v>707</v>
      </c>
      <c r="UG2" s="6" t="s">
        <v>706</v>
      </c>
      <c r="UH2" s="23" t="s">
        <v>707</v>
      </c>
      <c r="UI2" s="6" t="s">
        <v>706</v>
      </c>
      <c r="UJ2" s="23" t="s">
        <v>707</v>
      </c>
      <c r="UK2" s="6" t="s">
        <v>706</v>
      </c>
      <c r="UL2" s="23" t="s">
        <v>707</v>
      </c>
      <c r="UM2" s="6" t="s">
        <v>706</v>
      </c>
      <c r="UN2" s="23" t="s">
        <v>707</v>
      </c>
      <c r="UO2" s="6" t="s">
        <v>706</v>
      </c>
      <c r="UP2" s="23" t="s">
        <v>707</v>
      </c>
      <c r="UQ2" s="6" t="s">
        <v>706</v>
      </c>
      <c r="UR2" s="23" t="s">
        <v>707</v>
      </c>
      <c r="US2" s="6" t="s">
        <v>706</v>
      </c>
      <c r="UT2" s="23" t="s">
        <v>707</v>
      </c>
      <c r="UU2" s="6" t="s">
        <v>706</v>
      </c>
      <c r="UV2" s="23" t="s">
        <v>707</v>
      </c>
      <c r="UW2" s="6" t="s">
        <v>706</v>
      </c>
      <c r="UX2" s="23" t="s">
        <v>707</v>
      </c>
      <c r="UY2" s="6" t="s">
        <v>706</v>
      </c>
      <c r="UZ2" s="23" t="s">
        <v>707</v>
      </c>
      <c r="VA2" s="6" t="s">
        <v>706</v>
      </c>
      <c r="VB2" s="23" t="s">
        <v>707</v>
      </c>
      <c r="VC2" s="6" t="s">
        <v>706</v>
      </c>
      <c r="VD2" s="23" t="s">
        <v>707</v>
      </c>
      <c r="VE2" s="6" t="s">
        <v>706</v>
      </c>
      <c r="VF2" s="23" t="s">
        <v>707</v>
      </c>
      <c r="VG2" s="6" t="s">
        <v>706</v>
      </c>
      <c r="VH2" s="23" t="s">
        <v>707</v>
      </c>
      <c r="VI2" s="6" t="s">
        <v>706</v>
      </c>
      <c r="VJ2" s="23" t="s">
        <v>707</v>
      </c>
      <c r="VK2" s="6" t="s">
        <v>706</v>
      </c>
      <c r="VL2" s="23" t="s">
        <v>707</v>
      </c>
      <c r="VM2" s="6" t="s">
        <v>706</v>
      </c>
      <c r="VN2" s="23" t="s">
        <v>707</v>
      </c>
      <c r="VO2" s="6" t="s">
        <v>706</v>
      </c>
      <c r="VP2" s="23" t="s">
        <v>707</v>
      </c>
      <c r="VQ2" s="6" t="s">
        <v>706</v>
      </c>
      <c r="VR2" s="23" t="s">
        <v>707</v>
      </c>
      <c r="VS2" s="6" t="s">
        <v>706</v>
      </c>
      <c r="VT2" s="23" t="s">
        <v>707</v>
      </c>
      <c r="VU2" s="6" t="s">
        <v>706</v>
      </c>
      <c r="VV2" s="23" t="s">
        <v>707</v>
      </c>
      <c r="VW2" s="6" t="s">
        <v>706</v>
      </c>
      <c r="VX2" s="23" t="s">
        <v>707</v>
      </c>
      <c r="VY2" s="6" t="s">
        <v>706</v>
      </c>
      <c r="VZ2" s="23" t="s">
        <v>707</v>
      </c>
      <c r="WA2" s="6" t="s">
        <v>706</v>
      </c>
      <c r="WB2" s="23" t="s">
        <v>707</v>
      </c>
      <c r="WC2" s="6" t="s">
        <v>706</v>
      </c>
      <c r="WD2" s="23" t="s">
        <v>707</v>
      </c>
      <c r="WE2" s="6" t="s">
        <v>706</v>
      </c>
      <c r="WF2" s="23" t="s">
        <v>707</v>
      </c>
      <c r="WG2" s="6" t="s">
        <v>706</v>
      </c>
      <c r="WH2" s="23" t="s">
        <v>707</v>
      </c>
      <c r="WI2" s="6" t="s">
        <v>706</v>
      </c>
      <c r="WJ2" s="23" t="s">
        <v>707</v>
      </c>
      <c r="WK2" s="6" t="s">
        <v>706</v>
      </c>
      <c r="WL2" s="23" t="s">
        <v>707</v>
      </c>
      <c r="WM2" s="6" t="s">
        <v>706</v>
      </c>
      <c r="WN2" s="23" t="s">
        <v>707</v>
      </c>
      <c r="WO2" s="6" t="s">
        <v>706</v>
      </c>
      <c r="WP2" s="23" t="s">
        <v>707</v>
      </c>
      <c r="WQ2" s="6" t="s">
        <v>706</v>
      </c>
      <c r="WR2" s="23" t="s">
        <v>707</v>
      </c>
      <c r="WS2" s="6" t="s">
        <v>706</v>
      </c>
      <c r="WT2" s="23" t="s">
        <v>707</v>
      </c>
      <c r="WU2" s="6" t="s">
        <v>706</v>
      </c>
      <c r="WV2" s="23" t="s">
        <v>707</v>
      </c>
      <c r="WW2" s="6" t="s">
        <v>706</v>
      </c>
      <c r="WX2" s="23" t="s">
        <v>707</v>
      </c>
      <c r="WY2" s="6" t="s">
        <v>706</v>
      </c>
      <c r="WZ2" s="23" t="s">
        <v>707</v>
      </c>
      <c r="XA2" s="6" t="s">
        <v>706</v>
      </c>
      <c r="XB2" s="23" t="s">
        <v>707</v>
      </c>
      <c r="XC2" s="6" t="s">
        <v>706</v>
      </c>
      <c r="XD2" s="23" t="s">
        <v>707</v>
      </c>
      <c r="XE2" s="6" t="s">
        <v>706</v>
      </c>
      <c r="XF2" s="23" t="s">
        <v>707</v>
      </c>
      <c r="XG2" s="6" t="s">
        <v>706</v>
      </c>
      <c r="XH2" s="23" t="s">
        <v>707</v>
      </c>
      <c r="XI2" s="6" t="s">
        <v>706</v>
      </c>
      <c r="XJ2" s="23" t="s">
        <v>707</v>
      </c>
      <c r="XK2" s="6" t="s">
        <v>706</v>
      </c>
      <c r="XL2" s="23" t="s">
        <v>707</v>
      </c>
      <c r="XM2" s="6" t="s">
        <v>706</v>
      </c>
      <c r="XN2" s="23" t="s">
        <v>707</v>
      </c>
      <c r="XO2" s="6" t="s">
        <v>706</v>
      </c>
      <c r="XP2" s="23" t="s">
        <v>707</v>
      </c>
      <c r="XQ2" s="6" t="s">
        <v>706</v>
      </c>
      <c r="XR2" s="23" t="s">
        <v>707</v>
      </c>
      <c r="XS2" s="6" t="s">
        <v>706</v>
      </c>
      <c r="XT2" s="23" t="s">
        <v>707</v>
      </c>
      <c r="XU2" s="6" t="s">
        <v>706</v>
      </c>
      <c r="XV2" s="23" t="s">
        <v>707</v>
      </c>
      <c r="XW2" s="6" t="s">
        <v>706</v>
      </c>
      <c r="XX2" s="23" t="s">
        <v>707</v>
      </c>
      <c r="XY2" s="6" t="s">
        <v>706</v>
      </c>
      <c r="XZ2" s="23" t="s">
        <v>707</v>
      </c>
      <c r="YA2" s="6" t="s">
        <v>706</v>
      </c>
      <c r="YB2" s="23" t="s">
        <v>707</v>
      </c>
      <c r="YC2" s="6" t="s">
        <v>706</v>
      </c>
      <c r="YD2" s="23" t="s">
        <v>707</v>
      </c>
      <c r="YE2" s="6" t="s">
        <v>706</v>
      </c>
      <c r="YF2" s="23" t="s">
        <v>707</v>
      </c>
      <c r="YG2" s="6" t="s">
        <v>706</v>
      </c>
      <c r="YH2" s="23" t="s">
        <v>707</v>
      </c>
      <c r="YI2" s="6" t="s">
        <v>706</v>
      </c>
      <c r="YJ2" s="23" t="s">
        <v>707</v>
      </c>
      <c r="YK2" s="6" t="s">
        <v>706</v>
      </c>
      <c r="YL2" s="23" t="s">
        <v>707</v>
      </c>
      <c r="YM2" s="6" t="s">
        <v>706</v>
      </c>
      <c r="YN2" s="23" t="s">
        <v>707</v>
      </c>
      <c r="YO2" s="6" t="s">
        <v>706</v>
      </c>
      <c r="YP2" s="23" t="s">
        <v>707</v>
      </c>
      <c r="YQ2" s="6" t="s">
        <v>706</v>
      </c>
      <c r="YR2" s="23" t="s">
        <v>707</v>
      </c>
      <c r="YS2" s="6" t="s">
        <v>706</v>
      </c>
      <c r="YT2" s="23" t="s">
        <v>707</v>
      </c>
      <c r="YU2" s="6" t="s">
        <v>706</v>
      </c>
      <c r="YV2" s="23" t="s">
        <v>707</v>
      </c>
      <c r="YW2" s="6" t="s">
        <v>706</v>
      </c>
      <c r="YX2" s="23" t="s">
        <v>707</v>
      </c>
      <c r="YY2" s="6" t="s">
        <v>706</v>
      </c>
      <c r="YZ2" s="23" t="s">
        <v>707</v>
      </c>
      <c r="ZA2" s="6" t="s">
        <v>706</v>
      </c>
      <c r="ZB2" s="23" t="s">
        <v>707</v>
      </c>
      <c r="ZC2" s="6" t="s">
        <v>706</v>
      </c>
      <c r="ZD2" s="23" t="s">
        <v>707</v>
      </c>
      <c r="ZE2" s="6" t="s">
        <v>706</v>
      </c>
      <c r="ZF2" s="23" t="s">
        <v>707</v>
      </c>
      <c r="ZG2" s="6" t="s">
        <v>706</v>
      </c>
      <c r="ZH2" s="23" t="s">
        <v>707</v>
      </c>
      <c r="ZI2" s="6" t="s">
        <v>706</v>
      </c>
      <c r="ZJ2" s="23" t="s">
        <v>707</v>
      </c>
      <c r="ZK2" s="6" t="s">
        <v>706</v>
      </c>
      <c r="ZL2" s="23" t="s">
        <v>707</v>
      </c>
      <c r="ZM2" s="6" t="s">
        <v>706</v>
      </c>
      <c r="ZN2" s="23" t="s">
        <v>707</v>
      </c>
      <c r="ZO2" s="6" t="s">
        <v>706</v>
      </c>
      <c r="ZP2" s="23" t="s">
        <v>707</v>
      </c>
      <c r="ZQ2" s="6" t="s">
        <v>706</v>
      </c>
      <c r="ZR2" s="23" t="s">
        <v>707</v>
      </c>
      <c r="ZS2" s="6" t="s">
        <v>706</v>
      </c>
      <c r="ZT2" s="23" t="s">
        <v>707</v>
      </c>
      <c r="ZU2" s="6" t="s">
        <v>706</v>
      </c>
      <c r="ZV2" s="23" t="s">
        <v>707</v>
      </c>
      <c r="ZW2" s="6" t="s">
        <v>706</v>
      </c>
      <c r="ZX2" s="23" t="s">
        <v>707</v>
      </c>
      <c r="ZY2" s="6" t="s">
        <v>706</v>
      </c>
      <c r="ZZ2" s="23" t="s">
        <v>707</v>
      </c>
      <c r="AAA2" s="6" t="s">
        <v>706</v>
      </c>
      <c r="AAB2" s="23" t="s">
        <v>707</v>
      </c>
      <c r="AAC2" s="6" t="s">
        <v>706</v>
      </c>
      <c r="AAD2" s="23" t="s">
        <v>707</v>
      </c>
      <c r="AAE2" s="6" t="s">
        <v>706</v>
      </c>
      <c r="AAF2" s="23" t="s">
        <v>707</v>
      </c>
      <c r="AAG2" s="6" t="s">
        <v>706</v>
      </c>
      <c r="AAH2" s="23" t="s">
        <v>707</v>
      </c>
      <c r="AAI2" s="6" t="s">
        <v>706</v>
      </c>
      <c r="AAJ2" s="23" t="s">
        <v>707</v>
      </c>
      <c r="AAK2" s="6" t="s">
        <v>706</v>
      </c>
      <c r="AAL2" s="23" t="s">
        <v>707</v>
      </c>
      <c r="AAM2" s="6" t="s">
        <v>706</v>
      </c>
      <c r="AAN2" s="23" t="s">
        <v>707</v>
      </c>
      <c r="AAO2" s="6" t="s">
        <v>706</v>
      </c>
      <c r="AAP2" s="23" t="s">
        <v>707</v>
      </c>
      <c r="AAQ2" s="6" t="s">
        <v>706</v>
      </c>
      <c r="AAR2" s="23" t="s">
        <v>707</v>
      </c>
      <c r="AAS2" s="6" t="s">
        <v>706</v>
      </c>
      <c r="AAT2" s="23" t="s">
        <v>707</v>
      </c>
      <c r="AAU2" s="6" t="s">
        <v>706</v>
      </c>
      <c r="AAV2" s="23" t="s">
        <v>707</v>
      </c>
      <c r="AAW2" s="6" t="s">
        <v>706</v>
      </c>
      <c r="AAX2" s="23" t="s">
        <v>707</v>
      </c>
      <c r="AAY2" s="6" t="s">
        <v>706</v>
      </c>
      <c r="AAZ2" s="23" t="s">
        <v>707</v>
      </c>
      <c r="ABA2" s="6" t="s">
        <v>706</v>
      </c>
      <c r="ABB2" s="23" t="s">
        <v>707</v>
      </c>
      <c r="ABC2" s="6" t="s">
        <v>706</v>
      </c>
      <c r="ABD2" s="23" t="s">
        <v>707</v>
      </c>
      <c r="ABE2" s="6" t="s">
        <v>706</v>
      </c>
      <c r="ABF2" s="23" t="s">
        <v>707</v>
      </c>
      <c r="ABG2" s="6" t="s">
        <v>706</v>
      </c>
      <c r="ABH2" s="23" t="s">
        <v>707</v>
      </c>
      <c r="ABI2" s="6" t="s">
        <v>706</v>
      </c>
      <c r="ABJ2" s="23" t="s">
        <v>707</v>
      </c>
      <c r="ABK2" s="6" t="s">
        <v>706</v>
      </c>
      <c r="ABL2" s="23" t="s">
        <v>707</v>
      </c>
      <c r="ABM2" s="6" t="s">
        <v>706</v>
      </c>
      <c r="ABN2" s="23" t="s">
        <v>707</v>
      </c>
      <c r="ABO2" s="6" t="s">
        <v>706</v>
      </c>
      <c r="ABP2" s="23" t="s">
        <v>707</v>
      </c>
      <c r="ABQ2" s="6" t="s">
        <v>706</v>
      </c>
      <c r="ABR2" s="23" t="s">
        <v>707</v>
      </c>
      <c r="ABS2" s="6" t="s">
        <v>706</v>
      </c>
      <c r="ABT2" s="23" t="s">
        <v>707</v>
      </c>
      <c r="ABU2" s="6" t="s">
        <v>706</v>
      </c>
      <c r="ABV2" s="23" t="s">
        <v>707</v>
      </c>
      <c r="ABW2" s="6" t="s">
        <v>706</v>
      </c>
      <c r="ABX2" s="23" t="s">
        <v>707</v>
      </c>
      <c r="ABY2" s="6" t="s">
        <v>706</v>
      </c>
      <c r="ABZ2" s="23" t="s">
        <v>707</v>
      </c>
      <c r="ACA2" s="6" t="s">
        <v>706</v>
      </c>
      <c r="ACB2" s="23" t="s">
        <v>707</v>
      </c>
      <c r="ACC2" s="6" t="s">
        <v>706</v>
      </c>
      <c r="ACD2" s="23" t="s">
        <v>707</v>
      </c>
      <c r="ACE2" s="6" t="s">
        <v>706</v>
      </c>
      <c r="ACF2" s="23" t="s">
        <v>707</v>
      </c>
      <c r="ACG2" s="6" t="s">
        <v>706</v>
      </c>
      <c r="ACH2" s="23" t="s">
        <v>707</v>
      </c>
      <c r="ACI2" s="6" t="s">
        <v>706</v>
      </c>
      <c r="ACJ2" s="23" t="s">
        <v>707</v>
      </c>
      <c r="ACK2" s="6" t="s">
        <v>706</v>
      </c>
      <c r="ACL2" s="23" t="s">
        <v>707</v>
      </c>
      <c r="ACM2" s="6" t="s">
        <v>706</v>
      </c>
      <c r="ACN2" s="23" t="s">
        <v>707</v>
      </c>
      <c r="ACO2" s="6" t="s">
        <v>706</v>
      </c>
      <c r="ACP2" s="23" t="s">
        <v>707</v>
      </c>
      <c r="ACQ2" s="6" t="s">
        <v>706</v>
      </c>
      <c r="ACR2" s="23" t="s">
        <v>707</v>
      </c>
      <c r="ACS2" s="6" t="s">
        <v>706</v>
      </c>
      <c r="ACT2" s="23" t="s">
        <v>707</v>
      </c>
      <c r="ACU2" s="6" t="s">
        <v>706</v>
      </c>
      <c r="ACV2" s="23" t="s">
        <v>707</v>
      </c>
      <c r="ACW2" s="6" t="s">
        <v>706</v>
      </c>
      <c r="ACX2" s="23" t="s">
        <v>707</v>
      </c>
      <c r="ACY2" s="6" t="s">
        <v>706</v>
      </c>
      <c r="ACZ2" s="23" t="s">
        <v>707</v>
      </c>
      <c r="ADA2" s="6" t="s">
        <v>706</v>
      </c>
      <c r="ADB2" s="23" t="s">
        <v>707</v>
      </c>
      <c r="ADC2" s="6" t="s">
        <v>706</v>
      </c>
      <c r="ADD2" s="23" t="s">
        <v>707</v>
      </c>
      <c r="ADE2" s="6" t="s">
        <v>706</v>
      </c>
      <c r="ADF2" s="23" t="s">
        <v>707</v>
      </c>
      <c r="ADG2" s="6" t="s">
        <v>706</v>
      </c>
      <c r="ADH2" s="23" t="s">
        <v>707</v>
      </c>
      <c r="ADI2" s="6" t="s">
        <v>706</v>
      </c>
      <c r="ADJ2" s="23" t="s">
        <v>707</v>
      </c>
      <c r="ADK2" s="6" t="s">
        <v>706</v>
      </c>
      <c r="ADL2" s="23" t="s">
        <v>707</v>
      </c>
      <c r="ADM2" s="6" t="s">
        <v>706</v>
      </c>
      <c r="ADN2" s="23" t="s">
        <v>707</v>
      </c>
      <c r="ADO2" s="6" t="s">
        <v>706</v>
      </c>
      <c r="ADP2" s="23" t="s">
        <v>707</v>
      </c>
      <c r="ADQ2" s="6" t="s">
        <v>706</v>
      </c>
      <c r="ADR2" s="23" t="s">
        <v>707</v>
      </c>
      <c r="ADS2" s="6" t="s">
        <v>706</v>
      </c>
      <c r="ADT2" s="23" t="s">
        <v>707</v>
      </c>
      <c r="ADU2" s="6" t="s">
        <v>706</v>
      </c>
      <c r="ADV2" s="23" t="s">
        <v>707</v>
      </c>
      <c r="ADW2" s="6" t="s">
        <v>706</v>
      </c>
      <c r="ADX2" s="23" t="s">
        <v>707</v>
      </c>
      <c r="ADY2" s="6" t="s">
        <v>706</v>
      </c>
      <c r="ADZ2" s="23" t="s">
        <v>707</v>
      </c>
      <c r="AEA2" s="6" t="s">
        <v>706</v>
      </c>
      <c r="AEB2" s="23" t="s">
        <v>707</v>
      </c>
      <c r="AEC2" s="6" t="s">
        <v>706</v>
      </c>
      <c r="AED2" s="23" t="s">
        <v>707</v>
      </c>
      <c r="AEE2" s="6" t="s">
        <v>706</v>
      </c>
      <c r="AEF2" s="23" t="s">
        <v>707</v>
      </c>
      <c r="AEG2" s="6" t="s">
        <v>706</v>
      </c>
      <c r="AEH2" s="23" t="s">
        <v>707</v>
      </c>
      <c r="AEI2" s="6" t="s">
        <v>706</v>
      </c>
      <c r="AEJ2" s="23" t="s">
        <v>707</v>
      </c>
      <c r="AEK2" s="6" t="s">
        <v>706</v>
      </c>
      <c r="AEL2" s="23" t="s">
        <v>707</v>
      </c>
      <c r="AEM2" s="6" t="s">
        <v>706</v>
      </c>
      <c r="AEN2" s="23" t="s">
        <v>707</v>
      </c>
      <c r="AEO2" s="6" t="s">
        <v>706</v>
      </c>
      <c r="AEP2" s="23" t="s">
        <v>707</v>
      </c>
      <c r="AEQ2" s="6" t="s">
        <v>706</v>
      </c>
      <c r="AER2" s="23" t="s">
        <v>707</v>
      </c>
      <c r="AES2" s="6" t="s">
        <v>706</v>
      </c>
      <c r="AET2" s="23" t="s">
        <v>707</v>
      </c>
      <c r="AEU2" s="6" t="s">
        <v>706</v>
      </c>
      <c r="AEV2" s="23" t="s">
        <v>707</v>
      </c>
      <c r="AEW2" s="6" t="s">
        <v>706</v>
      </c>
      <c r="AEX2" s="23" t="s">
        <v>707</v>
      </c>
      <c r="AEY2" s="6" t="s">
        <v>706</v>
      </c>
      <c r="AEZ2" s="23" t="s">
        <v>707</v>
      </c>
      <c r="AFA2" s="6" t="s">
        <v>706</v>
      </c>
      <c r="AFB2" s="23" t="s">
        <v>707</v>
      </c>
      <c r="AFC2" s="6" t="s">
        <v>706</v>
      </c>
      <c r="AFD2" s="23" t="s">
        <v>707</v>
      </c>
      <c r="AFE2" s="6" t="s">
        <v>706</v>
      </c>
      <c r="AFF2" s="23" t="s">
        <v>707</v>
      </c>
      <c r="AFG2" s="6" t="s">
        <v>706</v>
      </c>
      <c r="AFH2" s="23" t="s">
        <v>707</v>
      </c>
      <c r="AFI2" s="6" t="s">
        <v>706</v>
      </c>
      <c r="AFJ2" s="23" t="s">
        <v>707</v>
      </c>
      <c r="AFK2" s="6" t="s">
        <v>706</v>
      </c>
      <c r="AFL2" s="23" t="s">
        <v>707</v>
      </c>
      <c r="AFM2" s="6" t="s">
        <v>706</v>
      </c>
      <c r="AFN2" s="23" t="s">
        <v>707</v>
      </c>
      <c r="AFO2" s="6" t="s">
        <v>706</v>
      </c>
      <c r="AFP2" s="23" t="s">
        <v>707</v>
      </c>
      <c r="AFQ2" s="6" t="s">
        <v>706</v>
      </c>
      <c r="AFR2" s="23" t="s">
        <v>707</v>
      </c>
      <c r="AFS2" s="6" t="s">
        <v>706</v>
      </c>
      <c r="AFT2" s="23" t="s">
        <v>707</v>
      </c>
      <c r="AFU2" s="6" t="s">
        <v>706</v>
      </c>
      <c r="AFV2" s="23" t="s">
        <v>707</v>
      </c>
      <c r="AFW2" s="6" t="s">
        <v>706</v>
      </c>
      <c r="AFX2" s="23" t="s">
        <v>707</v>
      </c>
      <c r="AFY2" s="6" t="s">
        <v>706</v>
      </c>
      <c r="AFZ2" s="23" t="s">
        <v>707</v>
      </c>
      <c r="AGA2" s="6" t="s">
        <v>706</v>
      </c>
      <c r="AGB2" s="23" t="s">
        <v>707</v>
      </c>
      <c r="AGC2" s="6" t="s">
        <v>706</v>
      </c>
      <c r="AGD2" s="23" t="s">
        <v>707</v>
      </c>
      <c r="AGE2" s="6" t="s">
        <v>706</v>
      </c>
      <c r="AGF2" s="23" t="s">
        <v>707</v>
      </c>
      <c r="AGG2" s="6" t="s">
        <v>706</v>
      </c>
      <c r="AGH2" s="23" t="s">
        <v>707</v>
      </c>
      <c r="AGI2" s="6" t="s">
        <v>706</v>
      </c>
      <c r="AGJ2" s="23" t="s">
        <v>707</v>
      </c>
      <c r="AGK2" s="6" t="s">
        <v>706</v>
      </c>
      <c r="AGL2" s="23" t="s">
        <v>707</v>
      </c>
      <c r="AGM2" s="6" t="s">
        <v>706</v>
      </c>
      <c r="AGN2" s="23" t="s">
        <v>707</v>
      </c>
      <c r="AGO2" s="6" t="s">
        <v>706</v>
      </c>
      <c r="AGP2" s="23" t="s">
        <v>707</v>
      </c>
      <c r="AGQ2" s="6" t="s">
        <v>706</v>
      </c>
      <c r="AGR2" s="23" t="s">
        <v>707</v>
      </c>
      <c r="AGS2" s="6" t="s">
        <v>706</v>
      </c>
      <c r="AGT2" s="23" t="s">
        <v>707</v>
      </c>
      <c r="AGU2" s="6" t="s">
        <v>706</v>
      </c>
      <c r="AGV2" s="23" t="s">
        <v>707</v>
      </c>
      <c r="AGW2" s="6" t="s">
        <v>706</v>
      </c>
      <c r="AGX2" s="23" t="s">
        <v>707</v>
      </c>
      <c r="AGY2" s="6" t="s">
        <v>706</v>
      </c>
      <c r="AGZ2" s="23" t="s">
        <v>707</v>
      </c>
      <c r="AHA2" s="6" t="s">
        <v>706</v>
      </c>
      <c r="AHB2" s="23" t="s">
        <v>707</v>
      </c>
      <c r="AHC2" s="6" t="s">
        <v>706</v>
      </c>
      <c r="AHD2" s="23" t="s">
        <v>707</v>
      </c>
      <c r="AHE2" s="6" t="s">
        <v>706</v>
      </c>
      <c r="AHF2" s="23" t="s">
        <v>707</v>
      </c>
      <c r="AHG2" s="6" t="s">
        <v>706</v>
      </c>
      <c r="AHH2" s="23" t="s">
        <v>707</v>
      </c>
      <c r="AHI2" s="6" t="s">
        <v>706</v>
      </c>
      <c r="AHJ2" s="23" t="s">
        <v>707</v>
      </c>
      <c r="AHK2" s="6" t="s">
        <v>706</v>
      </c>
      <c r="AHL2" s="23" t="s">
        <v>707</v>
      </c>
      <c r="AHM2" s="6" t="s">
        <v>706</v>
      </c>
      <c r="AHN2" s="23" t="s">
        <v>707</v>
      </c>
      <c r="AHO2" s="6" t="s">
        <v>706</v>
      </c>
      <c r="AHP2" s="23" t="s">
        <v>707</v>
      </c>
      <c r="AHQ2" s="6" t="s">
        <v>706</v>
      </c>
      <c r="AHR2" s="23" t="s">
        <v>707</v>
      </c>
      <c r="AHS2" s="6" t="s">
        <v>706</v>
      </c>
      <c r="AHT2" s="23" t="s">
        <v>707</v>
      </c>
      <c r="AHU2" s="6" t="s">
        <v>706</v>
      </c>
      <c r="AHV2" s="23" t="s">
        <v>707</v>
      </c>
      <c r="AHW2" s="6" t="s">
        <v>706</v>
      </c>
      <c r="AHX2" s="23" t="s">
        <v>707</v>
      </c>
      <c r="AHY2" s="6" t="s">
        <v>706</v>
      </c>
      <c r="AHZ2" s="23" t="s">
        <v>707</v>
      </c>
      <c r="AIA2" s="6" t="s">
        <v>706</v>
      </c>
      <c r="AIB2" s="23" t="s">
        <v>707</v>
      </c>
      <c r="AIC2" s="6" t="s">
        <v>706</v>
      </c>
      <c r="AID2" s="23" t="s">
        <v>707</v>
      </c>
      <c r="AIE2" s="6" t="s">
        <v>706</v>
      </c>
      <c r="AIF2" s="23" t="s">
        <v>707</v>
      </c>
      <c r="AIG2" s="6" t="s">
        <v>706</v>
      </c>
      <c r="AIH2" s="23" t="s">
        <v>707</v>
      </c>
      <c r="AII2" s="6" t="s">
        <v>706</v>
      </c>
      <c r="AIJ2" s="23" t="s">
        <v>707</v>
      </c>
      <c r="AIK2" s="6" t="s">
        <v>706</v>
      </c>
      <c r="AIL2" s="23" t="s">
        <v>707</v>
      </c>
      <c r="AIM2" s="6" t="s">
        <v>706</v>
      </c>
      <c r="AIN2" s="23" t="s">
        <v>707</v>
      </c>
      <c r="AIO2" s="6" t="s">
        <v>706</v>
      </c>
      <c r="AIP2" s="23" t="s">
        <v>707</v>
      </c>
      <c r="AIQ2" s="6" t="s">
        <v>706</v>
      </c>
      <c r="AIR2" s="23" t="s">
        <v>707</v>
      </c>
      <c r="AIS2" s="6" t="s">
        <v>706</v>
      </c>
      <c r="AIT2" s="23" t="s">
        <v>707</v>
      </c>
      <c r="AIU2" s="6" t="s">
        <v>706</v>
      </c>
      <c r="AIV2" s="23" t="s">
        <v>707</v>
      </c>
      <c r="AIW2" s="6" t="s">
        <v>706</v>
      </c>
      <c r="AIX2" s="23" t="s">
        <v>707</v>
      </c>
      <c r="AIY2" s="6" t="s">
        <v>706</v>
      </c>
      <c r="AIZ2" s="23" t="s">
        <v>707</v>
      </c>
      <c r="AJA2" s="6" t="s">
        <v>706</v>
      </c>
      <c r="AJB2" s="23" t="s">
        <v>707</v>
      </c>
      <c r="AJC2" s="6" t="s">
        <v>706</v>
      </c>
      <c r="AJD2" s="23" t="s">
        <v>707</v>
      </c>
      <c r="AJE2" s="6" t="s">
        <v>706</v>
      </c>
      <c r="AJF2" s="23" t="s">
        <v>707</v>
      </c>
      <c r="AJG2" s="6" t="s">
        <v>706</v>
      </c>
      <c r="AJH2" s="23" t="s">
        <v>707</v>
      </c>
      <c r="AJI2" s="6" t="s">
        <v>706</v>
      </c>
      <c r="AJJ2" s="23" t="s">
        <v>707</v>
      </c>
      <c r="AJK2" s="6" t="s">
        <v>706</v>
      </c>
      <c r="AJL2" s="23" t="s">
        <v>707</v>
      </c>
      <c r="AJM2" s="6" t="s">
        <v>706</v>
      </c>
      <c r="AJN2" s="23" t="s">
        <v>707</v>
      </c>
      <c r="AJO2" s="6" t="s">
        <v>706</v>
      </c>
      <c r="AJP2" s="23" t="s">
        <v>707</v>
      </c>
      <c r="AJQ2" s="6" t="s">
        <v>706</v>
      </c>
      <c r="AJR2" s="23" t="s">
        <v>707</v>
      </c>
      <c r="AJS2" s="6" t="s">
        <v>706</v>
      </c>
      <c r="AJT2" s="23" t="s">
        <v>707</v>
      </c>
      <c r="AJU2" s="6" t="s">
        <v>706</v>
      </c>
      <c r="AJV2" s="23" t="s">
        <v>707</v>
      </c>
      <c r="AJW2" s="6" t="s">
        <v>706</v>
      </c>
      <c r="AJX2" s="23" t="s">
        <v>707</v>
      </c>
      <c r="AJY2" s="6" t="s">
        <v>706</v>
      </c>
      <c r="AJZ2" s="23" t="s">
        <v>707</v>
      </c>
      <c r="AKA2" s="6" t="s">
        <v>706</v>
      </c>
      <c r="AKB2" s="23" t="s">
        <v>707</v>
      </c>
      <c r="AKC2" s="6" t="s">
        <v>706</v>
      </c>
      <c r="AKD2" s="23" t="s">
        <v>707</v>
      </c>
      <c r="AKE2" s="6" t="s">
        <v>706</v>
      </c>
      <c r="AKF2" s="23" t="s">
        <v>707</v>
      </c>
      <c r="AKG2" s="6" t="s">
        <v>706</v>
      </c>
      <c r="AKH2" s="23" t="s">
        <v>707</v>
      </c>
      <c r="AKI2" s="6" t="s">
        <v>706</v>
      </c>
      <c r="AKJ2" s="23" t="s">
        <v>707</v>
      </c>
      <c r="AKK2" s="6" t="s">
        <v>706</v>
      </c>
      <c r="AKL2" s="23" t="s">
        <v>707</v>
      </c>
      <c r="AKM2" s="6" t="s">
        <v>706</v>
      </c>
      <c r="AKN2" s="23" t="s">
        <v>707</v>
      </c>
      <c r="AKO2" s="6" t="s">
        <v>706</v>
      </c>
      <c r="AKP2" s="23" t="s">
        <v>707</v>
      </c>
      <c r="AKQ2" s="6" t="s">
        <v>706</v>
      </c>
      <c r="AKR2" s="23" t="s">
        <v>707</v>
      </c>
      <c r="AKS2" s="6" t="s">
        <v>706</v>
      </c>
      <c r="AKT2" s="23" t="s">
        <v>707</v>
      </c>
      <c r="AKU2" s="6" t="s">
        <v>706</v>
      </c>
      <c r="AKV2" s="23" t="s">
        <v>707</v>
      </c>
      <c r="AKW2" s="6" t="s">
        <v>706</v>
      </c>
      <c r="AKX2" s="23" t="s">
        <v>707</v>
      </c>
      <c r="AKY2" s="6" t="s">
        <v>706</v>
      </c>
      <c r="AKZ2" s="23" t="s">
        <v>707</v>
      </c>
      <c r="ALA2" s="6" t="s">
        <v>706</v>
      </c>
      <c r="ALB2" s="23" t="s">
        <v>707</v>
      </c>
      <c r="ALC2" s="6" t="s">
        <v>706</v>
      </c>
      <c r="ALD2" s="23" t="s">
        <v>707</v>
      </c>
      <c r="ALE2" s="6" t="s">
        <v>706</v>
      </c>
      <c r="ALF2" s="23" t="s">
        <v>707</v>
      </c>
      <c r="ALG2" s="6" t="s">
        <v>706</v>
      </c>
      <c r="ALH2" s="23" t="s">
        <v>707</v>
      </c>
      <c r="ALI2" s="6" t="s">
        <v>706</v>
      </c>
      <c r="ALJ2" s="23" t="s">
        <v>707</v>
      </c>
      <c r="ALK2" s="6" t="s">
        <v>706</v>
      </c>
      <c r="ALL2" s="23" t="s">
        <v>707</v>
      </c>
      <c r="ALM2" s="6" t="s">
        <v>706</v>
      </c>
      <c r="ALN2" s="23" t="s">
        <v>707</v>
      </c>
      <c r="ALO2" s="6" t="s">
        <v>706</v>
      </c>
      <c r="ALP2" s="23" t="s">
        <v>707</v>
      </c>
      <c r="ALQ2" s="6" t="s">
        <v>706</v>
      </c>
      <c r="ALR2" s="23" t="s">
        <v>707</v>
      </c>
      <c r="ALS2" s="6" t="s">
        <v>706</v>
      </c>
      <c r="ALT2" s="23" t="s">
        <v>707</v>
      </c>
      <c r="ALU2" s="6" t="s">
        <v>706</v>
      </c>
      <c r="ALV2" s="23" t="s">
        <v>707</v>
      </c>
      <c r="ALW2" s="6" t="s">
        <v>706</v>
      </c>
      <c r="ALX2" s="23" t="s">
        <v>707</v>
      </c>
      <c r="ALY2" s="6" t="s">
        <v>706</v>
      </c>
      <c r="ALZ2" s="23" t="s">
        <v>707</v>
      </c>
      <c r="AMA2" s="6" t="s">
        <v>706</v>
      </c>
      <c r="AMB2" s="23" t="s">
        <v>707</v>
      </c>
      <c r="AMC2" s="6" t="s">
        <v>706</v>
      </c>
      <c r="AMD2" s="23" t="s">
        <v>707</v>
      </c>
      <c r="AME2" s="6" t="s">
        <v>706</v>
      </c>
      <c r="AMF2" s="23" t="s">
        <v>707</v>
      </c>
      <c r="AMG2" s="6" t="s">
        <v>706</v>
      </c>
      <c r="AMH2" s="23" t="s">
        <v>707</v>
      </c>
      <c r="AMI2" s="6" t="s">
        <v>706</v>
      </c>
      <c r="AMJ2" s="23" t="s">
        <v>707</v>
      </c>
      <c r="AMK2" s="6" t="s">
        <v>706</v>
      </c>
      <c r="AML2" s="23" t="s">
        <v>707</v>
      </c>
      <c r="AMM2" s="6" t="s">
        <v>706</v>
      </c>
      <c r="AMN2" s="23" t="s">
        <v>707</v>
      </c>
      <c r="AMO2" s="6" t="s">
        <v>706</v>
      </c>
      <c r="AMP2" s="23" t="s">
        <v>707</v>
      </c>
      <c r="AMQ2" s="6" t="s">
        <v>706</v>
      </c>
      <c r="AMR2" s="23" t="s">
        <v>707</v>
      </c>
      <c r="AMS2" s="6" t="s">
        <v>706</v>
      </c>
      <c r="AMT2" s="23" t="s">
        <v>707</v>
      </c>
      <c r="AMU2" s="6" t="s">
        <v>706</v>
      </c>
      <c r="AMV2" s="23" t="s">
        <v>707</v>
      </c>
      <c r="AMW2" s="6" t="s">
        <v>706</v>
      </c>
      <c r="AMX2" s="23" t="s">
        <v>707</v>
      </c>
      <c r="AMY2" s="6" t="s">
        <v>706</v>
      </c>
      <c r="AMZ2" s="23" t="s">
        <v>707</v>
      </c>
      <c r="ANA2" s="6" t="s">
        <v>706</v>
      </c>
      <c r="ANB2" s="23" t="s">
        <v>707</v>
      </c>
      <c r="ANC2" s="6" t="s">
        <v>706</v>
      </c>
      <c r="AND2" s="23" t="s">
        <v>707</v>
      </c>
      <c r="ANE2" s="6" t="s">
        <v>706</v>
      </c>
      <c r="ANF2" s="23" t="s">
        <v>707</v>
      </c>
      <c r="ANG2" s="6" t="s">
        <v>706</v>
      </c>
      <c r="ANH2" s="23" t="s">
        <v>707</v>
      </c>
      <c r="ANI2" s="6" t="s">
        <v>706</v>
      </c>
      <c r="ANJ2" s="23" t="s">
        <v>707</v>
      </c>
      <c r="ANK2" s="6" t="s">
        <v>706</v>
      </c>
      <c r="ANL2" s="23" t="s">
        <v>707</v>
      </c>
      <c r="ANM2" s="6" t="s">
        <v>706</v>
      </c>
      <c r="ANN2" s="23" t="s">
        <v>707</v>
      </c>
      <c r="ANO2" s="6" t="s">
        <v>706</v>
      </c>
      <c r="ANP2" s="23" t="s">
        <v>707</v>
      </c>
      <c r="ANQ2" s="6" t="s">
        <v>706</v>
      </c>
      <c r="ANR2" s="23" t="s">
        <v>707</v>
      </c>
      <c r="ANS2" s="6" t="s">
        <v>706</v>
      </c>
      <c r="ANT2" s="23" t="s">
        <v>707</v>
      </c>
      <c r="ANU2" s="6" t="s">
        <v>706</v>
      </c>
      <c r="ANV2" s="23" t="s">
        <v>707</v>
      </c>
      <c r="ANW2" s="6" t="s">
        <v>706</v>
      </c>
      <c r="ANX2" s="23" t="s">
        <v>707</v>
      </c>
      <c r="ANY2" s="6" t="s">
        <v>706</v>
      </c>
      <c r="ANZ2" s="23" t="s">
        <v>707</v>
      </c>
      <c r="AOA2" s="6" t="s">
        <v>706</v>
      </c>
      <c r="AOB2" s="23" t="s">
        <v>707</v>
      </c>
      <c r="AOC2" s="6" t="s">
        <v>706</v>
      </c>
      <c r="AOD2" s="23" t="s">
        <v>707</v>
      </c>
      <c r="AOE2" s="6" t="s">
        <v>706</v>
      </c>
      <c r="AOF2" s="23" t="s">
        <v>707</v>
      </c>
      <c r="AOG2" s="6" t="s">
        <v>706</v>
      </c>
      <c r="AOH2" s="23" t="s">
        <v>707</v>
      </c>
      <c r="AOI2" s="6" t="s">
        <v>706</v>
      </c>
      <c r="AOJ2" s="23" t="s">
        <v>707</v>
      </c>
      <c r="AOK2" s="6" t="s">
        <v>706</v>
      </c>
      <c r="AOL2" s="23" t="s">
        <v>707</v>
      </c>
      <c r="AOM2" s="6" t="s">
        <v>706</v>
      </c>
      <c r="AON2" s="23" t="s">
        <v>707</v>
      </c>
      <c r="AOO2" s="6" t="s">
        <v>706</v>
      </c>
      <c r="AOP2" s="23" t="s">
        <v>707</v>
      </c>
      <c r="AOQ2" s="6" t="s">
        <v>706</v>
      </c>
      <c r="AOR2" s="23" t="s">
        <v>707</v>
      </c>
      <c r="AOS2" s="6" t="s">
        <v>706</v>
      </c>
      <c r="AOT2" s="23" t="s">
        <v>707</v>
      </c>
      <c r="AOU2" s="6" t="s">
        <v>706</v>
      </c>
      <c r="AOV2" s="23" t="s">
        <v>707</v>
      </c>
      <c r="AOW2" s="6" t="s">
        <v>706</v>
      </c>
      <c r="AOX2" s="23" t="s">
        <v>707</v>
      </c>
      <c r="AOY2" s="6" t="s">
        <v>706</v>
      </c>
      <c r="AOZ2" s="23" t="s">
        <v>707</v>
      </c>
      <c r="APA2" s="6" t="s">
        <v>706</v>
      </c>
      <c r="APB2" s="23" t="s">
        <v>707</v>
      </c>
      <c r="APC2" s="6" t="s">
        <v>706</v>
      </c>
      <c r="APD2" s="23" t="s">
        <v>707</v>
      </c>
      <c r="APE2" s="6" t="s">
        <v>706</v>
      </c>
      <c r="APF2" s="23" t="s">
        <v>707</v>
      </c>
      <c r="APG2" s="6" t="s">
        <v>706</v>
      </c>
      <c r="APH2" s="23" t="s">
        <v>707</v>
      </c>
      <c r="API2" s="6" t="s">
        <v>706</v>
      </c>
      <c r="APJ2" s="23" t="s">
        <v>707</v>
      </c>
      <c r="APK2" s="6" t="s">
        <v>706</v>
      </c>
      <c r="APL2" s="23" t="s">
        <v>707</v>
      </c>
      <c r="APM2" s="6" t="s">
        <v>706</v>
      </c>
      <c r="APN2" s="23" t="s">
        <v>707</v>
      </c>
      <c r="APO2" s="6" t="s">
        <v>706</v>
      </c>
      <c r="APP2" s="23" t="s">
        <v>707</v>
      </c>
      <c r="APQ2" s="6" t="s">
        <v>706</v>
      </c>
      <c r="APR2" s="23" t="s">
        <v>707</v>
      </c>
      <c r="APS2" s="6" t="s">
        <v>706</v>
      </c>
      <c r="APT2" s="23" t="s">
        <v>707</v>
      </c>
      <c r="APU2" s="6" t="s">
        <v>706</v>
      </c>
      <c r="APV2" s="23" t="s">
        <v>707</v>
      </c>
      <c r="APW2" s="6" t="s">
        <v>706</v>
      </c>
      <c r="APX2" s="23" t="s">
        <v>707</v>
      </c>
      <c r="APY2" s="6" t="s">
        <v>706</v>
      </c>
      <c r="APZ2" s="23" t="s">
        <v>707</v>
      </c>
      <c r="AQA2" s="6" t="s">
        <v>706</v>
      </c>
      <c r="AQB2" s="23" t="s">
        <v>707</v>
      </c>
      <c r="AQC2" s="6" t="s">
        <v>706</v>
      </c>
      <c r="AQD2" s="23" t="s">
        <v>707</v>
      </c>
      <c r="AQE2" s="6" t="s">
        <v>706</v>
      </c>
      <c r="AQF2" s="23" t="s">
        <v>707</v>
      </c>
      <c r="AQG2" s="6" t="s">
        <v>706</v>
      </c>
      <c r="AQH2" s="23" t="s">
        <v>707</v>
      </c>
      <c r="AQI2" s="6" t="s">
        <v>706</v>
      </c>
      <c r="AQJ2" s="23" t="s">
        <v>707</v>
      </c>
      <c r="AQK2" s="6" t="s">
        <v>706</v>
      </c>
      <c r="AQL2" s="23" t="s">
        <v>707</v>
      </c>
      <c r="AQM2" s="6" t="s">
        <v>706</v>
      </c>
      <c r="AQN2" s="23" t="s">
        <v>707</v>
      </c>
      <c r="AQO2" s="6" t="s">
        <v>706</v>
      </c>
      <c r="AQP2" s="23" t="s">
        <v>707</v>
      </c>
      <c r="AQQ2" s="6" t="s">
        <v>706</v>
      </c>
      <c r="AQR2" s="23" t="s">
        <v>707</v>
      </c>
      <c r="AQS2" s="6" t="s">
        <v>706</v>
      </c>
      <c r="AQT2" s="23" t="s">
        <v>707</v>
      </c>
      <c r="AQU2" s="6" t="s">
        <v>706</v>
      </c>
      <c r="AQV2" s="23" t="s">
        <v>707</v>
      </c>
      <c r="AQW2" s="6" t="s">
        <v>706</v>
      </c>
      <c r="AQX2" s="23" t="s">
        <v>707</v>
      </c>
      <c r="AQY2" s="6" t="s">
        <v>706</v>
      </c>
      <c r="AQZ2" s="23" t="s">
        <v>707</v>
      </c>
      <c r="ARA2" s="6" t="s">
        <v>706</v>
      </c>
      <c r="ARB2" s="23" t="s">
        <v>707</v>
      </c>
      <c r="ARC2" s="6" t="s">
        <v>706</v>
      </c>
      <c r="ARD2" s="23" t="s">
        <v>707</v>
      </c>
      <c r="ARE2" s="6" t="s">
        <v>706</v>
      </c>
      <c r="ARF2" s="23" t="s">
        <v>707</v>
      </c>
      <c r="ARG2" s="6" t="s">
        <v>706</v>
      </c>
      <c r="ARH2" s="23" t="s">
        <v>707</v>
      </c>
      <c r="ARI2" s="6" t="s">
        <v>706</v>
      </c>
      <c r="ARJ2" s="23" t="s">
        <v>707</v>
      </c>
      <c r="ARK2" s="6" t="s">
        <v>706</v>
      </c>
      <c r="ARL2" s="23" t="s">
        <v>707</v>
      </c>
      <c r="ARM2" s="6" t="s">
        <v>706</v>
      </c>
      <c r="ARN2" s="23" t="s">
        <v>707</v>
      </c>
      <c r="ARO2" s="6" t="s">
        <v>706</v>
      </c>
      <c r="ARP2" s="23" t="s">
        <v>707</v>
      </c>
      <c r="ARQ2" s="6" t="s">
        <v>706</v>
      </c>
      <c r="ARR2" s="23" t="s">
        <v>707</v>
      </c>
      <c r="ARS2" s="6" t="s">
        <v>706</v>
      </c>
      <c r="ART2" s="23" t="s">
        <v>707</v>
      </c>
      <c r="ARU2" s="6" t="s">
        <v>706</v>
      </c>
      <c r="ARV2" s="23" t="s">
        <v>707</v>
      </c>
      <c r="ARW2" s="6" t="s">
        <v>706</v>
      </c>
      <c r="ARX2" s="23" t="s">
        <v>707</v>
      </c>
      <c r="ARY2" s="6" t="s">
        <v>706</v>
      </c>
      <c r="ARZ2" s="23" t="s">
        <v>707</v>
      </c>
      <c r="ASA2" s="6" t="s">
        <v>706</v>
      </c>
      <c r="ASB2" s="23" t="s">
        <v>707</v>
      </c>
      <c r="ASC2" s="6" t="s">
        <v>706</v>
      </c>
      <c r="ASD2" s="23" t="s">
        <v>707</v>
      </c>
      <c r="ASE2" s="6" t="s">
        <v>706</v>
      </c>
      <c r="ASF2" s="23" t="s">
        <v>707</v>
      </c>
      <c r="ASG2" s="6" t="s">
        <v>706</v>
      </c>
      <c r="ASH2" s="23" t="s">
        <v>707</v>
      </c>
      <c r="ASI2" s="6" t="s">
        <v>706</v>
      </c>
      <c r="ASJ2" s="23" t="s">
        <v>707</v>
      </c>
      <c r="ASK2" s="6" t="s">
        <v>706</v>
      </c>
      <c r="ASL2" s="23" t="s">
        <v>707</v>
      </c>
      <c r="ASM2" s="6" t="s">
        <v>706</v>
      </c>
      <c r="ASN2" s="23" t="s">
        <v>707</v>
      </c>
      <c r="ASO2" s="6" t="s">
        <v>706</v>
      </c>
      <c r="ASP2" s="23" t="s">
        <v>707</v>
      </c>
      <c r="ASQ2" s="6" t="s">
        <v>706</v>
      </c>
      <c r="ASR2" s="23" t="s">
        <v>707</v>
      </c>
      <c r="ASS2" s="6" t="s">
        <v>706</v>
      </c>
      <c r="AST2" s="23" t="s">
        <v>707</v>
      </c>
      <c r="ASU2" s="6" t="s">
        <v>706</v>
      </c>
      <c r="ASV2" s="23" t="s">
        <v>707</v>
      </c>
      <c r="ASW2" s="6" t="s">
        <v>706</v>
      </c>
      <c r="ASX2" s="23" t="s">
        <v>707</v>
      </c>
      <c r="ASY2" s="6" t="s">
        <v>706</v>
      </c>
      <c r="ASZ2" s="23" t="s">
        <v>707</v>
      </c>
      <c r="ATA2" s="6" t="s">
        <v>706</v>
      </c>
      <c r="ATB2" s="23" t="s">
        <v>707</v>
      </c>
      <c r="ATC2" s="6" t="s">
        <v>706</v>
      </c>
      <c r="ATD2" s="23" t="s">
        <v>707</v>
      </c>
      <c r="ATE2" s="6" t="s">
        <v>706</v>
      </c>
      <c r="ATF2" s="23" t="s">
        <v>707</v>
      </c>
      <c r="ATG2" s="6" t="s">
        <v>706</v>
      </c>
      <c r="ATH2" s="23" t="s">
        <v>707</v>
      </c>
      <c r="ATI2" s="6" t="s">
        <v>706</v>
      </c>
      <c r="ATJ2" s="23" t="s">
        <v>707</v>
      </c>
      <c r="ATK2" s="6" t="s">
        <v>706</v>
      </c>
      <c r="ATL2" s="23" t="s">
        <v>707</v>
      </c>
      <c r="ATM2" s="6" t="s">
        <v>706</v>
      </c>
      <c r="ATN2" s="23" t="s">
        <v>707</v>
      </c>
      <c r="ATO2" s="6" t="s">
        <v>706</v>
      </c>
      <c r="ATP2" s="23" t="s">
        <v>707</v>
      </c>
      <c r="ATQ2" s="6" t="s">
        <v>706</v>
      </c>
      <c r="ATR2" s="23" t="s">
        <v>707</v>
      </c>
      <c r="ATS2" s="6" t="s">
        <v>706</v>
      </c>
      <c r="ATT2" s="23" t="s">
        <v>707</v>
      </c>
      <c r="ATU2" s="6" t="s">
        <v>706</v>
      </c>
      <c r="ATV2" s="23" t="s">
        <v>707</v>
      </c>
      <c r="ATW2" s="6" t="s">
        <v>706</v>
      </c>
      <c r="ATX2" s="23" t="s">
        <v>707</v>
      </c>
      <c r="ATY2" s="6" t="s">
        <v>706</v>
      </c>
      <c r="ATZ2" s="23" t="s">
        <v>707</v>
      </c>
      <c r="AUA2" s="6" t="s">
        <v>706</v>
      </c>
      <c r="AUB2" s="23" t="s">
        <v>707</v>
      </c>
      <c r="AUC2" s="6" t="s">
        <v>706</v>
      </c>
      <c r="AUD2" s="23" t="s">
        <v>707</v>
      </c>
      <c r="AUE2" s="6" t="s">
        <v>706</v>
      </c>
      <c r="AUF2" s="23" t="s">
        <v>707</v>
      </c>
      <c r="AUG2" s="6" t="s">
        <v>706</v>
      </c>
      <c r="AUH2" s="23" t="s">
        <v>707</v>
      </c>
      <c r="AUI2" s="6" t="s">
        <v>706</v>
      </c>
      <c r="AUJ2" s="23" t="s">
        <v>707</v>
      </c>
      <c r="AUK2" s="6" t="s">
        <v>706</v>
      </c>
      <c r="AUL2" s="23" t="s">
        <v>707</v>
      </c>
      <c r="AUM2" s="6" t="s">
        <v>706</v>
      </c>
      <c r="AUN2" s="23" t="s">
        <v>707</v>
      </c>
      <c r="AUO2" s="6" t="s">
        <v>706</v>
      </c>
      <c r="AUP2" s="23" t="s">
        <v>707</v>
      </c>
      <c r="AUQ2" s="6" t="s">
        <v>706</v>
      </c>
      <c r="AUR2" s="23" t="s">
        <v>707</v>
      </c>
      <c r="AUS2" s="6" t="s">
        <v>706</v>
      </c>
      <c r="AUT2" s="23" t="s">
        <v>707</v>
      </c>
      <c r="AUU2" s="6" t="s">
        <v>706</v>
      </c>
      <c r="AUV2" s="23" t="s">
        <v>707</v>
      </c>
      <c r="AUW2" s="6" t="s">
        <v>706</v>
      </c>
      <c r="AUX2" s="23" t="s">
        <v>707</v>
      </c>
      <c r="AUY2" s="6" t="s">
        <v>706</v>
      </c>
      <c r="AUZ2" s="23" t="s">
        <v>707</v>
      </c>
      <c r="AVA2" s="6" t="s">
        <v>706</v>
      </c>
      <c r="AVB2" s="23" t="s">
        <v>707</v>
      </c>
      <c r="AVC2" s="6" t="s">
        <v>706</v>
      </c>
      <c r="AVD2" s="23" t="s">
        <v>707</v>
      </c>
      <c r="AVE2" s="6" t="s">
        <v>706</v>
      </c>
      <c r="AVF2" s="23" t="s">
        <v>707</v>
      </c>
      <c r="AVG2" s="6" t="s">
        <v>706</v>
      </c>
      <c r="AVH2" s="23" t="s">
        <v>707</v>
      </c>
      <c r="AVI2" s="6" t="s">
        <v>706</v>
      </c>
      <c r="AVJ2" s="23" t="s">
        <v>707</v>
      </c>
      <c r="AVK2" s="6" t="s">
        <v>706</v>
      </c>
      <c r="AVL2" s="23" t="s">
        <v>707</v>
      </c>
      <c r="AVM2" s="6" t="s">
        <v>706</v>
      </c>
      <c r="AVN2" s="23" t="s">
        <v>707</v>
      </c>
      <c r="AVO2" s="6" t="s">
        <v>706</v>
      </c>
      <c r="AVP2" s="23" t="s">
        <v>707</v>
      </c>
      <c r="AVQ2" s="6" t="s">
        <v>706</v>
      </c>
      <c r="AVR2" s="23" t="s">
        <v>707</v>
      </c>
      <c r="AVS2" s="6" t="s">
        <v>706</v>
      </c>
      <c r="AVT2" s="23" t="s">
        <v>707</v>
      </c>
      <c r="AVU2" s="6" t="s">
        <v>706</v>
      </c>
      <c r="AVV2" s="23" t="s">
        <v>707</v>
      </c>
      <c r="AVW2" s="6" t="s">
        <v>706</v>
      </c>
      <c r="AVX2" s="23" t="s">
        <v>707</v>
      </c>
      <c r="AVY2" s="6" t="s">
        <v>706</v>
      </c>
      <c r="AVZ2" s="23" t="s">
        <v>707</v>
      </c>
      <c r="AWA2" s="6" t="s">
        <v>706</v>
      </c>
      <c r="AWB2" s="23" t="s">
        <v>707</v>
      </c>
      <c r="AWC2" s="6" t="s">
        <v>706</v>
      </c>
      <c r="AWD2" s="23" t="s">
        <v>707</v>
      </c>
      <c r="AWE2" s="6" t="s">
        <v>706</v>
      </c>
      <c r="AWF2" s="23" t="s">
        <v>707</v>
      </c>
      <c r="AWG2" s="6" t="s">
        <v>706</v>
      </c>
      <c r="AWH2" s="23" t="s">
        <v>707</v>
      </c>
      <c r="AWI2" s="6" t="s">
        <v>706</v>
      </c>
      <c r="AWJ2" s="23" t="s">
        <v>707</v>
      </c>
      <c r="AWK2" s="6" t="s">
        <v>706</v>
      </c>
      <c r="AWL2" s="23" t="s">
        <v>707</v>
      </c>
      <c r="AWM2" s="6" t="s">
        <v>706</v>
      </c>
      <c r="AWN2" s="23" t="s">
        <v>707</v>
      </c>
      <c r="AWO2" s="6" t="s">
        <v>706</v>
      </c>
      <c r="AWP2" s="23" t="s">
        <v>707</v>
      </c>
      <c r="AWQ2" s="6" t="s">
        <v>706</v>
      </c>
      <c r="AWR2" s="23" t="s">
        <v>707</v>
      </c>
      <c r="AWS2" s="6" t="s">
        <v>706</v>
      </c>
      <c r="AWT2" s="23" t="s">
        <v>707</v>
      </c>
      <c r="AWU2" s="6" t="s">
        <v>706</v>
      </c>
      <c r="AWV2" s="23" t="s">
        <v>707</v>
      </c>
      <c r="AWW2" s="6" t="s">
        <v>706</v>
      </c>
      <c r="AWX2" s="23" t="s">
        <v>707</v>
      </c>
      <c r="AWY2" s="6" t="s">
        <v>706</v>
      </c>
      <c r="AWZ2" s="23" t="s">
        <v>707</v>
      </c>
      <c r="AXA2" s="6" t="s">
        <v>706</v>
      </c>
      <c r="AXB2" s="23" t="s">
        <v>707</v>
      </c>
      <c r="AXC2" s="6" t="s">
        <v>706</v>
      </c>
      <c r="AXD2" s="23" t="s">
        <v>707</v>
      </c>
      <c r="AXE2" s="6" t="s">
        <v>706</v>
      </c>
      <c r="AXF2" s="23" t="s">
        <v>707</v>
      </c>
      <c r="AXG2" s="6" t="s">
        <v>706</v>
      </c>
      <c r="AXH2" s="23" t="s">
        <v>707</v>
      </c>
      <c r="AXI2" s="6" t="s">
        <v>706</v>
      </c>
      <c r="AXJ2" s="23" t="s">
        <v>707</v>
      </c>
      <c r="AXK2" s="6" t="s">
        <v>706</v>
      </c>
      <c r="AXL2" s="23" t="s">
        <v>707</v>
      </c>
      <c r="AXM2" s="6" t="s">
        <v>706</v>
      </c>
      <c r="AXN2" s="23" t="s">
        <v>707</v>
      </c>
      <c r="AXO2" s="6" t="s">
        <v>706</v>
      </c>
      <c r="AXP2" s="23" t="s">
        <v>707</v>
      </c>
      <c r="AXQ2" s="6" t="s">
        <v>706</v>
      </c>
      <c r="AXR2" s="23" t="s">
        <v>707</v>
      </c>
      <c r="AXS2" s="6" t="s">
        <v>706</v>
      </c>
      <c r="AXT2" s="23" t="s">
        <v>707</v>
      </c>
      <c r="AXU2" s="6" t="s">
        <v>706</v>
      </c>
      <c r="AXV2" s="23" t="s">
        <v>707</v>
      </c>
      <c r="AXW2" s="6" t="s">
        <v>706</v>
      </c>
      <c r="AXX2" s="23" t="s">
        <v>707</v>
      </c>
      <c r="AXY2" s="6" t="s">
        <v>706</v>
      </c>
      <c r="AXZ2" s="23" t="s">
        <v>707</v>
      </c>
      <c r="AYA2" s="6" t="s">
        <v>706</v>
      </c>
      <c r="AYB2" s="23" t="s">
        <v>707</v>
      </c>
      <c r="AYC2" s="6" t="s">
        <v>706</v>
      </c>
      <c r="AYD2" s="23" t="s">
        <v>707</v>
      </c>
      <c r="AYE2" s="6" t="s">
        <v>706</v>
      </c>
      <c r="AYF2" s="23" t="s">
        <v>707</v>
      </c>
      <c r="AYG2" s="6" t="s">
        <v>706</v>
      </c>
      <c r="AYH2" s="23" t="s">
        <v>707</v>
      </c>
      <c r="AYI2" s="6" t="s">
        <v>706</v>
      </c>
      <c r="AYJ2" s="23" t="s">
        <v>707</v>
      </c>
      <c r="AYK2" s="6" t="s">
        <v>706</v>
      </c>
      <c r="AYL2" s="23" t="s">
        <v>707</v>
      </c>
      <c r="AYM2" s="6" t="s">
        <v>706</v>
      </c>
      <c r="AYN2" s="23" t="s">
        <v>707</v>
      </c>
      <c r="AYO2" s="6" t="s">
        <v>706</v>
      </c>
      <c r="AYP2" s="23" t="s">
        <v>707</v>
      </c>
      <c r="AYQ2" s="6" t="s">
        <v>706</v>
      </c>
      <c r="AYR2" s="23" t="s">
        <v>707</v>
      </c>
      <c r="AYS2" s="6" t="s">
        <v>706</v>
      </c>
      <c r="AYT2" s="23" t="s">
        <v>707</v>
      </c>
      <c r="AYU2" s="6" t="s">
        <v>706</v>
      </c>
      <c r="AYV2" s="23" t="s">
        <v>707</v>
      </c>
      <c r="AYW2" s="6" t="s">
        <v>706</v>
      </c>
      <c r="AYX2" s="23" t="s">
        <v>707</v>
      </c>
      <c r="AYY2" s="6" t="s">
        <v>706</v>
      </c>
      <c r="AYZ2" s="23" t="s">
        <v>707</v>
      </c>
      <c r="AZA2" s="6" t="s">
        <v>706</v>
      </c>
      <c r="AZB2" s="23" t="s">
        <v>707</v>
      </c>
      <c r="AZC2" s="6" t="s">
        <v>706</v>
      </c>
      <c r="AZD2" s="23" t="s">
        <v>707</v>
      </c>
      <c r="AZE2" s="6" t="s">
        <v>706</v>
      </c>
      <c r="AZF2" s="23" t="s">
        <v>707</v>
      </c>
      <c r="AZG2" s="6" t="s">
        <v>706</v>
      </c>
      <c r="AZH2" s="23" t="s">
        <v>707</v>
      </c>
      <c r="AZI2" s="6" t="s">
        <v>706</v>
      </c>
      <c r="AZJ2" s="23" t="s">
        <v>707</v>
      </c>
      <c r="AZK2" s="6" t="s">
        <v>706</v>
      </c>
      <c r="AZL2" s="23" t="s">
        <v>707</v>
      </c>
      <c r="AZM2" s="6" t="s">
        <v>706</v>
      </c>
      <c r="AZN2" s="23" t="s">
        <v>707</v>
      </c>
      <c r="AZO2" s="6" t="s">
        <v>706</v>
      </c>
      <c r="AZP2" s="23" t="s">
        <v>707</v>
      </c>
      <c r="AZQ2" s="6" t="s">
        <v>706</v>
      </c>
      <c r="AZR2" s="23" t="s">
        <v>707</v>
      </c>
      <c r="AZS2" s="6" t="s">
        <v>706</v>
      </c>
      <c r="AZT2" s="23" t="s">
        <v>707</v>
      </c>
      <c r="AZU2" s="6" t="s">
        <v>706</v>
      </c>
      <c r="AZV2" s="23" t="s">
        <v>707</v>
      </c>
      <c r="AZW2" s="6" t="s">
        <v>706</v>
      </c>
      <c r="AZX2" s="23" t="s">
        <v>707</v>
      </c>
      <c r="AZY2" s="6" t="s">
        <v>706</v>
      </c>
      <c r="AZZ2" s="23" t="s">
        <v>707</v>
      </c>
      <c r="BAA2" s="6" t="s">
        <v>706</v>
      </c>
      <c r="BAB2" s="23" t="s">
        <v>707</v>
      </c>
      <c r="BAC2" s="6" t="s">
        <v>706</v>
      </c>
      <c r="BAD2" s="23" t="s">
        <v>707</v>
      </c>
      <c r="BAE2" s="6" t="s">
        <v>706</v>
      </c>
      <c r="BAF2" s="23" t="s">
        <v>707</v>
      </c>
      <c r="BAG2" s="6" t="s">
        <v>706</v>
      </c>
      <c r="BAH2" s="23" t="s">
        <v>707</v>
      </c>
      <c r="BAI2" s="6" t="s">
        <v>706</v>
      </c>
      <c r="BAJ2" s="23" t="s">
        <v>707</v>
      </c>
      <c r="BAK2" s="6" t="s">
        <v>706</v>
      </c>
      <c r="BAL2" s="23" t="s">
        <v>707</v>
      </c>
      <c r="BAM2" s="6" t="s">
        <v>706</v>
      </c>
      <c r="BAN2" s="23" t="s">
        <v>707</v>
      </c>
      <c r="BAO2" s="6" t="s">
        <v>706</v>
      </c>
      <c r="BAP2" s="23" t="s">
        <v>707</v>
      </c>
      <c r="BAQ2" s="6" t="s">
        <v>706</v>
      </c>
      <c r="BAR2" s="23" t="s">
        <v>707</v>
      </c>
      <c r="BAS2" s="6" t="s">
        <v>706</v>
      </c>
      <c r="BAT2" s="23" t="s">
        <v>707</v>
      </c>
      <c r="BAU2" s="6" t="s">
        <v>706</v>
      </c>
      <c r="BAV2" s="23" t="s">
        <v>707</v>
      </c>
      <c r="BAW2" s="6" t="s">
        <v>706</v>
      </c>
      <c r="BAX2" s="23" t="s">
        <v>707</v>
      </c>
      <c r="BAY2" s="6" t="s">
        <v>706</v>
      </c>
      <c r="BAZ2" s="23" t="s">
        <v>707</v>
      </c>
      <c r="BBA2" s="6" t="s">
        <v>706</v>
      </c>
      <c r="BBB2" s="23" t="s">
        <v>707</v>
      </c>
      <c r="BBC2" s="6" t="s">
        <v>706</v>
      </c>
      <c r="BBD2" s="23" t="s">
        <v>707</v>
      </c>
      <c r="BBE2" s="6" t="s">
        <v>706</v>
      </c>
      <c r="BBF2" s="23" t="s">
        <v>707</v>
      </c>
      <c r="BBG2" s="6" t="s">
        <v>706</v>
      </c>
      <c r="BBH2" s="23" t="s">
        <v>707</v>
      </c>
      <c r="BBI2" s="6" t="s">
        <v>706</v>
      </c>
      <c r="BBJ2" s="23" t="s">
        <v>707</v>
      </c>
      <c r="BBK2" s="6" t="s">
        <v>706</v>
      </c>
      <c r="BBL2" s="23" t="s">
        <v>707</v>
      </c>
      <c r="BBM2" s="6" t="s">
        <v>706</v>
      </c>
      <c r="BBN2" s="23" t="s">
        <v>707</v>
      </c>
      <c r="BBO2" s="6" t="s">
        <v>706</v>
      </c>
      <c r="BBP2" s="23" t="s">
        <v>707</v>
      </c>
      <c r="BBQ2" s="6" t="s">
        <v>706</v>
      </c>
      <c r="BBR2" s="23" t="s">
        <v>707</v>
      </c>
      <c r="BBS2" s="6" t="s">
        <v>706</v>
      </c>
      <c r="BBT2" s="23" t="s">
        <v>707</v>
      </c>
      <c r="BBU2" s="6" t="s">
        <v>706</v>
      </c>
      <c r="BBV2" s="23" t="s">
        <v>707</v>
      </c>
      <c r="BBW2" s="6" t="s">
        <v>706</v>
      </c>
      <c r="BBX2" s="23" t="s">
        <v>707</v>
      </c>
      <c r="BBY2" s="6" t="s">
        <v>706</v>
      </c>
      <c r="BBZ2" s="23" t="s">
        <v>707</v>
      </c>
      <c r="BCA2" s="6" t="s">
        <v>706</v>
      </c>
      <c r="BCB2" s="23" t="s">
        <v>707</v>
      </c>
      <c r="BCC2" s="6" t="s">
        <v>706</v>
      </c>
      <c r="BCD2" s="23" t="s">
        <v>707</v>
      </c>
      <c r="BCE2" s="6" t="s">
        <v>706</v>
      </c>
      <c r="BCF2" s="23" t="s">
        <v>707</v>
      </c>
      <c r="BCG2" s="6" t="s">
        <v>706</v>
      </c>
      <c r="BCH2" s="23" t="s">
        <v>707</v>
      </c>
      <c r="BCI2" s="6" t="s">
        <v>706</v>
      </c>
      <c r="BCJ2" s="23" t="s">
        <v>707</v>
      </c>
      <c r="BCK2" s="6" t="s">
        <v>706</v>
      </c>
      <c r="BCL2" s="23" t="s">
        <v>707</v>
      </c>
      <c r="BCM2" s="6" t="s">
        <v>706</v>
      </c>
      <c r="BCN2" s="23" t="s">
        <v>707</v>
      </c>
      <c r="BCO2" s="6" t="s">
        <v>706</v>
      </c>
      <c r="BCP2" s="23" t="s">
        <v>707</v>
      </c>
      <c r="BCQ2" s="6" t="s">
        <v>706</v>
      </c>
      <c r="BCR2" s="23" t="s">
        <v>707</v>
      </c>
      <c r="BCS2" s="6" t="s">
        <v>706</v>
      </c>
      <c r="BCT2" s="23" t="s">
        <v>707</v>
      </c>
      <c r="BCU2" s="6" t="s">
        <v>706</v>
      </c>
      <c r="BCV2" s="23" t="s">
        <v>707</v>
      </c>
      <c r="BCW2" s="6" t="s">
        <v>706</v>
      </c>
      <c r="BCX2" s="23" t="s">
        <v>707</v>
      </c>
      <c r="BCY2" s="6" t="s">
        <v>706</v>
      </c>
      <c r="BCZ2" s="23" t="s">
        <v>707</v>
      </c>
      <c r="BDA2" s="6" t="s">
        <v>706</v>
      </c>
      <c r="BDB2" s="23" t="s">
        <v>707</v>
      </c>
      <c r="BDC2" s="6" t="s">
        <v>706</v>
      </c>
      <c r="BDD2" s="23" t="s">
        <v>707</v>
      </c>
      <c r="BDE2" s="6" t="s">
        <v>706</v>
      </c>
      <c r="BDF2" s="23" t="s">
        <v>707</v>
      </c>
      <c r="BDG2" s="6" t="s">
        <v>706</v>
      </c>
      <c r="BDH2" s="23" t="s">
        <v>707</v>
      </c>
      <c r="BDI2" s="6" t="s">
        <v>706</v>
      </c>
      <c r="BDJ2" s="23" t="s">
        <v>707</v>
      </c>
      <c r="BDK2" s="6" t="s">
        <v>706</v>
      </c>
      <c r="BDL2" s="23" t="s">
        <v>707</v>
      </c>
      <c r="BDM2" s="6" t="s">
        <v>706</v>
      </c>
      <c r="BDN2" s="23" t="s">
        <v>707</v>
      </c>
      <c r="BDO2" s="6" t="s">
        <v>706</v>
      </c>
      <c r="BDP2" s="23" t="s">
        <v>707</v>
      </c>
      <c r="BDQ2" s="6" t="s">
        <v>706</v>
      </c>
      <c r="BDR2" s="23" t="s">
        <v>707</v>
      </c>
      <c r="BDS2" s="6" t="s">
        <v>706</v>
      </c>
      <c r="BDT2" s="23" t="s">
        <v>707</v>
      </c>
      <c r="BDU2" s="6" t="s">
        <v>706</v>
      </c>
      <c r="BDV2" s="23" t="s">
        <v>707</v>
      </c>
      <c r="BDW2" s="6" t="s">
        <v>706</v>
      </c>
      <c r="BDX2" s="23" t="s">
        <v>707</v>
      </c>
      <c r="BDY2" s="6" t="s">
        <v>706</v>
      </c>
      <c r="BDZ2" s="23" t="s">
        <v>707</v>
      </c>
      <c r="BEA2" s="6" t="s">
        <v>706</v>
      </c>
      <c r="BEB2" s="23" t="s">
        <v>707</v>
      </c>
      <c r="BEC2" s="6" t="s">
        <v>706</v>
      </c>
      <c r="BED2" s="23" t="s">
        <v>707</v>
      </c>
      <c r="BEE2" s="6" t="s">
        <v>706</v>
      </c>
      <c r="BEF2" s="23" t="s">
        <v>707</v>
      </c>
      <c r="BEG2" s="6" t="s">
        <v>706</v>
      </c>
      <c r="BEH2" s="23" t="s">
        <v>707</v>
      </c>
      <c r="BEI2" s="6" t="s">
        <v>706</v>
      </c>
      <c r="BEJ2" s="23" t="s">
        <v>707</v>
      </c>
      <c r="BEK2" s="6" t="s">
        <v>706</v>
      </c>
      <c r="BEL2" s="23" t="s">
        <v>707</v>
      </c>
      <c r="BEM2" s="6" t="s">
        <v>706</v>
      </c>
      <c r="BEN2" s="23" t="s">
        <v>707</v>
      </c>
      <c r="BEO2" s="6" t="s">
        <v>706</v>
      </c>
      <c r="BEP2" s="23" t="s">
        <v>707</v>
      </c>
      <c r="BEQ2" s="6" t="s">
        <v>706</v>
      </c>
      <c r="BER2" s="23" t="s">
        <v>707</v>
      </c>
      <c r="BES2" s="6" t="s">
        <v>706</v>
      </c>
      <c r="BET2" s="23" t="s">
        <v>707</v>
      </c>
      <c r="BEU2" s="6" t="s">
        <v>706</v>
      </c>
      <c r="BEV2" s="23" t="s">
        <v>707</v>
      </c>
      <c r="BEW2" s="6" t="s">
        <v>706</v>
      </c>
      <c r="BEX2" s="23" t="s">
        <v>707</v>
      </c>
      <c r="BEY2" s="6" t="s">
        <v>706</v>
      </c>
      <c r="BEZ2" s="23" t="s">
        <v>707</v>
      </c>
      <c r="BFA2" s="6" t="s">
        <v>706</v>
      </c>
      <c r="BFB2" s="23" t="s">
        <v>707</v>
      </c>
      <c r="BFC2" s="6" t="s">
        <v>706</v>
      </c>
      <c r="BFD2" s="23" t="s">
        <v>707</v>
      </c>
      <c r="BFE2" s="6" t="s">
        <v>706</v>
      </c>
      <c r="BFF2" s="23" t="s">
        <v>707</v>
      </c>
      <c r="BFG2" s="6" t="s">
        <v>706</v>
      </c>
      <c r="BFH2" s="23" t="s">
        <v>707</v>
      </c>
      <c r="BFI2" s="6" t="s">
        <v>706</v>
      </c>
      <c r="BFJ2" s="23" t="s">
        <v>707</v>
      </c>
      <c r="BFK2" s="6" t="s">
        <v>706</v>
      </c>
      <c r="BFL2" s="23" t="s">
        <v>707</v>
      </c>
      <c r="BFM2" s="6" t="s">
        <v>706</v>
      </c>
      <c r="BFN2" s="23" t="s">
        <v>707</v>
      </c>
      <c r="BFO2" s="6" t="s">
        <v>706</v>
      </c>
      <c r="BFP2" s="23" t="s">
        <v>707</v>
      </c>
      <c r="BFQ2" s="6" t="s">
        <v>706</v>
      </c>
      <c r="BFR2" s="23" t="s">
        <v>707</v>
      </c>
      <c r="BFS2" s="6" t="s">
        <v>706</v>
      </c>
      <c r="BFT2" s="23" t="s">
        <v>707</v>
      </c>
      <c r="BFU2" s="6" t="s">
        <v>706</v>
      </c>
      <c r="BFV2" s="23" t="s">
        <v>707</v>
      </c>
      <c r="BFW2" s="6" t="s">
        <v>706</v>
      </c>
      <c r="BFX2" s="23" t="s">
        <v>707</v>
      </c>
      <c r="BFY2" s="6" t="s">
        <v>706</v>
      </c>
      <c r="BFZ2" s="23" t="s">
        <v>707</v>
      </c>
      <c r="BGA2" s="6" t="s">
        <v>706</v>
      </c>
      <c r="BGB2" s="23" t="s">
        <v>707</v>
      </c>
      <c r="BGC2" s="6" t="s">
        <v>706</v>
      </c>
      <c r="BGD2" s="23" t="s">
        <v>707</v>
      </c>
      <c r="BGE2" s="6" t="s">
        <v>706</v>
      </c>
      <c r="BGF2" s="23" t="s">
        <v>707</v>
      </c>
      <c r="BGG2" s="6" t="s">
        <v>706</v>
      </c>
      <c r="BGH2" s="23" t="s">
        <v>707</v>
      </c>
      <c r="BGI2" s="6" t="s">
        <v>706</v>
      </c>
      <c r="BGJ2" s="23" t="s">
        <v>707</v>
      </c>
      <c r="BGK2" s="6" t="s">
        <v>706</v>
      </c>
      <c r="BGL2" s="23" t="s">
        <v>707</v>
      </c>
      <c r="BGM2" s="6" t="s">
        <v>706</v>
      </c>
      <c r="BGN2" s="23" t="s">
        <v>707</v>
      </c>
      <c r="BGO2" s="6" t="s">
        <v>706</v>
      </c>
      <c r="BGP2" s="23" t="s">
        <v>707</v>
      </c>
      <c r="BGQ2" s="6" t="s">
        <v>706</v>
      </c>
      <c r="BGR2" s="23" t="s">
        <v>707</v>
      </c>
      <c r="BGS2" s="6" t="s">
        <v>706</v>
      </c>
      <c r="BGT2" s="23" t="s">
        <v>707</v>
      </c>
      <c r="BGU2" s="6" t="s">
        <v>706</v>
      </c>
      <c r="BGV2" s="23" t="s">
        <v>707</v>
      </c>
      <c r="BGW2" s="6" t="s">
        <v>706</v>
      </c>
      <c r="BGX2" s="23" t="s">
        <v>707</v>
      </c>
      <c r="BGY2" s="6" t="s">
        <v>706</v>
      </c>
      <c r="BGZ2" s="23" t="s">
        <v>707</v>
      </c>
      <c r="BHA2" s="6" t="s">
        <v>706</v>
      </c>
      <c r="BHB2" s="23" t="s">
        <v>707</v>
      </c>
      <c r="BHC2" s="6" t="s">
        <v>706</v>
      </c>
      <c r="BHD2" s="23" t="s">
        <v>707</v>
      </c>
      <c r="BHE2" s="6" t="s">
        <v>706</v>
      </c>
      <c r="BHF2" s="23" t="s">
        <v>707</v>
      </c>
      <c r="BHG2" s="6" t="s">
        <v>706</v>
      </c>
      <c r="BHH2" s="23" t="s">
        <v>707</v>
      </c>
      <c r="BHI2" s="6" t="s">
        <v>706</v>
      </c>
      <c r="BHJ2" s="23" t="s">
        <v>707</v>
      </c>
      <c r="BHK2" s="6" t="s">
        <v>706</v>
      </c>
      <c r="BHL2" s="23" t="s">
        <v>707</v>
      </c>
      <c r="BHM2" s="6" t="s">
        <v>706</v>
      </c>
      <c r="BHN2" s="23" t="s">
        <v>707</v>
      </c>
      <c r="BHO2" s="6" t="s">
        <v>706</v>
      </c>
      <c r="BHP2" s="23" t="s">
        <v>707</v>
      </c>
      <c r="BHQ2" s="6" t="s">
        <v>706</v>
      </c>
      <c r="BHR2" s="23" t="s">
        <v>707</v>
      </c>
      <c r="BHS2" s="6" t="s">
        <v>706</v>
      </c>
      <c r="BHT2" s="23" t="s">
        <v>707</v>
      </c>
      <c r="BHU2" s="6" t="s">
        <v>706</v>
      </c>
      <c r="BHV2" s="23" t="s">
        <v>707</v>
      </c>
      <c r="BHW2" s="6" t="s">
        <v>706</v>
      </c>
      <c r="BHX2" s="23" t="s">
        <v>707</v>
      </c>
      <c r="BHY2" s="6" t="s">
        <v>706</v>
      </c>
      <c r="BHZ2" s="23" t="s">
        <v>707</v>
      </c>
      <c r="BIA2" s="6" t="s">
        <v>706</v>
      </c>
      <c r="BIB2" s="23" t="s">
        <v>707</v>
      </c>
      <c r="BIC2" s="6" t="s">
        <v>706</v>
      </c>
      <c r="BID2" s="23" t="s">
        <v>707</v>
      </c>
      <c r="BIE2" s="6" t="s">
        <v>706</v>
      </c>
      <c r="BIF2" s="23" t="s">
        <v>707</v>
      </c>
      <c r="BIG2" s="6" t="s">
        <v>706</v>
      </c>
      <c r="BIH2" s="23" t="s">
        <v>707</v>
      </c>
      <c r="BII2" s="6" t="s">
        <v>706</v>
      </c>
      <c r="BIJ2" s="23" t="s">
        <v>707</v>
      </c>
      <c r="BIK2" s="6" t="s">
        <v>706</v>
      </c>
      <c r="BIL2" s="23" t="s">
        <v>707</v>
      </c>
      <c r="BIM2" s="6" t="s">
        <v>706</v>
      </c>
      <c r="BIN2" s="23" t="s">
        <v>707</v>
      </c>
      <c r="BIO2" s="6" t="s">
        <v>706</v>
      </c>
      <c r="BIP2" s="23" t="s">
        <v>707</v>
      </c>
      <c r="BIQ2" s="6" t="s">
        <v>706</v>
      </c>
      <c r="BIR2" s="23" t="s">
        <v>707</v>
      </c>
      <c r="BIS2" s="6" t="s">
        <v>706</v>
      </c>
      <c r="BIT2" s="23" t="s">
        <v>707</v>
      </c>
      <c r="BIU2" s="6" t="s">
        <v>706</v>
      </c>
      <c r="BIV2" s="23" t="s">
        <v>707</v>
      </c>
      <c r="BIW2" s="6" t="s">
        <v>706</v>
      </c>
      <c r="BIX2" s="23" t="s">
        <v>707</v>
      </c>
      <c r="BIY2" s="6" t="s">
        <v>706</v>
      </c>
      <c r="BIZ2" s="23" t="s">
        <v>707</v>
      </c>
      <c r="BJA2" s="6" t="s">
        <v>706</v>
      </c>
      <c r="BJB2" s="23" t="s">
        <v>707</v>
      </c>
      <c r="BJC2" s="6" t="s">
        <v>706</v>
      </c>
      <c r="BJD2" s="23" t="s">
        <v>707</v>
      </c>
      <c r="BJE2" s="6" t="s">
        <v>706</v>
      </c>
      <c r="BJF2" s="23" t="s">
        <v>707</v>
      </c>
      <c r="BJG2" s="6" t="s">
        <v>706</v>
      </c>
      <c r="BJH2" s="23" t="s">
        <v>707</v>
      </c>
      <c r="BJI2" s="6" t="s">
        <v>706</v>
      </c>
      <c r="BJJ2" s="23" t="s">
        <v>707</v>
      </c>
      <c r="BJK2" s="6" t="s">
        <v>706</v>
      </c>
      <c r="BJL2" s="23" t="s">
        <v>707</v>
      </c>
      <c r="BJM2" s="6" t="s">
        <v>706</v>
      </c>
      <c r="BJN2" s="23" t="s">
        <v>707</v>
      </c>
      <c r="BJO2" s="6" t="s">
        <v>706</v>
      </c>
      <c r="BJP2" s="23" t="s">
        <v>707</v>
      </c>
      <c r="BJQ2" s="6" t="s">
        <v>706</v>
      </c>
      <c r="BJR2" s="23" t="s">
        <v>707</v>
      </c>
      <c r="BJS2" s="6" t="s">
        <v>706</v>
      </c>
      <c r="BJT2" s="23" t="s">
        <v>707</v>
      </c>
      <c r="BJU2" s="6" t="s">
        <v>706</v>
      </c>
      <c r="BJV2" s="23" t="s">
        <v>707</v>
      </c>
      <c r="BJW2" s="6" t="s">
        <v>706</v>
      </c>
      <c r="BJX2" s="23" t="s">
        <v>707</v>
      </c>
      <c r="BJY2" s="6" t="s">
        <v>706</v>
      </c>
      <c r="BJZ2" s="23" t="s">
        <v>707</v>
      </c>
      <c r="BKA2" s="6" t="s">
        <v>706</v>
      </c>
      <c r="BKB2" s="23" t="s">
        <v>707</v>
      </c>
      <c r="BKC2" s="6" t="s">
        <v>706</v>
      </c>
      <c r="BKD2" s="23" t="s">
        <v>707</v>
      </c>
      <c r="BKE2" s="6" t="s">
        <v>706</v>
      </c>
      <c r="BKF2" s="23" t="s">
        <v>707</v>
      </c>
      <c r="BKG2" s="6" t="s">
        <v>706</v>
      </c>
      <c r="BKH2" s="23" t="s">
        <v>707</v>
      </c>
      <c r="BKI2" s="6" t="s">
        <v>706</v>
      </c>
      <c r="BKJ2" s="23" t="s">
        <v>707</v>
      </c>
      <c r="BKK2" s="6" t="s">
        <v>706</v>
      </c>
      <c r="BKL2" s="23" t="s">
        <v>707</v>
      </c>
      <c r="BKM2" s="6" t="s">
        <v>706</v>
      </c>
      <c r="BKN2" s="23" t="s">
        <v>707</v>
      </c>
      <c r="BKO2" s="6" t="s">
        <v>706</v>
      </c>
      <c r="BKP2" s="23" t="s">
        <v>707</v>
      </c>
      <c r="BKQ2" s="6" t="s">
        <v>706</v>
      </c>
      <c r="BKR2" s="23" t="s">
        <v>707</v>
      </c>
      <c r="BKS2" s="6" t="s">
        <v>706</v>
      </c>
      <c r="BKT2" s="23" t="s">
        <v>707</v>
      </c>
      <c r="BKU2" s="6" t="s">
        <v>706</v>
      </c>
      <c r="BKV2" s="23" t="s">
        <v>707</v>
      </c>
      <c r="BKW2" s="6" t="s">
        <v>706</v>
      </c>
      <c r="BKX2" s="23" t="s">
        <v>707</v>
      </c>
      <c r="BKY2" s="6" t="s">
        <v>706</v>
      </c>
      <c r="BKZ2" s="23" t="s">
        <v>707</v>
      </c>
      <c r="BLA2" s="6" t="s">
        <v>706</v>
      </c>
      <c r="BLB2" s="23" t="s">
        <v>707</v>
      </c>
      <c r="BLC2" s="6" t="s">
        <v>706</v>
      </c>
      <c r="BLD2" s="23" t="s">
        <v>707</v>
      </c>
      <c r="BLE2" s="6" t="s">
        <v>706</v>
      </c>
      <c r="BLF2" s="23" t="s">
        <v>707</v>
      </c>
      <c r="BLG2" s="6" t="s">
        <v>706</v>
      </c>
      <c r="BLH2" s="23" t="s">
        <v>707</v>
      </c>
      <c r="BLI2" s="6" t="s">
        <v>706</v>
      </c>
      <c r="BLJ2" s="23" t="s">
        <v>707</v>
      </c>
      <c r="BLK2" s="6" t="s">
        <v>706</v>
      </c>
      <c r="BLL2" s="23" t="s">
        <v>707</v>
      </c>
      <c r="BLM2" s="6" t="s">
        <v>706</v>
      </c>
      <c r="BLN2" s="23" t="s">
        <v>707</v>
      </c>
      <c r="BLO2" s="6" t="s">
        <v>706</v>
      </c>
      <c r="BLP2" s="23" t="s">
        <v>707</v>
      </c>
      <c r="BLQ2" s="6" t="s">
        <v>706</v>
      </c>
      <c r="BLR2" s="23" t="s">
        <v>707</v>
      </c>
      <c r="BLS2" s="6" t="s">
        <v>706</v>
      </c>
      <c r="BLT2" s="23" t="s">
        <v>707</v>
      </c>
      <c r="BLU2" s="6" t="s">
        <v>706</v>
      </c>
      <c r="BLV2" s="23" t="s">
        <v>707</v>
      </c>
      <c r="BLW2" s="6" t="s">
        <v>706</v>
      </c>
      <c r="BLX2" s="23" t="s">
        <v>707</v>
      </c>
      <c r="BLY2" s="6" t="s">
        <v>706</v>
      </c>
      <c r="BLZ2" s="23" t="s">
        <v>707</v>
      </c>
      <c r="BMA2" s="6" t="s">
        <v>706</v>
      </c>
      <c r="BMB2" s="23" t="s">
        <v>707</v>
      </c>
      <c r="BMC2" s="6" t="s">
        <v>706</v>
      </c>
      <c r="BMD2" s="23" t="s">
        <v>707</v>
      </c>
      <c r="BME2" s="6" t="s">
        <v>706</v>
      </c>
      <c r="BMF2" s="23" t="s">
        <v>707</v>
      </c>
      <c r="BMG2" s="6" t="s">
        <v>706</v>
      </c>
      <c r="BMH2" s="23" t="s">
        <v>707</v>
      </c>
      <c r="BMI2" s="6" t="s">
        <v>706</v>
      </c>
      <c r="BMJ2" s="23" t="s">
        <v>707</v>
      </c>
      <c r="BMK2" s="6" t="s">
        <v>706</v>
      </c>
      <c r="BML2" s="23" t="s">
        <v>707</v>
      </c>
      <c r="BMM2" s="6" t="s">
        <v>706</v>
      </c>
      <c r="BMN2" s="23" t="s">
        <v>707</v>
      </c>
      <c r="BMO2" s="6" t="s">
        <v>706</v>
      </c>
      <c r="BMP2" s="23" t="s">
        <v>707</v>
      </c>
      <c r="BMQ2" s="6" t="s">
        <v>706</v>
      </c>
      <c r="BMR2" s="23" t="s">
        <v>707</v>
      </c>
      <c r="BMS2" s="6" t="s">
        <v>706</v>
      </c>
      <c r="BMT2" s="23" t="s">
        <v>707</v>
      </c>
      <c r="BMU2" s="6" t="s">
        <v>706</v>
      </c>
      <c r="BMV2" s="23" t="s">
        <v>707</v>
      </c>
      <c r="BMW2" s="6" t="s">
        <v>706</v>
      </c>
      <c r="BMX2" s="23" t="s">
        <v>707</v>
      </c>
      <c r="BMY2" s="6" t="s">
        <v>706</v>
      </c>
      <c r="BMZ2" s="23" t="s">
        <v>707</v>
      </c>
      <c r="BNA2" s="6" t="s">
        <v>706</v>
      </c>
      <c r="BNB2" s="23" t="s">
        <v>707</v>
      </c>
      <c r="BNC2" s="6" t="s">
        <v>706</v>
      </c>
      <c r="BND2" s="23" t="s">
        <v>707</v>
      </c>
      <c r="BNE2" s="6" t="s">
        <v>706</v>
      </c>
      <c r="BNF2" s="23" t="s">
        <v>707</v>
      </c>
      <c r="BNG2" s="6" t="s">
        <v>706</v>
      </c>
      <c r="BNH2" s="23" t="s">
        <v>707</v>
      </c>
      <c r="BNI2" s="6" t="s">
        <v>706</v>
      </c>
      <c r="BNJ2" s="23" t="s">
        <v>707</v>
      </c>
      <c r="BNK2" s="6" t="s">
        <v>706</v>
      </c>
      <c r="BNL2" s="23" t="s">
        <v>707</v>
      </c>
      <c r="BNM2" s="6" t="s">
        <v>706</v>
      </c>
      <c r="BNN2" s="23" t="s">
        <v>707</v>
      </c>
      <c r="BNO2" s="6" t="s">
        <v>706</v>
      </c>
      <c r="BNP2" s="23" t="s">
        <v>707</v>
      </c>
      <c r="BNQ2" s="6" t="s">
        <v>706</v>
      </c>
      <c r="BNR2" s="23" t="s">
        <v>707</v>
      </c>
      <c r="BNS2" s="6" t="s">
        <v>706</v>
      </c>
      <c r="BNT2" s="23" t="s">
        <v>707</v>
      </c>
      <c r="BNU2" s="6" t="s">
        <v>706</v>
      </c>
      <c r="BNV2" s="23" t="s">
        <v>707</v>
      </c>
      <c r="BNW2" s="6" t="s">
        <v>706</v>
      </c>
      <c r="BNX2" s="23" t="s">
        <v>707</v>
      </c>
      <c r="BNY2" s="6" t="s">
        <v>706</v>
      </c>
      <c r="BNZ2" s="23" t="s">
        <v>707</v>
      </c>
      <c r="BOA2" s="6" t="s">
        <v>706</v>
      </c>
      <c r="BOB2" s="23" t="s">
        <v>707</v>
      </c>
      <c r="BOC2" s="6" t="s">
        <v>706</v>
      </c>
      <c r="BOD2" s="23" t="s">
        <v>707</v>
      </c>
      <c r="BOE2" s="6" t="s">
        <v>706</v>
      </c>
      <c r="BOF2" s="23" t="s">
        <v>707</v>
      </c>
      <c r="BOG2" s="6" t="s">
        <v>706</v>
      </c>
      <c r="BOH2" s="23" t="s">
        <v>707</v>
      </c>
      <c r="BOI2" s="6" t="s">
        <v>706</v>
      </c>
      <c r="BOJ2" s="23" t="s">
        <v>707</v>
      </c>
      <c r="BOK2" s="6" t="s">
        <v>706</v>
      </c>
      <c r="BOL2" s="23" t="s">
        <v>707</v>
      </c>
      <c r="BOM2" s="6" t="s">
        <v>706</v>
      </c>
      <c r="BON2" s="23" t="s">
        <v>707</v>
      </c>
      <c r="BOO2" s="6" t="s">
        <v>706</v>
      </c>
      <c r="BOP2" s="23" t="s">
        <v>707</v>
      </c>
      <c r="BOQ2" s="6" t="s">
        <v>706</v>
      </c>
      <c r="BOR2" s="23" t="s">
        <v>707</v>
      </c>
      <c r="BOS2" s="6" t="s">
        <v>706</v>
      </c>
      <c r="BOT2" s="23" t="s">
        <v>707</v>
      </c>
      <c r="BOU2" s="6" t="s">
        <v>706</v>
      </c>
      <c r="BOV2" s="23" t="s">
        <v>707</v>
      </c>
      <c r="BOW2" s="6" t="s">
        <v>706</v>
      </c>
      <c r="BOX2" s="23" t="s">
        <v>707</v>
      </c>
      <c r="BOY2" s="6" t="s">
        <v>706</v>
      </c>
      <c r="BOZ2" s="23" t="s">
        <v>707</v>
      </c>
      <c r="BPA2" s="6" t="s">
        <v>706</v>
      </c>
      <c r="BPB2" s="23" t="s">
        <v>707</v>
      </c>
      <c r="BPC2" s="6" t="s">
        <v>706</v>
      </c>
      <c r="BPD2" s="23" t="s">
        <v>707</v>
      </c>
      <c r="BPE2" s="6" t="s">
        <v>706</v>
      </c>
      <c r="BPF2" s="23" t="s">
        <v>707</v>
      </c>
      <c r="BPG2" s="6" t="s">
        <v>706</v>
      </c>
      <c r="BPH2" s="23" t="s">
        <v>707</v>
      </c>
      <c r="BPI2" s="6" t="s">
        <v>706</v>
      </c>
      <c r="BPJ2" s="23" t="s">
        <v>707</v>
      </c>
      <c r="BPK2" s="6" t="s">
        <v>706</v>
      </c>
      <c r="BPL2" s="23" t="s">
        <v>707</v>
      </c>
      <c r="BPM2" s="6" t="s">
        <v>706</v>
      </c>
      <c r="BPN2" s="23" t="s">
        <v>707</v>
      </c>
      <c r="BPO2" s="6" t="s">
        <v>706</v>
      </c>
      <c r="BPP2" s="23" t="s">
        <v>707</v>
      </c>
      <c r="BPQ2" s="6" t="s">
        <v>706</v>
      </c>
      <c r="BPR2" s="23" t="s">
        <v>707</v>
      </c>
      <c r="BPS2" s="6" t="s">
        <v>706</v>
      </c>
      <c r="BPT2" s="23" t="s">
        <v>707</v>
      </c>
      <c r="BPU2" s="6" t="s">
        <v>706</v>
      </c>
      <c r="BPV2" s="23" t="s">
        <v>707</v>
      </c>
      <c r="BPW2" s="6" t="s">
        <v>706</v>
      </c>
      <c r="BPX2" s="23" t="s">
        <v>707</v>
      </c>
      <c r="BPY2" s="6" t="s">
        <v>706</v>
      </c>
      <c r="BPZ2" s="23" t="s">
        <v>707</v>
      </c>
      <c r="BQA2" s="6" t="s">
        <v>706</v>
      </c>
      <c r="BQB2" s="23" t="s">
        <v>707</v>
      </c>
      <c r="BQC2" s="6" t="s">
        <v>706</v>
      </c>
      <c r="BQD2" s="23" t="s">
        <v>707</v>
      </c>
      <c r="BQE2" s="6" t="s">
        <v>706</v>
      </c>
      <c r="BQF2" s="23" t="s">
        <v>707</v>
      </c>
      <c r="BQG2" s="6" t="s">
        <v>706</v>
      </c>
      <c r="BQH2" s="23" t="s">
        <v>707</v>
      </c>
      <c r="BQI2" s="6" t="s">
        <v>706</v>
      </c>
      <c r="BQJ2" s="23" t="s">
        <v>707</v>
      </c>
      <c r="BQK2" s="6" t="s">
        <v>706</v>
      </c>
      <c r="BQL2" s="23" t="s">
        <v>707</v>
      </c>
      <c r="BQM2" s="6" t="s">
        <v>706</v>
      </c>
      <c r="BQN2" s="23" t="s">
        <v>707</v>
      </c>
      <c r="BQO2" s="6" t="s">
        <v>706</v>
      </c>
      <c r="BQP2" s="23" t="s">
        <v>707</v>
      </c>
      <c r="BQQ2" s="6" t="s">
        <v>706</v>
      </c>
      <c r="BQR2" s="23" t="s">
        <v>707</v>
      </c>
      <c r="BQS2" s="6" t="s">
        <v>706</v>
      </c>
      <c r="BQT2" s="23" t="s">
        <v>707</v>
      </c>
      <c r="BQU2" s="6" t="s">
        <v>706</v>
      </c>
      <c r="BQV2" s="23" t="s">
        <v>707</v>
      </c>
      <c r="BQW2" s="6" t="s">
        <v>706</v>
      </c>
      <c r="BQX2" s="23" t="s">
        <v>707</v>
      </c>
      <c r="BQY2" s="6" t="s">
        <v>706</v>
      </c>
      <c r="BQZ2" s="23" t="s">
        <v>707</v>
      </c>
      <c r="BRA2" s="6" t="s">
        <v>706</v>
      </c>
      <c r="BRB2" s="23" t="s">
        <v>707</v>
      </c>
      <c r="BRC2" s="6" t="s">
        <v>706</v>
      </c>
      <c r="BRD2" s="23" t="s">
        <v>707</v>
      </c>
      <c r="BRE2" s="6" t="s">
        <v>706</v>
      </c>
      <c r="BRF2" s="23" t="s">
        <v>707</v>
      </c>
      <c r="BRG2" s="6" t="s">
        <v>706</v>
      </c>
      <c r="BRH2" s="23" t="s">
        <v>707</v>
      </c>
      <c r="BRI2" s="6" t="s">
        <v>706</v>
      </c>
      <c r="BRJ2" s="23" t="s">
        <v>707</v>
      </c>
      <c r="BRK2" s="6" t="s">
        <v>706</v>
      </c>
      <c r="BRL2" s="23" t="s">
        <v>707</v>
      </c>
      <c r="BRM2" s="6" t="s">
        <v>706</v>
      </c>
      <c r="BRN2" s="23" t="s">
        <v>707</v>
      </c>
      <c r="BRO2" s="6" t="s">
        <v>706</v>
      </c>
      <c r="BRP2" s="23" t="s">
        <v>707</v>
      </c>
      <c r="BRQ2" s="6" t="s">
        <v>706</v>
      </c>
      <c r="BRR2" s="23" t="s">
        <v>707</v>
      </c>
      <c r="BRS2" s="6" t="s">
        <v>706</v>
      </c>
      <c r="BRT2" s="23" t="s">
        <v>707</v>
      </c>
      <c r="BRU2" s="6" t="s">
        <v>706</v>
      </c>
      <c r="BRV2" s="23" t="s">
        <v>707</v>
      </c>
      <c r="BRW2" s="6" t="s">
        <v>706</v>
      </c>
      <c r="BRX2" s="23" t="s">
        <v>707</v>
      </c>
      <c r="BRY2" s="6" t="s">
        <v>706</v>
      </c>
      <c r="BRZ2" s="23" t="s">
        <v>707</v>
      </c>
      <c r="BSA2" s="6" t="s">
        <v>706</v>
      </c>
      <c r="BSB2" s="23" t="s">
        <v>707</v>
      </c>
      <c r="BSC2" s="6" t="s">
        <v>706</v>
      </c>
      <c r="BSD2" s="23" t="s">
        <v>707</v>
      </c>
      <c r="BSE2" s="6" t="s">
        <v>706</v>
      </c>
      <c r="BSF2" s="23" t="s">
        <v>707</v>
      </c>
      <c r="BSG2" s="6" t="s">
        <v>706</v>
      </c>
      <c r="BSH2" s="23" t="s">
        <v>707</v>
      </c>
      <c r="BSI2" s="6" t="s">
        <v>706</v>
      </c>
      <c r="BSJ2" s="23" t="s">
        <v>707</v>
      </c>
      <c r="BSK2" s="6" t="s">
        <v>706</v>
      </c>
      <c r="BSL2" s="23" t="s">
        <v>707</v>
      </c>
      <c r="BSM2" s="6" t="s">
        <v>706</v>
      </c>
      <c r="BSN2" s="23" t="s">
        <v>707</v>
      </c>
      <c r="BSO2" s="6" t="s">
        <v>706</v>
      </c>
      <c r="BSP2" s="23" t="s">
        <v>707</v>
      </c>
      <c r="BSQ2" s="6" t="s">
        <v>706</v>
      </c>
      <c r="BSR2" s="23" t="s">
        <v>707</v>
      </c>
      <c r="BSS2" s="6" t="s">
        <v>706</v>
      </c>
      <c r="BST2" s="23" t="s">
        <v>707</v>
      </c>
      <c r="BSU2" s="6" t="s">
        <v>706</v>
      </c>
      <c r="BSV2" s="23" t="s">
        <v>707</v>
      </c>
      <c r="BSW2" s="6" t="s">
        <v>706</v>
      </c>
      <c r="BSX2" s="23" t="s">
        <v>707</v>
      </c>
      <c r="BSY2" s="6" t="s">
        <v>706</v>
      </c>
      <c r="BSZ2" s="23" t="s">
        <v>707</v>
      </c>
      <c r="BTA2" s="6" t="s">
        <v>706</v>
      </c>
      <c r="BTB2" s="23" t="s">
        <v>707</v>
      </c>
      <c r="BTC2" s="6" t="s">
        <v>706</v>
      </c>
      <c r="BTD2" s="23" t="s">
        <v>707</v>
      </c>
      <c r="BTE2" s="6" t="s">
        <v>706</v>
      </c>
      <c r="BTF2" s="23" t="s">
        <v>707</v>
      </c>
      <c r="BTG2" s="6" t="s">
        <v>706</v>
      </c>
      <c r="BTH2" s="23" t="s">
        <v>707</v>
      </c>
      <c r="BTI2" s="6" t="s">
        <v>706</v>
      </c>
      <c r="BTJ2" s="23" t="s">
        <v>707</v>
      </c>
      <c r="BTK2" s="6" t="s">
        <v>706</v>
      </c>
      <c r="BTL2" s="23" t="s">
        <v>707</v>
      </c>
      <c r="BTM2" s="6" t="s">
        <v>706</v>
      </c>
      <c r="BTN2" s="23" t="s">
        <v>707</v>
      </c>
      <c r="BTO2" s="6" t="s">
        <v>706</v>
      </c>
      <c r="BTP2" s="23" t="s">
        <v>707</v>
      </c>
      <c r="BTQ2" s="6" t="s">
        <v>706</v>
      </c>
      <c r="BTR2" s="23" t="s">
        <v>707</v>
      </c>
      <c r="BTS2" s="6" t="s">
        <v>706</v>
      </c>
      <c r="BTT2" s="23" t="s">
        <v>707</v>
      </c>
      <c r="BTU2" s="6" t="s">
        <v>706</v>
      </c>
      <c r="BTV2" s="23" t="s">
        <v>707</v>
      </c>
      <c r="BTW2" s="6" t="s">
        <v>706</v>
      </c>
      <c r="BTX2" s="23" t="s">
        <v>707</v>
      </c>
      <c r="BTY2" s="6" t="s">
        <v>706</v>
      </c>
      <c r="BTZ2" s="23" t="s">
        <v>707</v>
      </c>
      <c r="BUA2" s="6" t="s">
        <v>706</v>
      </c>
      <c r="BUB2" s="23" t="s">
        <v>707</v>
      </c>
      <c r="BUC2" s="6" t="s">
        <v>706</v>
      </c>
      <c r="BUD2" s="23" t="s">
        <v>707</v>
      </c>
      <c r="BUE2" s="6" t="s">
        <v>706</v>
      </c>
      <c r="BUF2" s="23" t="s">
        <v>707</v>
      </c>
      <c r="BUG2" s="6" t="s">
        <v>706</v>
      </c>
      <c r="BUH2" s="23" t="s">
        <v>707</v>
      </c>
      <c r="BUI2" s="6" t="s">
        <v>706</v>
      </c>
      <c r="BUJ2" s="23" t="s">
        <v>707</v>
      </c>
      <c r="BUK2" s="6" t="s">
        <v>706</v>
      </c>
      <c r="BUL2" s="23" t="s">
        <v>707</v>
      </c>
      <c r="BUM2" s="6" t="s">
        <v>706</v>
      </c>
      <c r="BUN2" s="23" t="s">
        <v>707</v>
      </c>
      <c r="BUO2" s="6" t="s">
        <v>706</v>
      </c>
      <c r="BUP2" s="23" t="s">
        <v>707</v>
      </c>
      <c r="BUQ2" s="6" t="s">
        <v>706</v>
      </c>
      <c r="BUR2" s="23" t="s">
        <v>707</v>
      </c>
      <c r="BUS2" s="6" t="s">
        <v>706</v>
      </c>
      <c r="BUT2" s="23" t="s">
        <v>707</v>
      </c>
      <c r="BUU2" s="6" t="s">
        <v>706</v>
      </c>
      <c r="BUV2" s="23" t="s">
        <v>707</v>
      </c>
      <c r="BUW2" s="6" t="s">
        <v>706</v>
      </c>
      <c r="BUX2" s="23" t="s">
        <v>707</v>
      </c>
      <c r="BUY2" s="6" t="s">
        <v>706</v>
      </c>
      <c r="BUZ2" s="23" t="s">
        <v>707</v>
      </c>
      <c r="BVA2" s="6" t="s">
        <v>706</v>
      </c>
      <c r="BVB2" s="23" t="s">
        <v>707</v>
      </c>
      <c r="BVC2" s="6" t="s">
        <v>706</v>
      </c>
      <c r="BVD2" s="23" t="s">
        <v>707</v>
      </c>
      <c r="BVE2" s="6" t="s">
        <v>706</v>
      </c>
      <c r="BVF2" s="23" t="s">
        <v>707</v>
      </c>
      <c r="BVG2" s="6" t="s">
        <v>706</v>
      </c>
      <c r="BVH2" s="23" t="s">
        <v>707</v>
      </c>
      <c r="BVI2" s="6" t="s">
        <v>706</v>
      </c>
      <c r="BVJ2" s="23" t="s">
        <v>707</v>
      </c>
      <c r="BVK2" s="6" t="s">
        <v>706</v>
      </c>
      <c r="BVL2" s="23" t="s">
        <v>707</v>
      </c>
      <c r="BVM2" s="6" t="s">
        <v>706</v>
      </c>
      <c r="BVN2" s="23" t="s">
        <v>707</v>
      </c>
      <c r="BVO2" s="6" t="s">
        <v>706</v>
      </c>
      <c r="BVP2" s="23" t="s">
        <v>707</v>
      </c>
      <c r="BVQ2" s="6" t="s">
        <v>706</v>
      </c>
      <c r="BVR2" s="23" t="s">
        <v>707</v>
      </c>
      <c r="BVS2" s="6" t="s">
        <v>706</v>
      </c>
      <c r="BVT2" s="23" t="s">
        <v>707</v>
      </c>
      <c r="BVU2" s="6" t="s">
        <v>706</v>
      </c>
      <c r="BVV2" s="23" t="s">
        <v>707</v>
      </c>
      <c r="BVW2" s="6" t="s">
        <v>706</v>
      </c>
      <c r="BVX2" s="23" t="s">
        <v>707</v>
      </c>
      <c r="BVY2" s="6" t="s">
        <v>706</v>
      </c>
      <c r="BVZ2" s="23" t="s">
        <v>707</v>
      </c>
      <c r="BWA2" s="6" t="s">
        <v>706</v>
      </c>
      <c r="BWB2" s="23" t="s">
        <v>707</v>
      </c>
      <c r="BWC2" s="6" t="s">
        <v>706</v>
      </c>
      <c r="BWD2" s="23" t="s">
        <v>707</v>
      </c>
      <c r="BWE2" s="6" t="s">
        <v>706</v>
      </c>
      <c r="BWF2" s="23" t="s">
        <v>707</v>
      </c>
      <c r="BWG2" s="6" t="s">
        <v>706</v>
      </c>
      <c r="BWH2" s="23" t="s">
        <v>707</v>
      </c>
      <c r="BWI2" s="6" t="s">
        <v>706</v>
      </c>
      <c r="BWJ2" s="23" t="s">
        <v>707</v>
      </c>
      <c r="BWK2" s="6" t="s">
        <v>706</v>
      </c>
      <c r="BWL2" s="23" t="s">
        <v>707</v>
      </c>
      <c r="BWM2" s="6" t="s">
        <v>706</v>
      </c>
      <c r="BWN2" s="23" t="s">
        <v>707</v>
      </c>
      <c r="BWO2" s="6" t="s">
        <v>706</v>
      </c>
      <c r="BWP2" s="23" t="s">
        <v>707</v>
      </c>
      <c r="BWQ2" s="6" t="s">
        <v>706</v>
      </c>
      <c r="BWR2" s="23" t="s">
        <v>707</v>
      </c>
      <c r="BWS2" s="6" t="s">
        <v>706</v>
      </c>
      <c r="BWT2" s="23" t="s">
        <v>707</v>
      </c>
      <c r="BWU2" s="6" t="s">
        <v>706</v>
      </c>
      <c r="BWV2" s="23" t="s">
        <v>707</v>
      </c>
      <c r="BWW2" s="6" t="s">
        <v>706</v>
      </c>
      <c r="BWX2" s="23" t="s">
        <v>707</v>
      </c>
      <c r="BWY2" s="6" t="s">
        <v>706</v>
      </c>
      <c r="BWZ2" s="23" t="s">
        <v>707</v>
      </c>
      <c r="BXA2" s="6" t="s">
        <v>706</v>
      </c>
      <c r="BXB2" s="23" t="s">
        <v>707</v>
      </c>
      <c r="BXC2" s="6" t="s">
        <v>706</v>
      </c>
      <c r="BXD2" s="23" t="s">
        <v>707</v>
      </c>
      <c r="BXE2" s="6" t="s">
        <v>706</v>
      </c>
      <c r="BXF2" s="23" t="s">
        <v>707</v>
      </c>
      <c r="BXG2" s="6" t="s">
        <v>706</v>
      </c>
      <c r="BXH2" s="23" t="s">
        <v>707</v>
      </c>
      <c r="BXI2" s="6" t="s">
        <v>706</v>
      </c>
      <c r="BXJ2" s="23" t="s">
        <v>707</v>
      </c>
      <c r="BXK2" s="6" t="s">
        <v>706</v>
      </c>
      <c r="BXL2" s="23" t="s">
        <v>707</v>
      </c>
      <c r="BXM2" s="6" t="s">
        <v>706</v>
      </c>
      <c r="BXN2" s="23" t="s">
        <v>707</v>
      </c>
      <c r="BXO2" s="6" t="s">
        <v>706</v>
      </c>
      <c r="BXP2" s="23" t="s">
        <v>707</v>
      </c>
      <c r="BXQ2" s="6" t="s">
        <v>706</v>
      </c>
      <c r="BXR2" s="23" t="s">
        <v>707</v>
      </c>
      <c r="BXS2" s="6" t="s">
        <v>706</v>
      </c>
      <c r="BXT2" s="23" t="s">
        <v>707</v>
      </c>
      <c r="BXU2" s="6" t="s">
        <v>706</v>
      </c>
      <c r="BXV2" s="23" t="s">
        <v>707</v>
      </c>
      <c r="BXW2" s="6" t="s">
        <v>706</v>
      </c>
      <c r="BXX2" s="23" t="s">
        <v>707</v>
      </c>
      <c r="BXY2" s="6" t="s">
        <v>706</v>
      </c>
      <c r="BXZ2" s="23" t="s">
        <v>707</v>
      </c>
      <c r="BYA2" s="6" t="s">
        <v>706</v>
      </c>
      <c r="BYB2" s="23" t="s">
        <v>707</v>
      </c>
      <c r="BYC2" s="6" t="s">
        <v>706</v>
      </c>
      <c r="BYD2" s="23" t="s">
        <v>707</v>
      </c>
      <c r="BYE2" s="6" t="s">
        <v>706</v>
      </c>
      <c r="BYF2" s="23" t="s">
        <v>707</v>
      </c>
      <c r="BYG2" s="6" t="s">
        <v>706</v>
      </c>
      <c r="BYH2" s="23" t="s">
        <v>707</v>
      </c>
      <c r="BYI2" s="6" t="s">
        <v>706</v>
      </c>
      <c r="BYJ2" s="23" t="s">
        <v>707</v>
      </c>
      <c r="BYK2" s="6" t="s">
        <v>706</v>
      </c>
      <c r="BYL2" s="23" t="s">
        <v>707</v>
      </c>
      <c r="BYM2" s="6" t="s">
        <v>706</v>
      </c>
      <c r="BYN2" s="23" t="s">
        <v>707</v>
      </c>
      <c r="BYO2" s="6" t="s">
        <v>706</v>
      </c>
      <c r="BYP2" s="23" t="s">
        <v>707</v>
      </c>
      <c r="BYQ2" s="6" t="s">
        <v>706</v>
      </c>
      <c r="BYR2" s="23" t="s">
        <v>707</v>
      </c>
      <c r="BYS2" s="6" t="s">
        <v>706</v>
      </c>
      <c r="BYT2" s="23" t="s">
        <v>707</v>
      </c>
      <c r="BYU2" s="6" t="s">
        <v>706</v>
      </c>
      <c r="BYV2" s="23" t="s">
        <v>707</v>
      </c>
      <c r="BYW2" s="6" t="s">
        <v>706</v>
      </c>
      <c r="BYX2" s="23" t="s">
        <v>707</v>
      </c>
      <c r="BYY2" s="6" t="s">
        <v>706</v>
      </c>
      <c r="BYZ2" s="23" t="s">
        <v>707</v>
      </c>
      <c r="BZA2" s="6" t="s">
        <v>706</v>
      </c>
      <c r="BZB2" s="23" t="s">
        <v>707</v>
      </c>
      <c r="BZC2" s="6" t="s">
        <v>706</v>
      </c>
      <c r="BZD2" s="23" t="s">
        <v>707</v>
      </c>
      <c r="BZE2" s="6" t="s">
        <v>706</v>
      </c>
      <c r="BZF2" s="23" t="s">
        <v>707</v>
      </c>
      <c r="BZG2" s="6" t="s">
        <v>706</v>
      </c>
      <c r="BZH2" s="23" t="s">
        <v>707</v>
      </c>
      <c r="BZI2" s="6" t="s">
        <v>706</v>
      </c>
      <c r="BZJ2" s="23" t="s">
        <v>707</v>
      </c>
      <c r="BZK2" s="6" t="s">
        <v>706</v>
      </c>
      <c r="BZL2" s="23" t="s">
        <v>707</v>
      </c>
      <c r="BZM2" s="6" t="s">
        <v>706</v>
      </c>
      <c r="BZN2" s="23" t="s">
        <v>707</v>
      </c>
      <c r="BZO2" s="6" t="s">
        <v>706</v>
      </c>
      <c r="BZP2" s="23" t="s">
        <v>707</v>
      </c>
      <c r="BZQ2" s="6" t="s">
        <v>706</v>
      </c>
      <c r="BZR2" s="23" t="s">
        <v>707</v>
      </c>
      <c r="BZS2" s="6" t="s">
        <v>706</v>
      </c>
      <c r="BZT2" s="23" t="s">
        <v>707</v>
      </c>
      <c r="BZU2" s="6" t="s">
        <v>706</v>
      </c>
      <c r="BZV2" s="23" t="s">
        <v>707</v>
      </c>
      <c r="BZW2" s="6" t="s">
        <v>706</v>
      </c>
      <c r="BZX2" s="23" t="s">
        <v>707</v>
      </c>
      <c r="BZY2" s="6" t="s">
        <v>706</v>
      </c>
      <c r="BZZ2" s="23" t="s">
        <v>707</v>
      </c>
      <c r="CAA2" s="6" t="s">
        <v>706</v>
      </c>
      <c r="CAB2" s="23" t="s">
        <v>707</v>
      </c>
      <c r="CAC2" s="6" t="s">
        <v>706</v>
      </c>
      <c r="CAD2" s="23" t="s">
        <v>707</v>
      </c>
      <c r="CAE2" s="6" t="s">
        <v>706</v>
      </c>
      <c r="CAF2" s="23" t="s">
        <v>707</v>
      </c>
      <c r="CAG2" s="6" t="s">
        <v>706</v>
      </c>
      <c r="CAH2" s="23" t="s">
        <v>707</v>
      </c>
      <c r="CAI2" s="6" t="s">
        <v>706</v>
      </c>
      <c r="CAJ2" s="23" t="s">
        <v>707</v>
      </c>
      <c r="CAK2" s="6" t="s">
        <v>706</v>
      </c>
      <c r="CAL2" s="23" t="s">
        <v>707</v>
      </c>
      <c r="CAM2" s="6" t="s">
        <v>706</v>
      </c>
      <c r="CAN2" s="23" t="s">
        <v>707</v>
      </c>
      <c r="CAO2" s="6" t="s">
        <v>706</v>
      </c>
      <c r="CAP2" s="23" t="s">
        <v>707</v>
      </c>
      <c r="CAQ2" s="6" t="s">
        <v>706</v>
      </c>
      <c r="CAR2" s="23" t="s">
        <v>707</v>
      </c>
      <c r="CAS2" s="6" t="s">
        <v>706</v>
      </c>
      <c r="CAT2" s="23" t="s">
        <v>707</v>
      </c>
      <c r="CAU2" s="6" t="s">
        <v>706</v>
      </c>
      <c r="CAV2" s="23" t="s">
        <v>707</v>
      </c>
      <c r="CAW2" s="6" t="s">
        <v>706</v>
      </c>
      <c r="CAX2" s="23" t="s">
        <v>707</v>
      </c>
      <c r="CAY2" s="6" t="s">
        <v>706</v>
      </c>
      <c r="CAZ2" s="23" t="s">
        <v>707</v>
      </c>
      <c r="CBA2" s="6" t="s">
        <v>706</v>
      </c>
      <c r="CBB2" s="23" t="s">
        <v>707</v>
      </c>
      <c r="CBC2" s="6" t="s">
        <v>706</v>
      </c>
      <c r="CBD2" s="23" t="s">
        <v>707</v>
      </c>
      <c r="CBE2" s="6" t="s">
        <v>706</v>
      </c>
      <c r="CBF2" s="23" t="s">
        <v>707</v>
      </c>
      <c r="CBG2" s="6" t="s">
        <v>706</v>
      </c>
      <c r="CBH2" s="23" t="s">
        <v>707</v>
      </c>
      <c r="CBI2" s="6" t="s">
        <v>706</v>
      </c>
      <c r="CBJ2" s="23" t="s">
        <v>707</v>
      </c>
      <c r="CBK2" s="6" t="s">
        <v>706</v>
      </c>
      <c r="CBL2" s="23" t="s">
        <v>707</v>
      </c>
      <c r="CBM2" s="6" t="s">
        <v>706</v>
      </c>
      <c r="CBN2" s="23" t="s">
        <v>707</v>
      </c>
      <c r="CBO2" s="6" t="s">
        <v>706</v>
      </c>
      <c r="CBP2" s="23" t="s">
        <v>707</v>
      </c>
      <c r="CBQ2" s="6" t="s">
        <v>706</v>
      </c>
      <c r="CBR2" s="23" t="s">
        <v>707</v>
      </c>
      <c r="CBS2" s="6" t="s">
        <v>706</v>
      </c>
      <c r="CBT2" s="23" t="s">
        <v>707</v>
      </c>
      <c r="CBU2" s="6" t="s">
        <v>706</v>
      </c>
      <c r="CBV2" s="23" t="s">
        <v>707</v>
      </c>
      <c r="CBW2" s="6" t="s">
        <v>706</v>
      </c>
      <c r="CBX2" s="23" t="s">
        <v>707</v>
      </c>
      <c r="CBY2" s="6" t="s">
        <v>706</v>
      </c>
      <c r="CBZ2" s="23" t="s">
        <v>707</v>
      </c>
      <c r="CCA2" s="6" t="s">
        <v>706</v>
      </c>
      <c r="CCB2" s="23" t="s">
        <v>707</v>
      </c>
      <c r="CCC2" s="6" t="s">
        <v>706</v>
      </c>
      <c r="CCD2" s="23" t="s">
        <v>707</v>
      </c>
      <c r="CCE2" s="6" t="s">
        <v>706</v>
      </c>
      <c r="CCF2" s="23" t="s">
        <v>707</v>
      </c>
      <c r="CCG2" s="6" t="s">
        <v>706</v>
      </c>
      <c r="CCH2" s="23" t="s">
        <v>707</v>
      </c>
      <c r="CCI2" s="6" t="s">
        <v>706</v>
      </c>
      <c r="CCJ2" s="23" t="s">
        <v>707</v>
      </c>
      <c r="CCK2" s="6" t="s">
        <v>706</v>
      </c>
      <c r="CCL2" s="23" t="s">
        <v>707</v>
      </c>
      <c r="CCM2" s="6" t="s">
        <v>706</v>
      </c>
      <c r="CCN2" s="23" t="s">
        <v>707</v>
      </c>
      <c r="CCO2" s="6" t="s">
        <v>706</v>
      </c>
      <c r="CCP2" s="23" t="s">
        <v>707</v>
      </c>
      <c r="CCQ2" s="6" t="s">
        <v>706</v>
      </c>
      <c r="CCR2" s="23" t="s">
        <v>707</v>
      </c>
      <c r="CCS2" s="6" t="s">
        <v>706</v>
      </c>
      <c r="CCT2" s="23" t="s">
        <v>707</v>
      </c>
      <c r="CCU2" s="6" t="s">
        <v>706</v>
      </c>
      <c r="CCV2" s="23" t="s">
        <v>707</v>
      </c>
      <c r="CCW2" s="6" t="s">
        <v>706</v>
      </c>
      <c r="CCX2" s="23" t="s">
        <v>707</v>
      </c>
      <c r="CCY2" s="6" t="s">
        <v>706</v>
      </c>
      <c r="CCZ2" s="23" t="s">
        <v>707</v>
      </c>
      <c r="CDA2" s="6" t="s">
        <v>706</v>
      </c>
      <c r="CDB2" s="23" t="s">
        <v>707</v>
      </c>
      <c r="CDC2" s="6" t="s">
        <v>706</v>
      </c>
      <c r="CDD2" s="23" t="s">
        <v>707</v>
      </c>
      <c r="CDE2" s="6" t="s">
        <v>706</v>
      </c>
      <c r="CDF2" s="23" t="s">
        <v>707</v>
      </c>
      <c r="CDG2" s="6" t="s">
        <v>706</v>
      </c>
      <c r="CDH2" s="23" t="s">
        <v>707</v>
      </c>
      <c r="CDI2" s="6" t="s">
        <v>706</v>
      </c>
      <c r="CDJ2" s="23" t="s">
        <v>707</v>
      </c>
      <c r="CDK2" s="6" t="s">
        <v>706</v>
      </c>
      <c r="CDL2" s="23" t="s">
        <v>707</v>
      </c>
      <c r="CDM2" s="6" t="s">
        <v>706</v>
      </c>
      <c r="CDN2" s="23" t="s">
        <v>707</v>
      </c>
      <c r="CDO2" s="6" t="s">
        <v>706</v>
      </c>
      <c r="CDP2" s="23" t="s">
        <v>707</v>
      </c>
      <c r="CDQ2" s="6" t="s">
        <v>706</v>
      </c>
      <c r="CDR2" s="23" t="s">
        <v>707</v>
      </c>
      <c r="CDS2" s="6" t="s">
        <v>706</v>
      </c>
      <c r="CDT2" s="23" t="s">
        <v>707</v>
      </c>
      <c r="CDU2" s="6" t="s">
        <v>706</v>
      </c>
      <c r="CDV2" s="23" t="s">
        <v>707</v>
      </c>
      <c r="CDW2" s="6" t="s">
        <v>706</v>
      </c>
      <c r="CDX2" s="23" t="s">
        <v>707</v>
      </c>
      <c r="CDY2" s="6" t="s">
        <v>706</v>
      </c>
      <c r="CDZ2" s="23" t="s">
        <v>707</v>
      </c>
      <c r="CEA2" s="6" t="s">
        <v>706</v>
      </c>
      <c r="CEB2" s="23" t="s">
        <v>707</v>
      </c>
      <c r="CEC2" s="6" t="s">
        <v>706</v>
      </c>
      <c r="CED2" s="23" t="s">
        <v>707</v>
      </c>
      <c r="CEE2" s="6" t="s">
        <v>706</v>
      </c>
      <c r="CEF2" s="23" t="s">
        <v>707</v>
      </c>
      <c r="CEG2" s="6" t="s">
        <v>706</v>
      </c>
      <c r="CEH2" s="23" t="s">
        <v>707</v>
      </c>
      <c r="CEI2" s="6" t="s">
        <v>706</v>
      </c>
      <c r="CEJ2" s="23" t="s">
        <v>707</v>
      </c>
      <c r="CEK2" s="6" t="s">
        <v>706</v>
      </c>
      <c r="CEL2" s="23" t="s">
        <v>707</v>
      </c>
      <c r="CEM2" s="6" t="s">
        <v>706</v>
      </c>
      <c r="CEN2" s="23" t="s">
        <v>707</v>
      </c>
      <c r="CEO2" s="6" t="s">
        <v>706</v>
      </c>
      <c r="CEP2" s="23" t="s">
        <v>707</v>
      </c>
      <c r="CEQ2" s="6" t="s">
        <v>706</v>
      </c>
      <c r="CER2" s="23" t="s">
        <v>707</v>
      </c>
      <c r="CES2" s="6" t="s">
        <v>706</v>
      </c>
      <c r="CET2" s="23" t="s">
        <v>707</v>
      </c>
      <c r="CEU2" s="6" t="s">
        <v>706</v>
      </c>
      <c r="CEV2" s="23" t="s">
        <v>707</v>
      </c>
      <c r="CEW2" s="6" t="s">
        <v>706</v>
      </c>
      <c r="CEX2" s="23" t="s">
        <v>707</v>
      </c>
      <c r="CEY2" s="6" t="s">
        <v>706</v>
      </c>
      <c r="CEZ2" s="23" t="s">
        <v>707</v>
      </c>
      <c r="CFA2" s="6" t="s">
        <v>706</v>
      </c>
      <c r="CFB2" s="23" t="s">
        <v>707</v>
      </c>
      <c r="CFC2" s="6" t="s">
        <v>706</v>
      </c>
      <c r="CFD2" s="23" t="s">
        <v>707</v>
      </c>
      <c r="CFE2" s="6" t="s">
        <v>706</v>
      </c>
      <c r="CFF2" s="23" t="s">
        <v>707</v>
      </c>
      <c r="CFG2" s="6" t="s">
        <v>706</v>
      </c>
      <c r="CFH2" s="23" t="s">
        <v>707</v>
      </c>
      <c r="CFI2" s="6" t="s">
        <v>706</v>
      </c>
      <c r="CFJ2" s="23" t="s">
        <v>707</v>
      </c>
      <c r="CFK2" s="6" t="s">
        <v>706</v>
      </c>
      <c r="CFL2" s="23" t="s">
        <v>707</v>
      </c>
      <c r="CFM2" s="6" t="s">
        <v>706</v>
      </c>
      <c r="CFN2" s="23" t="s">
        <v>707</v>
      </c>
      <c r="CFO2" s="6" t="s">
        <v>706</v>
      </c>
      <c r="CFP2" s="23" t="s">
        <v>707</v>
      </c>
      <c r="CFQ2" s="6" t="s">
        <v>706</v>
      </c>
      <c r="CFR2" s="23" t="s">
        <v>707</v>
      </c>
      <c r="CFS2" s="6" t="s">
        <v>706</v>
      </c>
      <c r="CFT2" s="23" t="s">
        <v>707</v>
      </c>
      <c r="CFU2" s="6" t="s">
        <v>706</v>
      </c>
      <c r="CFV2" s="23" t="s">
        <v>707</v>
      </c>
      <c r="CFW2" s="6" t="s">
        <v>706</v>
      </c>
      <c r="CFX2" s="23" t="s">
        <v>707</v>
      </c>
      <c r="CFY2" s="6" t="s">
        <v>706</v>
      </c>
      <c r="CFZ2" s="23" t="s">
        <v>707</v>
      </c>
      <c r="CGA2" s="6" t="s">
        <v>706</v>
      </c>
      <c r="CGB2" s="23" t="s">
        <v>707</v>
      </c>
      <c r="CGC2" s="6" t="s">
        <v>706</v>
      </c>
      <c r="CGD2" s="23" t="s">
        <v>707</v>
      </c>
      <c r="CGE2" s="6" t="s">
        <v>706</v>
      </c>
      <c r="CGF2" s="23" t="s">
        <v>707</v>
      </c>
      <c r="CGG2" s="6" t="s">
        <v>706</v>
      </c>
      <c r="CGH2" s="23" t="s">
        <v>707</v>
      </c>
      <c r="CGI2" s="6" t="s">
        <v>706</v>
      </c>
      <c r="CGJ2" s="23" t="s">
        <v>707</v>
      </c>
      <c r="CGK2" s="6" t="s">
        <v>706</v>
      </c>
      <c r="CGL2" s="23" t="s">
        <v>707</v>
      </c>
      <c r="CGM2" s="6" t="s">
        <v>706</v>
      </c>
      <c r="CGN2" s="23" t="s">
        <v>707</v>
      </c>
      <c r="CGO2" s="6" t="s">
        <v>706</v>
      </c>
      <c r="CGP2" s="23" t="s">
        <v>707</v>
      </c>
      <c r="CGQ2" s="6" t="s">
        <v>706</v>
      </c>
      <c r="CGR2" s="23" t="s">
        <v>707</v>
      </c>
      <c r="CGS2" s="6" t="s">
        <v>706</v>
      </c>
      <c r="CGT2" s="23" t="s">
        <v>707</v>
      </c>
      <c r="CGU2" s="6" t="s">
        <v>706</v>
      </c>
      <c r="CGV2" s="23" t="s">
        <v>707</v>
      </c>
      <c r="CGW2" s="6" t="s">
        <v>706</v>
      </c>
      <c r="CGX2" s="23" t="s">
        <v>707</v>
      </c>
      <c r="CGY2" s="6" t="s">
        <v>706</v>
      </c>
      <c r="CGZ2" s="23" t="s">
        <v>707</v>
      </c>
      <c r="CHA2" s="6" t="s">
        <v>706</v>
      </c>
      <c r="CHB2" s="23" t="s">
        <v>707</v>
      </c>
      <c r="CHC2" s="6" t="s">
        <v>706</v>
      </c>
      <c r="CHD2" s="23" t="s">
        <v>707</v>
      </c>
      <c r="CHE2" s="6" t="s">
        <v>706</v>
      </c>
      <c r="CHF2" s="23" t="s">
        <v>707</v>
      </c>
      <c r="CHG2" s="6" t="s">
        <v>706</v>
      </c>
      <c r="CHH2" s="23" t="s">
        <v>707</v>
      </c>
      <c r="CHI2" s="6" t="s">
        <v>706</v>
      </c>
      <c r="CHJ2" s="23" t="s">
        <v>707</v>
      </c>
      <c r="CHK2" s="6" t="s">
        <v>706</v>
      </c>
      <c r="CHL2" s="23" t="s">
        <v>707</v>
      </c>
      <c r="CHM2" s="6" t="s">
        <v>706</v>
      </c>
      <c r="CHN2" s="23" t="s">
        <v>707</v>
      </c>
      <c r="CHO2" s="6" t="s">
        <v>706</v>
      </c>
      <c r="CHP2" s="23" t="s">
        <v>707</v>
      </c>
      <c r="CHQ2" s="6" t="s">
        <v>706</v>
      </c>
      <c r="CHR2" s="23" t="s">
        <v>707</v>
      </c>
      <c r="CHS2" s="6" t="s">
        <v>706</v>
      </c>
      <c r="CHT2" s="23" t="s">
        <v>707</v>
      </c>
      <c r="CHU2" s="6" t="s">
        <v>706</v>
      </c>
      <c r="CHV2" s="23" t="s">
        <v>707</v>
      </c>
      <c r="CHW2" s="6" t="s">
        <v>706</v>
      </c>
      <c r="CHX2" s="23" t="s">
        <v>707</v>
      </c>
      <c r="CHY2" s="6" t="s">
        <v>706</v>
      </c>
      <c r="CHZ2" s="23" t="s">
        <v>707</v>
      </c>
      <c r="CIA2" s="6" t="s">
        <v>706</v>
      </c>
      <c r="CIB2" s="23" t="s">
        <v>707</v>
      </c>
      <c r="CIC2" s="6" t="s">
        <v>706</v>
      </c>
      <c r="CID2" s="23" t="s">
        <v>707</v>
      </c>
      <c r="CIE2" s="6" t="s">
        <v>706</v>
      </c>
      <c r="CIF2" s="23" t="s">
        <v>707</v>
      </c>
      <c r="CIG2" s="6" t="s">
        <v>706</v>
      </c>
      <c r="CIH2" s="23" t="s">
        <v>707</v>
      </c>
      <c r="CII2" s="6" t="s">
        <v>706</v>
      </c>
      <c r="CIJ2" s="23" t="s">
        <v>707</v>
      </c>
      <c r="CIK2" s="6" t="s">
        <v>706</v>
      </c>
      <c r="CIL2" s="23" t="s">
        <v>707</v>
      </c>
      <c r="CIM2" s="6" t="s">
        <v>706</v>
      </c>
      <c r="CIN2" s="23" t="s">
        <v>707</v>
      </c>
      <c r="CIO2" s="6" t="s">
        <v>706</v>
      </c>
      <c r="CIP2" s="23" t="s">
        <v>707</v>
      </c>
      <c r="CIQ2" s="6" t="s">
        <v>706</v>
      </c>
      <c r="CIR2" s="23" t="s">
        <v>707</v>
      </c>
      <c r="CIS2" s="6" t="s">
        <v>706</v>
      </c>
      <c r="CIT2" s="23" t="s">
        <v>707</v>
      </c>
      <c r="CIU2" s="6" t="s">
        <v>706</v>
      </c>
      <c r="CIV2" s="23" t="s">
        <v>707</v>
      </c>
      <c r="CIW2" s="6" t="s">
        <v>706</v>
      </c>
      <c r="CIX2" s="23" t="s">
        <v>707</v>
      </c>
      <c r="CIY2" s="6" t="s">
        <v>706</v>
      </c>
      <c r="CIZ2" s="23" t="s">
        <v>707</v>
      </c>
      <c r="CJA2" s="6" t="s">
        <v>706</v>
      </c>
      <c r="CJB2" s="23" t="s">
        <v>707</v>
      </c>
      <c r="CJC2" s="6" t="s">
        <v>706</v>
      </c>
      <c r="CJD2" s="23" t="s">
        <v>707</v>
      </c>
      <c r="CJE2" s="6" t="s">
        <v>706</v>
      </c>
      <c r="CJF2" s="23" t="s">
        <v>707</v>
      </c>
      <c r="CJG2" s="6" t="s">
        <v>706</v>
      </c>
      <c r="CJH2" s="23" t="s">
        <v>707</v>
      </c>
      <c r="CJI2" s="6" t="s">
        <v>706</v>
      </c>
      <c r="CJJ2" s="23" t="s">
        <v>707</v>
      </c>
      <c r="CJK2" s="6" t="s">
        <v>706</v>
      </c>
      <c r="CJL2" s="23" t="s">
        <v>707</v>
      </c>
      <c r="CJM2" s="6" t="s">
        <v>706</v>
      </c>
      <c r="CJN2" s="23" t="s">
        <v>707</v>
      </c>
      <c r="CJO2" s="6" t="s">
        <v>706</v>
      </c>
      <c r="CJP2" s="23" t="s">
        <v>707</v>
      </c>
      <c r="CJQ2" s="6" t="s">
        <v>706</v>
      </c>
      <c r="CJR2" s="23" t="s">
        <v>707</v>
      </c>
      <c r="CJS2" s="6" t="s">
        <v>706</v>
      </c>
      <c r="CJT2" s="23" t="s">
        <v>707</v>
      </c>
      <c r="CJU2" s="6" t="s">
        <v>706</v>
      </c>
      <c r="CJV2" s="23" t="s">
        <v>707</v>
      </c>
      <c r="CJW2" s="6" t="s">
        <v>706</v>
      </c>
      <c r="CJX2" s="23" t="s">
        <v>707</v>
      </c>
      <c r="CJY2" s="6" t="s">
        <v>706</v>
      </c>
      <c r="CJZ2" s="23" t="s">
        <v>707</v>
      </c>
      <c r="CKA2" s="6" t="s">
        <v>706</v>
      </c>
      <c r="CKB2" s="23" t="s">
        <v>707</v>
      </c>
      <c r="CKC2" s="6" t="s">
        <v>706</v>
      </c>
      <c r="CKD2" s="23" t="s">
        <v>707</v>
      </c>
      <c r="CKE2" s="6" t="s">
        <v>706</v>
      </c>
      <c r="CKF2" s="23" t="s">
        <v>707</v>
      </c>
      <c r="CKG2" s="6" t="s">
        <v>706</v>
      </c>
      <c r="CKH2" s="23" t="s">
        <v>707</v>
      </c>
      <c r="CKI2" s="6" t="s">
        <v>706</v>
      </c>
      <c r="CKJ2" s="23" t="s">
        <v>707</v>
      </c>
      <c r="CKK2" s="6" t="s">
        <v>706</v>
      </c>
      <c r="CKL2" s="23" t="s">
        <v>707</v>
      </c>
      <c r="CKM2" s="6" t="s">
        <v>706</v>
      </c>
      <c r="CKN2" s="23" t="s">
        <v>707</v>
      </c>
      <c r="CKO2" s="6" t="s">
        <v>706</v>
      </c>
      <c r="CKP2" s="23" t="s">
        <v>707</v>
      </c>
      <c r="CKQ2" s="6" t="s">
        <v>706</v>
      </c>
      <c r="CKR2" s="23" t="s">
        <v>707</v>
      </c>
      <c r="CKS2" s="6" t="s">
        <v>706</v>
      </c>
      <c r="CKT2" s="23" t="s">
        <v>707</v>
      </c>
      <c r="CKU2" s="6" t="s">
        <v>706</v>
      </c>
      <c r="CKV2" s="23" t="s">
        <v>707</v>
      </c>
      <c r="CKW2" s="6" t="s">
        <v>706</v>
      </c>
      <c r="CKX2" s="23" t="s">
        <v>707</v>
      </c>
      <c r="CKY2" s="6" t="s">
        <v>706</v>
      </c>
      <c r="CKZ2" s="23" t="s">
        <v>707</v>
      </c>
      <c r="CLA2" s="6" t="s">
        <v>706</v>
      </c>
      <c r="CLB2" s="23" t="s">
        <v>707</v>
      </c>
      <c r="CLC2" s="6" t="s">
        <v>706</v>
      </c>
      <c r="CLD2" s="23" t="s">
        <v>707</v>
      </c>
      <c r="CLE2" s="6" t="s">
        <v>706</v>
      </c>
      <c r="CLF2" s="23" t="s">
        <v>707</v>
      </c>
      <c r="CLG2" s="6" t="s">
        <v>706</v>
      </c>
      <c r="CLH2" s="23" t="s">
        <v>707</v>
      </c>
      <c r="CLI2" s="6" t="s">
        <v>706</v>
      </c>
      <c r="CLJ2" s="23" t="s">
        <v>707</v>
      </c>
      <c r="CLK2" s="6" t="s">
        <v>706</v>
      </c>
      <c r="CLL2" s="23" t="s">
        <v>707</v>
      </c>
      <c r="CLM2" s="6" t="s">
        <v>706</v>
      </c>
      <c r="CLN2" s="23" t="s">
        <v>707</v>
      </c>
      <c r="CLO2" s="6" t="s">
        <v>706</v>
      </c>
      <c r="CLP2" s="23" t="s">
        <v>707</v>
      </c>
      <c r="CLQ2" s="6" t="s">
        <v>706</v>
      </c>
      <c r="CLR2" s="23" t="s">
        <v>707</v>
      </c>
      <c r="CLS2" s="6" t="s">
        <v>706</v>
      </c>
      <c r="CLT2" s="23" t="s">
        <v>707</v>
      </c>
      <c r="CLU2" s="6" t="s">
        <v>706</v>
      </c>
      <c r="CLV2" s="23" t="s">
        <v>707</v>
      </c>
      <c r="CLW2" s="6" t="s">
        <v>706</v>
      </c>
      <c r="CLX2" s="23" t="s">
        <v>707</v>
      </c>
      <c r="CLY2" s="6" t="s">
        <v>706</v>
      </c>
      <c r="CLZ2" s="23" t="s">
        <v>707</v>
      </c>
      <c r="CMA2" s="6" t="s">
        <v>706</v>
      </c>
      <c r="CMB2" s="23" t="s">
        <v>707</v>
      </c>
      <c r="CMC2" s="6" t="s">
        <v>706</v>
      </c>
      <c r="CMD2" s="23" t="s">
        <v>707</v>
      </c>
      <c r="CME2" s="6" t="s">
        <v>706</v>
      </c>
      <c r="CMF2" s="23" t="s">
        <v>707</v>
      </c>
      <c r="CMG2" s="6" t="s">
        <v>706</v>
      </c>
      <c r="CMH2" s="23" t="s">
        <v>707</v>
      </c>
      <c r="CMI2" s="6" t="s">
        <v>706</v>
      </c>
      <c r="CMJ2" s="23" t="s">
        <v>707</v>
      </c>
      <c r="CMK2" s="6" t="s">
        <v>706</v>
      </c>
      <c r="CML2" s="23" t="s">
        <v>707</v>
      </c>
      <c r="CMM2" s="6" t="s">
        <v>706</v>
      </c>
      <c r="CMN2" s="23" t="s">
        <v>707</v>
      </c>
      <c r="CMO2" s="6" t="s">
        <v>706</v>
      </c>
      <c r="CMP2" s="23" t="s">
        <v>707</v>
      </c>
      <c r="CMQ2" s="6" t="s">
        <v>706</v>
      </c>
      <c r="CMR2" s="23" t="s">
        <v>707</v>
      </c>
      <c r="CMS2" s="6" t="s">
        <v>706</v>
      </c>
      <c r="CMT2" s="23" t="s">
        <v>707</v>
      </c>
      <c r="CMU2" s="6" t="s">
        <v>706</v>
      </c>
      <c r="CMV2" s="23" t="s">
        <v>707</v>
      </c>
      <c r="CMW2" s="6" t="s">
        <v>706</v>
      </c>
      <c r="CMX2" s="23" t="s">
        <v>707</v>
      </c>
      <c r="CMY2" s="6" t="s">
        <v>706</v>
      </c>
      <c r="CMZ2" s="23" t="s">
        <v>707</v>
      </c>
      <c r="CNA2" s="6" t="s">
        <v>706</v>
      </c>
      <c r="CNB2" s="23" t="s">
        <v>707</v>
      </c>
      <c r="CNC2" s="6" t="s">
        <v>706</v>
      </c>
      <c r="CND2" s="23" t="s">
        <v>707</v>
      </c>
      <c r="CNE2" s="6" t="s">
        <v>706</v>
      </c>
      <c r="CNF2" s="23" t="s">
        <v>707</v>
      </c>
      <c r="CNG2" s="6" t="s">
        <v>706</v>
      </c>
      <c r="CNH2" s="23" t="s">
        <v>707</v>
      </c>
      <c r="CNI2" s="6" t="s">
        <v>706</v>
      </c>
      <c r="CNJ2" s="23" t="s">
        <v>707</v>
      </c>
      <c r="CNK2" s="6" t="s">
        <v>706</v>
      </c>
      <c r="CNL2" s="23" t="s">
        <v>707</v>
      </c>
      <c r="CNM2" s="6" t="s">
        <v>706</v>
      </c>
      <c r="CNN2" s="23" t="s">
        <v>707</v>
      </c>
      <c r="CNO2" s="6" t="s">
        <v>706</v>
      </c>
      <c r="CNP2" s="23" t="s">
        <v>707</v>
      </c>
      <c r="CNQ2" s="6" t="s">
        <v>706</v>
      </c>
      <c r="CNR2" s="23" t="s">
        <v>707</v>
      </c>
      <c r="CNS2" s="6" t="s">
        <v>706</v>
      </c>
      <c r="CNT2" s="23" t="s">
        <v>707</v>
      </c>
      <c r="CNU2" s="6" t="s">
        <v>706</v>
      </c>
      <c r="CNV2" s="23" t="s">
        <v>707</v>
      </c>
      <c r="CNW2" s="6" t="s">
        <v>706</v>
      </c>
      <c r="CNX2" s="23" t="s">
        <v>707</v>
      </c>
      <c r="CNY2" s="6" t="s">
        <v>706</v>
      </c>
      <c r="CNZ2" s="23" t="s">
        <v>707</v>
      </c>
      <c r="COA2" s="6" t="s">
        <v>706</v>
      </c>
      <c r="COB2" s="23" t="s">
        <v>707</v>
      </c>
      <c r="COC2" s="6" t="s">
        <v>706</v>
      </c>
      <c r="COD2" s="23" t="s">
        <v>707</v>
      </c>
      <c r="COE2" s="6" t="s">
        <v>706</v>
      </c>
      <c r="COF2" s="23" t="s">
        <v>707</v>
      </c>
      <c r="COG2" s="6" t="s">
        <v>706</v>
      </c>
      <c r="COH2" s="23" t="s">
        <v>707</v>
      </c>
      <c r="COI2" s="6" t="s">
        <v>706</v>
      </c>
      <c r="COJ2" s="23" t="s">
        <v>707</v>
      </c>
      <c r="COK2" s="6" t="s">
        <v>706</v>
      </c>
      <c r="COL2" s="23" t="s">
        <v>707</v>
      </c>
      <c r="COM2" s="6" t="s">
        <v>706</v>
      </c>
      <c r="CON2" s="23" t="s">
        <v>707</v>
      </c>
      <c r="COO2" s="6" t="s">
        <v>706</v>
      </c>
      <c r="COP2" s="23" t="s">
        <v>707</v>
      </c>
      <c r="COQ2" s="6" t="s">
        <v>706</v>
      </c>
      <c r="COR2" s="23" t="s">
        <v>707</v>
      </c>
      <c r="COS2" s="6" t="s">
        <v>706</v>
      </c>
      <c r="COT2" s="23" t="s">
        <v>707</v>
      </c>
      <c r="COU2" s="6" t="s">
        <v>706</v>
      </c>
      <c r="COV2" s="23" t="s">
        <v>707</v>
      </c>
      <c r="COW2" s="6" t="s">
        <v>706</v>
      </c>
      <c r="COX2" s="23" t="s">
        <v>707</v>
      </c>
      <c r="COY2" s="6" t="s">
        <v>706</v>
      </c>
      <c r="COZ2" s="23" t="s">
        <v>707</v>
      </c>
      <c r="CPA2" s="6" t="s">
        <v>706</v>
      </c>
      <c r="CPB2" s="23" t="s">
        <v>707</v>
      </c>
      <c r="CPC2" s="6" t="s">
        <v>706</v>
      </c>
      <c r="CPD2" s="23" t="s">
        <v>707</v>
      </c>
      <c r="CPE2" s="6" t="s">
        <v>706</v>
      </c>
      <c r="CPF2" s="23" t="s">
        <v>707</v>
      </c>
      <c r="CPG2" s="6" t="s">
        <v>706</v>
      </c>
      <c r="CPH2" s="23" t="s">
        <v>707</v>
      </c>
      <c r="CPI2" s="6" t="s">
        <v>706</v>
      </c>
      <c r="CPJ2" s="23" t="s">
        <v>707</v>
      </c>
      <c r="CPK2" s="6" t="s">
        <v>706</v>
      </c>
      <c r="CPL2" s="23" t="s">
        <v>707</v>
      </c>
      <c r="CPM2" s="6" t="s">
        <v>706</v>
      </c>
      <c r="CPN2" s="23" t="s">
        <v>707</v>
      </c>
      <c r="CPO2" s="6" t="s">
        <v>706</v>
      </c>
      <c r="CPP2" s="23" t="s">
        <v>707</v>
      </c>
      <c r="CPQ2" s="6" t="s">
        <v>706</v>
      </c>
      <c r="CPR2" s="23" t="s">
        <v>707</v>
      </c>
      <c r="CPS2" s="6" t="s">
        <v>706</v>
      </c>
      <c r="CPT2" s="23" t="s">
        <v>707</v>
      </c>
      <c r="CPU2" s="6" t="s">
        <v>706</v>
      </c>
      <c r="CPV2" s="23" t="s">
        <v>707</v>
      </c>
      <c r="CPW2" s="6" t="s">
        <v>706</v>
      </c>
      <c r="CPX2" s="23" t="s">
        <v>707</v>
      </c>
      <c r="CPY2" s="6" t="s">
        <v>706</v>
      </c>
      <c r="CPZ2" s="23" t="s">
        <v>707</v>
      </c>
      <c r="CQA2" s="6" t="s">
        <v>706</v>
      </c>
      <c r="CQB2" s="23" t="s">
        <v>707</v>
      </c>
      <c r="CQC2" s="6" t="s">
        <v>706</v>
      </c>
      <c r="CQD2" s="23" t="s">
        <v>707</v>
      </c>
      <c r="CQE2" s="6" t="s">
        <v>706</v>
      </c>
      <c r="CQF2" s="23" t="s">
        <v>707</v>
      </c>
      <c r="CQG2" s="6" t="s">
        <v>706</v>
      </c>
      <c r="CQH2" s="23" t="s">
        <v>707</v>
      </c>
      <c r="CQI2" s="6" t="s">
        <v>706</v>
      </c>
      <c r="CQJ2" s="23" t="s">
        <v>707</v>
      </c>
      <c r="CQK2" s="6" t="s">
        <v>706</v>
      </c>
      <c r="CQL2" s="23" t="s">
        <v>707</v>
      </c>
      <c r="CQM2" s="6" t="s">
        <v>706</v>
      </c>
      <c r="CQN2" s="23" t="s">
        <v>707</v>
      </c>
      <c r="CQO2" s="6" t="s">
        <v>706</v>
      </c>
      <c r="CQP2" s="23" t="s">
        <v>707</v>
      </c>
      <c r="CQQ2" s="6" t="s">
        <v>706</v>
      </c>
      <c r="CQR2" s="23" t="s">
        <v>707</v>
      </c>
      <c r="CQS2" s="6" t="s">
        <v>706</v>
      </c>
      <c r="CQT2" s="23" t="s">
        <v>707</v>
      </c>
      <c r="CQU2" s="6" t="s">
        <v>706</v>
      </c>
      <c r="CQV2" s="23" t="s">
        <v>707</v>
      </c>
      <c r="CQW2" s="6" t="s">
        <v>706</v>
      </c>
      <c r="CQX2" s="23" t="s">
        <v>707</v>
      </c>
      <c r="CQY2" s="6" t="s">
        <v>706</v>
      </c>
      <c r="CQZ2" s="23" t="s">
        <v>707</v>
      </c>
      <c r="CRA2" s="6" t="s">
        <v>706</v>
      </c>
      <c r="CRB2" s="23" t="s">
        <v>707</v>
      </c>
      <c r="CRC2" s="6" t="s">
        <v>706</v>
      </c>
      <c r="CRD2" s="23" t="s">
        <v>707</v>
      </c>
      <c r="CRE2" s="6" t="s">
        <v>706</v>
      </c>
      <c r="CRF2" s="23" t="s">
        <v>707</v>
      </c>
      <c r="CRG2" s="6" t="s">
        <v>706</v>
      </c>
      <c r="CRH2" s="23" t="s">
        <v>707</v>
      </c>
      <c r="CRI2" s="6" t="s">
        <v>706</v>
      </c>
      <c r="CRJ2" s="23" t="s">
        <v>707</v>
      </c>
      <c r="CRK2" s="6" t="s">
        <v>706</v>
      </c>
      <c r="CRL2" s="23" t="s">
        <v>707</v>
      </c>
      <c r="CRM2" s="6" t="s">
        <v>706</v>
      </c>
      <c r="CRN2" s="23" t="s">
        <v>707</v>
      </c>
      <c r="CRO2" s="6" t="s">
        <v>706</v>
      </c>
      <c r="CRP2" s="23" t="s">
        <v>707</v>
      </c>
      <c r="CRQ2" s="6" t="s">
        <v>706</v>
      </c>
      <c r="CRR2" s="23" t="s">
        <v>707</v>
      </c>
      <c r="CRS2" s="6" t="s">
        <v>706</v>
      </c>
      <c r="CRT2" s="23" t="s">
        <v>707</v>
      </c>
      <c r="CRU2" s="6" t="s">
        <v>706</v>
      </c>
      <c r="CRV2" s="23" t="s">
        <v>707</v>
      </c>
      <c r="CRW2" s="6" t="s">
        <v>706</v>
      </c>
      <c r="CRX2" s="23" t="s">
        <v>707</v>
      </c>
      <c r="CRY2" s="6" t="s">
        <v>706</v>
      </c>
      <c r="CRZ2" s="23" t="s">
        <v>707</v>
      </c>
      <c r="CSA2" s="6" t="s">
        <v>706</v>
      </c>
      <c r="CSB2" s="23" t="s">
        <v>707</v>
      </c>
      <c r="CSC2" s="6" t="s">
        <v>706</v>
      </c>
      <c r="CSD2" s="23" t="s">
        <v>707</v>
      </c>
      <c r="CSE2" s="6" t="s">
        <v>706</v>
      </c>
      <c r="CSF2" s="23" t="s">
        <v>707</v>
      </c>
      <c r="CSG2" s="6" t="s">
        <v>706</v>
      </c>
      <c r="CSH2" s="23" t="s">
        <v>707</v>
      </c>
      <c r="CSI2" s="6" t="s">
        <v>706</v>
      </c>
      <c r="CSJ2" s="23" t="s">
        <v>707</v>
      </c>
      <c r="CSK2" s="6" t="s">
        <v>706</v>
      </c>
      <c r="CSL2" s="23" t="s">
        <v>707</v>
      </c>
      <c r="CSM2" s="6" t="s">
        <v>706</v>
      </c>
      <c r="CSN2" s="23" t="s">
        <v>707</v>
      </c>
      <c r="CSO2" s="6" t="s">
        <v>706</v>
      </c>
      <c r="CSP2" s="23" t="s">
        <v>707</v>
      </c>
      <c r="CSQ2" s="6" t="s">
        <v>706</v>
      </c>
      <c r="CSR2" s="23" t="s">
        <v>707</v>
      </c>
      <c r="CSS2" s="6" t="s">
        <v>706</v>
      </c>
      <c r="CST2" s="23" t="s">
        <v>707</v>
      </c>
      <c r="CSU2" s="6" t="s">
        <v>706</v>
      </c>
      <c r="CSV2" s="23" t="s">
        <v>707</v>
      </c>
      <c r="CSW2" s="6" t="s">
        <v>706</v>
      </c>
      <c r="CSX2" s="23" t="s">
        <v>707</v>
      </c>
      <c r="CSY2" s="6" t="s">
        <v>706</v>
      </c>
      <c r="CSZ2" s="23" t="s">
        <v>707</v>
      </c>
      <c r="CTA2" s="6" t="s">
        <v>706</v>
      </c>
      <c r="CTB2" s="23" t="s">
        <v>707</v>
      </c>
      <c r="CTC2" s="6" t="s">
        <v>706</v>
      </c>
      <c r="CTD2" s="23" t="s">
        <v>707</v>
      </c>
      <c r="CTE2" s="6" t="s">
        <v>706</v>
      </c>
      <c r="CTF2" s="23" t="s">
        <v>707</v>
      </c>
      <c r="CTG2" s="6" t="s">
        <v>706</v>
      </c>
      <c r="CTH2" s="23" t="s">
        <v>707</v>
      </c>
      <c r="CTI2" s="6" t="s">
        <v>706</v>
      </c>
      <c r="CTJ2" s="23" t="s">
        <v>707</v>
      </c>
      <c r="CTK2" s="6" t="s">
        <v>706</v>
      </c>
      <c r="CTL2" s="23" t="s">
        <v>707</v>
      </c>
      <c r="CTM2" s="6" t="s">
        <v>706</v>
      </c>
      <c r="CTN2" s="23" t="s">
        <v>707</v>
      </c>
      <c r="CTO2" s="6" t="s">
        <v>706</v>
      </c>
      <c r="CTP2" s="23" t="s">
        <v>707</v>
      </c>
      <c r="CTQ2" s="6" t="s">
        <v>706</v>
      </c>
      <c r="CTR2" s="23" t="s">
        <v>707</v>
      </c>
      <c r="CTS2" s="6" t="s">
        <v>706</v>
      </c>
      <c r="CTT2" s="23" t="s">
        <v>707</v>
      </c>
      <c r="CTU2" s="6" t="s">
        <v>706</v>
      </c>
      <c r="CTV2" s="23" t="s">
        <v>707</v>
      </c>
      <c r="CTW2" s="6" t="s">
        <v>706</v>
      </c>
      <c r="CTX2" s="23" t="s">
        <v>707</v>
      </c>
      <c r="CTY2" s="6" t="s">
        <v>706</v>
      </c>
      <c r="CTZ2" s="23" t="s">
        <v>707</v>
      </c>
      <c r="CUA2" s="6" t="s">
        <v>706</v>
      </c>
      <c r="CUB2" s="23" t="s">
        <v>707</v>
      </c>
      <c r="CUC2" s="6" t="s">
        <v>706</v>
      </c>
      <c r="CUD2" s="23" t="s">
        <v>707</v>
      </c>
      <c r="CUE2" s="6" t="s">
        <v>706</v>
      </c>
      <c r="CUF2" s="23" t="s">
        <v>707</v>
      </c>
      <c r="CUG2" s="6" t="s">
        <v>706</v>
      </c>
      <c r="CUH2" s="23" t="s">
        <v>707</v>
      </c>
      <c r="CUI2" s="6" t="s">
        <v>706</v>
      </c>
      <c r="CUJ2" s="23" t="s">
        <v>707</v>
      </c>
      <c r="CUK2" s="6" t="s">
        <v>706</v>
      </c>
      <c r="CUL2" s="23" t="s">
        <v>707</v>
      </c>
      <c r="CUM2" s="6" t="s">
        <v>706</v>
      </c>
      <c r="CUN2" s="23" t="s">
        <v>707</v>
      </c>
      <c r="CUO2" s="6" t="s">
        <v>706</v>
      </c>
      <c r="CUP2" s="23" t="s">
        <v>707</v>
      </c>
      <c r="CUQ2" s="6" t="s">
        <v>706</v>
      </c>
      <c r="CUR2" s="23" t="s">
        <v>707</v>
      </c>
      <c r="CUS2" s="6" t="s">
        <v>706</v>
      </c>
      <c r="CUT2" s="23" t="s">
        <v>707</v>
      </c>
      <c r="CUU2" s="6" t="s">
        <v>706</v>
      </c>
      <c r="CUV2" s="23" t="s">
        <v>707</v>
      </c>
      <c r="CUW2" s="6" t="s">
        <v>706</v>
      </c>
      <c r="CUX2" s="23" t="s">
        <v>707</v>
      </c>
      <c r="CUY2" s="6" t="s">
        <v>706</v>
      </c>
      <c r="CUZ2" s="23" t="s">
        <v>707</v>
      </c>
      <c r="CVA2" s="6" t="s">
        <v>706</v>
      </c>
      <c r="CVB2" s="23" t="s">
        <v>707</v>
      </c>
      <c r="CVC2" s="6" t="s">
        <v>706</v>
      </c>
      <c r="CVD2" s="23" t="s">
        <v>707</v>
      </c>
      <c r="CVE2" s="6" t="s">
        <v>706</v>
      </c>
      <c r="CVF2" s="23" t="s">
        <v>707</v>
      </c>
      <c r="CVG2" s="6" t="s">
        <v>706</v>
      </c>
      <c r="CVH2" s="23" t="s">
        <v>707</v>
      </c>
      <c r="CVI2" s="6" t="s">
        <v>706</v>
      </c>
      <c r="CVJ2" s="23" t="s">
        <v>707</v>
      </c>
      <c r="CVK2" s="6" t="s">
        <v>706</v>
      </c>
      <c r="CVL2" s="23" t="s">
        <v>707</v>
      </c>
      <c r="CVM2" s="6" t="s">
        <v>706</v>
      </c>
      <c r="CVN2" s="23" t="s">
        <v>707</v>
      </c>
      <c r="CVO2" s="6" t="s">
        <v>706</v>
      </c>
      <c r="CVP2" s="23" t="s">
        <v>707</v>
      </c>
      <c r="CVQ2" s="6" t="s">
        <v>706</v>
      </c>
      <c r="CVR2" s="23" t="s">
        <v>707</v>
      </c>
      <c r="CVS2" s="6" t="s">
        <v>706</v>
      </c>
      <c r="CVT2" s="23" t="s">
        <v>707</v>
      </c>
      <c r="CVU2" s="6" t="s">
        <v>706</v>
      </c>
      <c r="CVV2" s="23" t="s">
        <v>707</v>
      </c>
      <c r="CVW2" s="6" t="s">
        <v>706</v>
      </c>
      <c r="CVX2" s="23" t="s">
        <v>707</v>
      </c>
      <c r="CVY2" s="6" t="s">
        <v>706</v>
      </c>
      <c r="CVZ2" s="23" t="s">
        <v>707</v>
      </c>
      <c r="CWA2" s="6" t="s">
        <v>706</v>
      </c>
      <c r="CWB2" s="23" t="s">
        <v>707</v>
      </c>
      <c r="CWC2" s="6" t="s">
        <v>706</v>
      </c>
      <c r="CWD2" s="23" t="s">
        <v>707</v>
      </c>
      <c r="CWE2" s="6" t="s">
        <v>706</v>
      </c>
      <c r="CWF2" s="23" t="s">
        <v>707</v>
      </c>
      <c r="CWG2" s="6" t="s">
        <v>706</v>
      </c>
      <c r="CWH2" s="23" t="s">
        <v>707</v>
      </c>
      <c r="CWI2" s="6" t="s">
        <v>706</v>
      </c>
      <c r="CWJ2" s="23" t="s">
        <v>707</v>
      </c>
      <c r="CWK2" s="6" t="s">
        <v>706</v>
      </c>
      <c r="CWL2" s="23" t="s">
        <v>707</v>
      </c>
      <c r="CWM2" s="6" t="s">
        <v>706</v>
      </c>
      <c r="CWN2" s="23" t="s">
        <v>707</v>
      </c>
      <c r="CWO2" s="6" t="s">
        <v>706</v>
      </c>
      <c r="CWP2" s="23" t="s">
        <v>707</v>
      </c>
      <c r="CWQ2" s="6" t="s">
        <v>706</v>
      </c>
      <c r="CWR2" s="23" t="s">
        <v>707</v>
      </c>
      <c r="CWS2" s="6" t="s">
        <v>706</v>
      </c>
      <c r="CWT2" s="23" t="s">
        <v>707</v>
      </c>
      <c r="CWU2" s="6" t="s">
        <v>706</v>
      </c>
      <c r="CWV2" s="23" t="s">
        <v>707</v>
      </c>
      <c r="CWW2" s="6" t="s">
        <v>706</v>
      </c>
      <c r="CWX2" s="23" t="s">
        <v>707</v>
      </c>
      <c r="CWY2" s="6" t="s">
        <v>706</v>
      </c>
      <c r="CWZ2" s="23" t="s">
        <v>707</v>
      </c>
      <c r="CXA2" s="6" t="s">
        <v>706</v>
      </c>
      <c r="CXB2" s="23" t="s">
        <v>707</v>
      </c>
      <c r="CXC2" s="6" t="s">
        <v>706</v>
      </c>
      <c r="CXD2" s="23" t="s">
        <v>707</v>
      </c>
      <c r="CXE2" s="6" t="s">
        <v>706</v>
      </c>
      <c r="CXF2" s="23" t="s">
        <v>707</v>
      </c>
      <c r="CXG2" s="6" t="s">
        <v>706</v>
      </c>
      <c r="CXH2" s="23" t="s">
        <v>707</v>
      </c>
      <c r="CXI2" s="6" t="s">
        <v>706</v>
      </c>
      <c r="CXJ2" s="23" t="s">
        <v>707</v>
      </c>
      <c r="CXK2" s="6" t="s">
        <v>706</v>
      </c>
      <c r="CXL2" s="23" t="s">
        <v>707</v>
      </c>
      <c r="CXM2" s="6" t="s">
        <v>706</v>
      </c>
      <c r="CXN2" s="23" t="s">
        <v>707</v>
      </c>
      <c r="CXO2" s="6" t="s">
        <v>706</v>
      </c>
      <c r="CXP2" s="23" t="s">
        <v>707</v>
      </c>
      <c r="CXQ2" s="6" t="s">
        <v>706</v>
      </c>
      <c r="CXR2" s="23" t="s">
        <v>707</v>
      </c>
      <c r="CXS2" s="6" t="s">
        <v>706</v>
      </c>
      <c r="CXT2" s="23" t="s">
        <v>707</v>
      </c>
      <c r="CXU2" s="6" t="s">
        <v>706</v>
      </c>
      <c r="CXV2" s="23" t="s">
        <v>707</v>
      </c>
      <c r="CXW2" s="6" t="s">
        <v>706</v>
      </c>
      <c r="CXX2" s="23" t="s">
        <v>707</v>
      </c>
      <c r="CXY2" s="6" t="s">
        <v>706</v>
      </c>
      <c r="CXZ2" s="23" t="s">
        <v>707</v>
      </c>
      <c r="CYA2" s="6" t="s">
        <v>706</v>
      </c>
      <c r="CYB2" s="23" t="s">
        <v>707</v>
      </c>
      <c r="CYC2" s="6" t="s">
        <v>706</v>
      </c>
      <c r="CYD2" s="23" t="s">
        <v>707</v>
      </c>
      <c r="CYE2" s="6" t="s">
        <v>706</v>
      </c>
      <c r="CYF2" s="23" t="s">
        <v>707</v>
      </c>
      <c r="CYG2" s="6" t="s">
        <v>706</v>
      </c>
      <c r="CYH2" s="23" t="s">
        <v>707</v>
      </c>
      <c r="CYI2" s="6" t="s">
        <v>706</v>
      </c>
      <c r="CYJ2" s="23" t="s">
        <v>707</v>
      </c>
      <c r="CYK2" s="6" t="s">
        <v>706</v>
      </c>
      <c r="CYL2" s="23" t="s">
        <v>707</v>
      </c>
      <c r="CYM2" s="6" t="s">
        <v>706</v>
      </c>
      <c r="CYN2" s="23" t="s">
        <v>707</v>
      </c>
      <c r="CYO2" s="6" t="s">
        <v>706</v>
      </c>
      <c r="CYP2" s="23" t="s">
        <v>707</v>
      </c>
      <c r="CYQ2" s="6" t="s">
        <v>706</v>
      </c>
      <c r="CYR2" s="23" t="s">
        <v>707</v>
      </c>
      <c r="CYS2" s="6" t="s">
        <v>706</v>
      </c>
      <c r="CYT2" s="23" t="s">
        <v>707</v>
      </c>
      <c r="CYU2" s="6" t="s">
        <v>706</v>
      </c>
      <c r="CYV2" s="23" t="s">
        <v>707</v>
      </c>
      <c r="CYW2" s="6" t="s">
        <v>706</v>
      </c>
      <c r="CYX2" s="23" t="s">
        <v>707</v>
      </c>
      <c r="CYY2" s="6" t="s">
        <v>706</v>
      </c>
      <c r="CYZ2" s="23" t="s">
        <v>707</v>
      </c>
      <c r="CZA2" s="6" t="s">
        <v>706</v>
      </c>
      <c r="CZB2" s="23" t="s">
        <v>707</v>
      </c>
      <c r="CZC2" s="6" t="s">
        <v>706</v>
      </c>
      <c r="CZD2" s="23" t="s">
        <v>707</v>
      </c>
      <c r="CZE2" s="6" t="s">
        <v>706</v>
      </c>
      <c r="CZF2" s="23" t="s">
        <v>707</v>
      </c>
      <c r="CZG2" s="6" t="s">
        <v>706</v>
      </c>
      <c r="CZH2" s="23" t="s">
        <v>707</v>
      </c>
      <c r="CZI2" s="6" t="s">
        <v>706</v>
      </c>
      <c r="CZJ2" s="23" t="s">
        <v>707</v>
      </c>
      <c r="CZK2" s="6" t="s">
        <v>706</v>
      </c>
      <c r="CZL2" s="23" t="s">
        <v>707</v>
      </c>
      <c r="CZM2" s="6" t="s">
        <v>706</v>
      </c>
      <c r="CZN2" s="23" t="s">
        <v>707</v>
      </c>
      <c r="CZO2" s="6" t="s">
        <v>706</v>
      </c>
      <c r="CZP2" s="23" t="s">
        <v>707</v>
      </c>
      <c r="CZQ2" s="6" t="s">
        <v>706</v>
      </c>
      <c r="CZR2" s="23" t="s">
        <v>707</v>
      </c>
      <c r="CZS2" s="6" t="s">
        <v>706</v>
      </c>
      <c r="CZT2" s="23" t="s">
        <v>707</v>
      </c>
      <c r="CZU2" s="6" t="s">
        <v>706</v>
      </c>
      <c r="CZV2" s="23" t="s">
        <v>707</v>
      </c>
      <c r="CZW2" s="6" t="s">
        <v>706</v>
      </c>
      <c r="CZX2" s="23" t="s">
        <v>707</v>
      </c>
      <c r="CZY2" s="6" t="s">
        <v>706</v>
      </c>
      <c r="CZZ2" s="23" t="s">
        <v>707</v>
      </c>
      <c r="DAA2" s="6" t="s">
        <v>706</v>
      </c>
      <c r="DAB2" s="23" t="s">
        <v>707</v>
      </c>
      <c r="DAC2" s="6" t="s">
        <v>706</v>
      </c>
      <c r="DAD2" s="23" t="s">
        <v>707</v>
      </c>
      <c r="DAE2" s="6" t="s">
        <v>706</v>
      </c>
      <c r="DAF2" s="23" t="s">
        <v>707</v>
      </c>
      <c r="DAG2" s="6" t="s">
        <v>706</v>
      </c>
      <c r="DAH2" s="23" t="s">
        <v>707</v>
      </c>
      <c r="DAI2" s="6" t="s">
        <v>706</v>
      </c>
      <c r="DAJ2" s="23" t="s">
        <v>707</v>
      </c>
      <c r="DAK2" s="6" t="s">
        <v>706</v>
      </c>
      <c r="DAL2" s="23" t="s">
        <v>707</v>
      </c>
      <c r="DAM2" s="6" t="s">
        <v>706</v>
      </c>
      <c r="DAN2" s="23" t="s">
        <v>707</v>
      </c>
      <c r="DAO2" s="6" t="s">
        <v>706</v>
      </c>
      <c r="DAP2" s="23" t="s">
        <v>707</v>
      </c>
      <c r="DAQ2" s="6" t="s">
        <v>706</v>
      </c>
      <c r="DAR2" s="23" t="s">
        <v>707</v>
      </c>
      <c r="DAS2" s="6" t="s">
        <v>706</v>
      </c>
      <c r="DAT2" s="23" t="s">
        <v>707</v>
      </c>
      <c r="DAU2" s="6" t="s">
        <v>706</v>
      </c>
      <c r="DAV2" s="23" t="s">
        <v>707</v>
      </c>
      <c r="DAW2" s="6" t="s">
        <v>706</v>
      </c>
      <c r="DAX2" s="23" t="s">
        <v>707</v>
      </c>
      <c r="DAY2" s="6" t="s">
        <v>706</v>
      </c>
      <c r="DAZ2" s="23" t="s">
        <v>707</v>
      </c>
      <c r="DBA2" s="6" t="s">
        <v>706</v>
      </c>
      <c r="DBB2" s="23" t="s">
        <v>707</v>
      </c>
      <c r="DBC2" s="6" t="s">
        <v>706</v>
      </c>
      <c r="DBD2" s="23" t="s">
        <v>707</v>
      </c>
      <c r="DBE2" s="6" t="s">
        <v>706</v>
      </c>
      <c r="DBF2" s="23" t="s">
        <v>707</v>
      </c>
      <c r="DBG2" s="6" t="s">
        <v>706</v>
      </c>
      <c r="DBH2" s="23" t="s">
        <v>707</v>
      </c>
      <c r="DBI2" s="6" t="s">
        <v>706</v>
      </c>
      <c r="DBJ2" s="23" t="s">
        <v>707</v>
      </c>
      <c r="DBK2" s="6" t="s">
        <v>706</v>
      </c>
      <c r="DBL2" s="23" t="s">
        <v>707</v>
      </c>
      <c r="DBM2" s="6" t="s">
        <v>706</v>
      </c>
      <c r="DBN2" s="23" t="s">
        <v>707</v>
      </c>
      <c r="DBO2" s="6" t="s">
        <v>706</v>
      </c>
      <c r="DBP2" s="23" t="s">
        <v>707</v>
      </c>
      <c r="DBQ2" s="6" t="s">
        <v>706</v>
      </c>
      <c r="DBR2" s="23" t="s">
        <v>707</v>
      </c>
      <c r="DBS2" s="6" t="s">
        <v>706</v>
      </c>
      <c r="DBT2" s="23" t="s">
        <v>707</v>
      </c>
      <c r="DBU2" s="6" t="s">
        <v>706</v>
      </c>
      <c r="DBV2" s="23" t="s">
        <v>707</v>
      </c>
      <c r="DBW2" s="6" t="s">
        <v>706</v>
      </c>
      <c r="DBX2" s="23" t="s">
        <v>707</v>
      </c>
      <c r="DBY2" s="6" t="s">
        <v>706</v>
      </c>
      <c r="DBZ2" s="23" t="s">
        <v>707</v>
      </c>
      <c r="DCA2" s="6" t="s">
        <v>706</v>
      </c>
      <c r="DCB2" s="23" t="s">
        <v>707</v>
      </c>
      <c r="DCC2" s="6" t="s">
        <v>706</v>
      </c>
      <c r="DCD2" s="23" t="s">
        <v>707</v>
      </c>
      <c r="DCE2" s="6" t="s">
        <v>706</v>
      </c>
      <c r="DCF2" s="23" t="s">
        <v>707</v>
      </c>
      <c r="DCG2" s="6" t="s">
        <v>706</v>
      </c>
      <c r="DCH2" s="23" t="s">
        <v>707</v>
      </c>
      <c r="DCI2" s="6" t="s">
        <v>706</v>
      </c>
      <c r="DCJ2" s="23" t="s">
        <v>707</v>
      </c>
      <c r="DCK2" s="6" t="s">
        <v>706</v>
      </c>
      <c r="DCL2" s="23" t="s">
        <v>707</v>
      </c>
      <c r="DCM2" s="6" t="s">
        <v>706</v>
      </c>
      <c r="DCN2" s="23" t="s">
        <v>707</v>
      </c>
      <c r="DCO2" s="6" t="s">
        <v>706</v>
      </c>
      <c r="DCP2" s="23" t="s">
        <v>707</v>
      </c>
      <c r="DCQ2" s="6" t="s">
        <v>706</v>
      </c>
      <c r="DCR2" s="23" t="s">
        <v>707</v>
      </c>
      <c r="DCS2" s="6" t="s">
        <v>706</v>
      </c>
      <c r="DCT2" s="23" t="s">
        <v>707</v>
      </c>
      <c r="DCU2" s="6" t="s">
        <v>706</v>
      </c>
      <c r="DCV2" s="23" t="s">
        <v>707</v>
      </c>
      <c r="DCW2" s="6" t="s">
        <v>706</v>
      </c>
      <c r="DCX2" s="23" t="s">
        <v>707</v>
      </c>
      <c r="DCY2" s="6" t="s">
        <v>706</v>
      </c>
      <c r="DCZ2" s="23" t="s">
        <v>707</v>
      </c>
      <c r="DDA2" s="6" t="s">
        <v>706</v>
      </c>
      <c r="DDB2" s="23" t="s">
        <v>707</v>
      </c>
      <c r="DDC2" s="6" t="s">
        <v>706</v>
      </c>
      <c r="DDD2" s="23" t="s">
        <v>707</v>
      </c>
      <c r="DDE2" s="6" t="s">
        <v>706</v>
      </c>
      <c r="DDF2" s="23" t="s">
        <v>707</v>
      </c>
      <c r="DDG2" s="6" t="s">
        <v>706</v>
      </c>
      <c r="DDH2" s="23" t="s">
        <v>707</v>
      </c>
      <c r="DDI2" s="6" t="s">
        <v>706</v>
      </c>
      <c r="DDJ2" s="23" t="s">
        <v>707</v>
      </c>
      <c r="DDK2" s="6" t="s">
        <v>706</v>
      </c>
      <c r="DDL2" s="23" t="s">
        <v>707</v>
      </c>
      <c r="DDM2" s="6" t="s">
        <v>706</v>
      </c>
      <c r="DDN2" s="23" t="s">
        <v>707</v>
      </c>
      <c r="DDO2" s="6" t="s">
        <v>706</v>
      </c>
      <c r="DDP2" s="23" t="s">
        <v>707</v>
      </c>
      <c r="DDQ2" s="6" t="s">
        <v>706</v>
      </c>
      <c r="DDR2" s="23" t="s">
        <v>707</v>
      </c>
      <c r="DDS2" s="6" t="s">
        <v>706</v>
      </c>
      <c r="DDT2" s="23" t="s">
        <v>707</v>
      </c>
      <c r="DDU2" s="6" t="s">
        <v>706</v>
      </c>
      <c r="DDV2" s="23" t="s">
        <v>707</v>
      </c>
      <c r="DDW2" s="6" t="s">
        <v>706</v>
      </c>
      <c r="DDX2" s="23" t="s">
        <v>707</v>
      </c>
      <c r="DDY2" s="6" t="s">
        <v>706</v>
      </c>
      <c r="DDZ2" s="23" t="s">
        <v>707</v>
      </c>
      <c r="DEA2" s="6" t="s">
        <v>706</v>
      </c>
      <c r="DEB2" s="23" t="s">
        <v>707</v>
      </c>
      <c r="DEC2" s="6" t="s">
        <v>706</v>
      </c>
      <c r="DED2" s="23" t="s">
        <v>707</v>
      </c>
      <c r="DEE2" s="6" t="s">
        <v>706</v>
      </c>
      <c r="DEF2" s="23" t="s">
        <v>707</v>
      </c>
      <c r="DEG2" s="6" t="s">
        <v>706</v>
      </c>
      <c r="DEH2" s="23" t="s">
        <v>707</v>
      </c>
      <c r="DEI2" s="6" t="s">
        <v>706</v>
      </c>
      <c r="DEJ2" s="23" t="s">
        <v>707</v>
      </c>
      <c r="DEK2" s="6" t="s">
        <v>706</v>
      </c>
      <c r="DEL2" s="23" t="s">
        <v>707</v>
      </c>
      <c r="DEM2" s="6" t="s">
        <v>706</v>
      </c>
      <c r="DEN2" s="23" t="s">
        <v>707</v>
      </c>
      <c r="DEO2" s="6" t="s">
        <v>706</v>
      </c>
      <c r="DEP2" s="23" t="s">
        <v>707</v>
      </c>
      <c r="DEQ2" s="6" t="s">
        <v>706</v>
      </c>
      <c r="DER2" s="23" t="s">
        <v>707</v>
      </c>
      <c r="DES2" s="6" t="s">
        <v>706</v>
      </c>
      <c r="DET2" s="23" t="s">
        <v>707</v>
      </c>
      <c r="DEU2" s="6" t="s">
        <v>706</v>
      </c>
      <c r="DEV2" s="23" t="s">
        <v>707</v>
      </c>
      <c r="DEW2" s="6" t="s">
        <v>706</v>
      </c>
      <c r="DEX2" s="23" t="s">
        <v>707</v>
      </c>
      <c r="DEY2" s="6" t="s">
        <v>706</v>
      </c>
      <c r="DEZ2" s="23" t="s">
        <v>707</v>
      </c>
      <c r="DFA2" s="6" t="s">
        <v>706</v>
      </c>
      <c r="DFB2" s="23" t="s">
        <v>707</v>
      </c>
      <c r="DFC2" s="6" t="s">
        <v>706</v>
      </c>
      <c r="DFD2" s="23" t="s">
        <v>707</v>
      </c>
      <c r="DFE2" s="6" t="s">
        <v>706</v>
      </c>
      <c r="DFF2" s="23" t="s">
        <v>707</v>
      </c>
      <c r="DFG2" s="6" t="s">
        <v>706</v>
      </c>
      <c r="DFH2" s="23" t="s">
        <v>707</v>
      </c>
      <c r="DFI2" s="6" t="s">
        <v>706</v>
      </c>
      <c r="DFJ2" s="23" t="s">
        <v>707</v>
      </c>
      <c r="DFK2" s="6" t="s">
        <v>706</v>
      </c>
      <c r="DFL2" s="23" t="s">
        <v>707</v>
      </c>
      <c r="DFM2" s="6" t="s">
        <v>706</v>
      </c>
      <c r="DFN2" s="23" t="s">
        <v>707</v>
      </c>
      <c r="DFO2" s="6" t="s">
        <v>706</v>
      </c>
      <c r="DFP2" s="23" t="s">
        <v>707</v>
      </c>
      <c r="DFQ2" s="6" t="s">
        <v>706</v>
      </c>
      <c r="DFR2" s="23" t="s">
        <v>707</v>
      </c>
      <c r="DFS2" s="6" t="s">
        <v>706</v>
      </c>
      <c r="DFT2" s="23" t="s">
        <v>707</v>
      </c>
      <c r="DFU2" s="6" t="s">
        <v>706</v>
      </c>
      <c r="DFV2" s="23" t="s">
        <v>707</v>
      </c>
      <c r="DFW2" s="6" t="s">
        <v>706</v>
      </c>
      <c r="DFX2" s="23" t="s">
        <v>707</v>
      </c>
      <c r="DFY2" s="6" t="s">
        <v>706</v>
      </c>
      <c r="DFZ2" s="23" t="s">
        <v>707</v>
      </c>
      <c r="DGA2" s="6" t="s">
        <v>706</v>
      </c>
      <c r="DGB2" s="23" t="s">
        <v>707</v>
      </c>
      <c r="DGC2" s="6" t="s">
        <v>706</v>
      </c>
      <c r="DGD2" s="23" t="s">
        <v>707</v>
      </c>
      <c r="DGE2" s="6" t="s">
        <v>706</v>
      </c>
      <c r="DGF2" s="23" t="s">
        <v>707</v>
      </c>
      <c r="DGG2" s="6" t="s">
        <v>706</v>
      </c>
      <c r="DGH2" s="23" t="s">
        <v>707</v>
      </c>
      <c r="DGI2" s="6" t="s">
        <v>706</v>
      </c>
      <c r="DGJ2" s="23" t="s">
        <v>707</v>
      </c>
      <c r="DGK2" s="6" t="s">
        <v>706</v>
      </c>
      <c r="DGL2" s="23" t="s">
        <v>707</v>
      </c>
      <c r="DGM2" s="6" t="s">
        <v>706</v>
      </c>
      <c r="DGN2" s="23" t="s">
        <v>707</v>
      </c>
      <c r="DGO2" s="6" t="s">
        <v>706</v>
      </c>
      <c r="DGP2" s="23" t="s">
        <v>707</v>
      </c>
      <c r="DGQ2" s="6" t="s">
        <v>706</v>
      </c>
      <c r="DGR2" s="23" t="s">
        <v>707</v>
      </c>
      <c r="DGS2" s="6" t="s">
        <v>706</v>
      </c>
      <c r="DGT2" s="23" t="s">
        <v>707</v>
      </c>
      <c r="DGU2" s="6" t="s">
        <v>706</v>
      </c>
      <c r="DGV2" s="23" t="s">
        <v>707</v>
      </c>
      <c r="DGW2" s="6" t="s">
        <v>706</v>
      </c>
      <c r="DGX2" s="23" t="s">
        <v>707</v>
      </c>
      <c r="DGY2" s="6" t="s">
        <v>706</v>
      </c>
      <c r="DGZ2" s="23" t="s">
        <v>707</v>
      </c>
      <c r="DHA2" s="6" t="s">
        <v>706</v>
      </c>
      <c r="DHB2" s="23" t="s">
        <v>707</v>
      </c>
      <c r="DHC2" s="6" t="s">
        <v>706</v>
      </c>
      <c r="DHD2" s="23" t="s">
        <v>707</v>
      </c>
      <c r="DHE2" s="6" t="s">
        <v>706</v>
      </c>
      <c r="DHF2" s="23" t="s">
        <v>707</v>
      </c>
      <c r="DHG2" s="6" t="s">
        <v>706</v>
      </c>
      <c r="DHH2" s="23" t="s">
        <v>707</v>
      </c>
      <c r="DHI2" s="6" t="s">
        <v>706</v>
      </c>
      <c r="DHJ2" s="23" t="s">
        <v>707</v>
      </c>
      <c r="DHK2" s="6" t="s">
        <v>706</v>
      </c>
      <c r="DHL2" s="23" t="s">
        <v>707</v>
      </c>
      <c r="DHM2" s="6" t="s">
        <v>706</v>
      </c>
      <c r="DHN2" s="23" t="s">
        <v>707</v>
      </c>
      <c r="DHO2" s="6" t="s">
        <v>706</v>
      </c>
      <c r="DHP2" s="23" t="s">
        <v>707</v>
      </c>
      <c r="DHQ2" s="6" t="s">
        <v>706</v>
      </c>
      <c r="DHR2" s="23" t="s">
        <v>707</v>
      </c>
      <c r="DHS2" s="6" t="s">
        <v>706</v>
      </c>
      <c r="DHT2" s="23" t="s">
        <v>707</v>
      </c>
      <c r="DHU2" s="6" t="s">
        <v>706</v>
      </c>
      <c r="DHV2" s="23" t="s">
        <v>707</v>
      </c>
      <c r="DHW2" s="6" t="s">
        <v>706</v>
      </c>
      <c r="DHX2" s="23" t="s">
        <v>707</v>
      </c>
      <c r="DHY2" s="6" t="s">
        <v>706</v>
      </c>
      <c r="DHZ2" s="23" t="s">
        <v>707</v>
      </c>
      <c r="DIA2" s="6" t="s">
        <v>706</v>
      </c>
      <c r="DIB2" s="23" t="s">
        <v>707</v>
      </c>
      <c r="DIC2" s="6" t="s">
        <v>706</v>
      </c>
      <c r="DID2" s="23" t="s">
        <v>707</v>
      </c>
      <c r="DIE2" s="6" t="s">
        <v>706</v>
      </c>
      <c r="DIF2" s="23" t="s">
        <v>707</v>
      </c>
      <c r="DIG2" s="6" t="s">
        <v>706</v>
      </c>
      <c r="DIH2" s="23" t="s">
        <v>707</v>
      </c>
      <c r="DII2" s="6" t="s">
        <v>706</v>
      </c>
      <c r="DIJ2" s="23" t="s">
        <v>707</v>
      </c>
      <c r="DIK2" s="6" t="s">
        <v>706</v>
      </c>
      <c r="DIL2" s="23" t="s">
        <v>707</v>
      </c>
      <c r="DIM2" s="6" t="s">
        <v>706</v>
      </c>
      <c r="DIN2" s="23" t="s">
        <v>707</v>
      </c>
      <c r="DIO2" s="6" t="s">
        <v>706</v>
      </c>
      <c r="DIP2" s="23" t="s">
        <v>707</v>
      </c>
      <c r="DIQ2" s="6" t="s">
        <v>706</v>
      </c>
      <c r="DIR2" s="23" t="s">
        <v>707</v>
      </c>
      <c r="DIS2" s="6" t="s">
        <v>706</v>
      </c>
      <c r="DIT2" s="23" t="s">
        <v>707</v>
      </c>
      <c r="DIU2" s="6" t="s">
        <v>706</v>
      </c>
      <c r="DIV2" s="23" t="s">
        <v>707</v>
      </c>
      <c r="DIW2" s="6" t="s">
        <v>706</v>
      </c>
      <c r="DIX2" s="23" t="s">
        <v>707</v>
      </c>
      <c r="DIY2" s="6" t="s">
        <v>706</v>
      </c>
      <c r="DIZ2" s="23" t="s">
        <v>707</v>
      </c>
      <c r="DJA2" s="6" t="s">
        <v>706</v>
      </c>
      <c r="DJB2" s="23" t="s">
        <v>707</v>
      </c>
      <c r="DJC2" s="6" t="s">
        <v>706</v>
      </c>
      <c r="DJD2" s="23" t="s">
        <v>707</v>
      </c>
      <c r="DJE2" s="6" t="s">
        <v>706</v>
      </c>
      <c r="DJF2" s="23" t="s">
        <v>707</v>
      </c>
      <c r="DJG2" s="6" t="s">
        <v>706</v>
      </c>
      <c r="DJH2" s="23" t="s">
        <v>707</v>
      </c>
      <c r="DJI2" s="6" t="s">
        <v>706</v>
      </c>
      <c r="DJJ2" s="23" t="s">
        <v>707</v>
      </c>
      <c r="DJK2" s="6" t="s">
        <v>706</v>
      </c>
      <c r="DJL2" s="23" t="s">
        <v>707</v>
      </c>
      <c r="DJM2" s="6" t="s">
        <v>706</v>
      </c>
      <c r="DJN2" s="23" t="s">
        <v>707</v>
      </c>
      <c r="DJO2" s="6" t="s">
        <v>706</v>
      </c>
      <c r="DJP2" s="23" t="s">
        <v>707</v>
      </c>
      <c r="DJQ2" s="6" t="s">
        <v>706</v>
      </c>
      <c r="DJR2" s="23" t="s">
        <v>707</v>
      </c>
      <c r="DJS2" s="6" t="s">
        <v>706</v>
      </c>
      <c r="DJT2" s="23" t="s">
        <v>707</v>
      </c>
      <c r="DJU2" s="6" t="s">
        <v>706</v>
      </c>
      <c r="DJV2" s="23" t="s">
        <v>707</v>
      </c>
      <c r="DJW2" s="6" t="s">
        <v>706</v>
      </c>
      <c r="DJX2" s="23" t="s">
        <v>707</v>
      </c>
      <c r="DJY2" s="6" t="s">
        <v>706</v>
      </c>
      <c r="DJZ2" s="23" t="s">
        <v>707</v>
      </c>
      <c r="DKA2" s="6" t="s">
        <v>706</v>
      </c>
      <c r="DKB2" s="23" t="s">
        <v>707</v>
      </c>
      <c r="DKC2" s="6" t="s">
        <v>706</v>
      </c>
      <c r="DKD2" s="23" t="s">
        <v>707</v>
      </c>
      <c r="DKE2" s="6" t="s">
        <v>706</v>
      </c>
      <c r="DKF2" s="23" t="s">
        <v>707</v>
      </c>
      <c r="DKG2" s="6" t="s">
        <v>706</v>
      </c>
      <c r="DKH2" s="23" t="s">
        <v>707</v>
      </c>
      <c r="DKI2" s="6" t="s">
        <v>706</v>
      </c>
      <c r="DKJ2" s="23" t="s">
        <v>707</v>
      </c>
      <c r="DKK2" s="6" t="s">
        <v>706</v>
      </c>
      <c r="DKL2" s="23" t="s">
        <v>707</v>
      </c>
      <c r="DKM2" s="6" t="s">
        <v>706</v>
      </c>
      <c r="DKN2" s="23" t="s">
        <v>707</v>
      </c>
      <c r="DKO2" s="6" t="s">
        <v>706</v>
      </c>
      <c r="DKP2" s="23" t="s">
        <v>707</v>
      </c>
      <c r="DKQ2" s="6" t="s">
        <v>706</v>
      </c>
      <c r="DKR2" s="23" t="s">
        <v>707</v>
      </c>
      <c r="DKS2" s="6" t="s">
        <v>706</v>
      </c>
      <c r="DKT2" s="23" t="s">
        <v>707</v>
      </c>
      <c r="DKU2" s="6" t="s">
        <v>706</v>
      </c>
      <c r="DKV2" s="23" t="s">
        <v>707</v>
      </c>
      <c r="DKW2" s="6" t="s">
        <v>706</v>
      </c>
      <c r="DKX2" s="23" t="s">
        <v>707</v>
      </c>
      <c r="DKY2" s="6" t="s">
        <v>706</v>
      </c>
      <c r="DKZ2" s="23" t="s">
        <v>707</v>
      </c>
      <c r="DLA2" s="6" t="s">
        <v>706</v>
      </c>
      <c r="DLB2" s="23" t="s">
        <v>707</v>
      </c>
      <c r="DLC2" s="6" t="s">
        <v>706</v>
      </c>
      <c r="DLD2" s="23" t="s">
        <v>707</v>
      </c>
      <c r="DLE2" s="6" t="s">
        <v>706</v>
      </c>
      <c r="DLF2" s="23" t="s">
        <v>707</v>
      </c>
      <c r="DLG2" s="6" t="s">
        <v>706</v>
      </c>
      <c r="DLH2" s="23" t="s">
        <v>707</v>
      </c>
      <c r="DLI2" s="6" t="s">
        <v>706</v>
      </c>
      <c r="DLJ2" s="23" t="s">
        <v>707</v>
      </c>
      <c r="DLK2" s="6" t="s">
        <v>706</v>
      </c>
      <c r="DLL2" s="23" t="s">
        <v>707</v>
      </c>
      <c r="DLM2" s="6" t="s">
        <v>706</v>
      </c>
      <c r="DLN2" s="23" t="s">
        <v>707</v>
      </c>
      <c r="DLO2" s="6" t="s">
        <v>706</v>
      </c>
      <c r="DLP2" s="23" t="s">
        <v>707</v>
      </c>
      <c r="DLQ2" s="6" t="s">
        <v>706</v>
      </c>
      <c r="DLR2" s="23" t="s">
        <v>707</v>
      </c>
      <c r="DLS2" s="6" t="s">
        <v>706</v>
      </c>
      <c r="DLT2" s="23" t="s">
        <v>707</v>
      </c>
      <c r="DLU2" s="6" t="s">
        <v>706</v>
      </c>
      <c r="DLV2" s="23" t="s">
        <v>707</v>
      </c>
      <c r="DLW2" s="6" t="s">
        <v>706</v>
      </c>
      <c r="DLX2" s="23" t="s">
        <v>707</v>
      </c>
      <c r="DLY2" s="6" t="s">
        <v>706</v>
      </c>
      <c r="DLZ2" s="23" t="s">
        <v>707</v>
      </c>
      <c r="DMA2" s="6" t="s">
        <v>706</v>
      </c>
      <c r="DMB2" s="23" t="s">
        <v>707</v>
      </c>
      <c r="DMC2" s="6" t="s">
        <v>706</v>
      </c>
      <c r="DMD2" s="23" t="s">
        <v>707</v>
      </c>
      <c r="DME2" s="6" t="s">
        <v>706</v>
      </c>
      <c r="DMF2" s="23" t="s">
        <v>707</v>
      </c>
      <c r="DMG2" s="6" t="s">
        <v>706</v>
      </c>
      <c r="DMH2" s="23" t="s">
        <v>707</v>
      </c>
      <c r="DMI2" s="6" t="s">
        <v>706</v>
      </c>
      <c r="DMJ2" s="23" t="s">
        <v>707</v>
      </c>
      <c r="DMK2" s="6" t="s">
        <v>706</v>
      </c>
      <c r="DML2" s="23" t="s">
        <v>707</v>
      </c>
      <c r="DMM2" s="6" t="s">
        <v>706</v>
      </c>
      <c r="DMN2" s="23" t="s">
        <v>707</v>
      </c>
      <c r="DMO2" s="6" t="s">
        <v>706</v>
      </c>
      <c r="DMP2" s="23" t="s">
        <v>707</v>
      </c>
      <c r="DMQ2" s="6" t="s">
        <v>706</v>
      </c>
      <c r="DMR2" s="23" t="s">
        <v>707</v>
      </c>
      <c r="DMS2" s="6" t="s">
        <v>706</v>
      </c>
      <c r="DMT2" s="23" t="s">
        <v>707</v>
      </c>
      <c r="DMU2" s="6" t="s">
        <v>706</v>
      </c>
      <c r="DMV2" s="23" t="s">
        <v>707</v>
      </c>
      <c r="DMW2" s="6" t="s">
        <v>706</v>
      </c>
      <c r="DMX2" s="23" t="s">
        <v>707</v>
      </c>
      <c r="DMY2" s="6" t="s">
        <v>706</v>
      </c>
      <c r="DMZ2" s="23" t="s">
        <v>707</v>
      </c>
      <c r="DNA2" s="6" t="s">
        <v>706</v>
      </c>
      <c r="DNB2" s="23" t="s">
        <v>707</v>
      </c>
      <c r="DNC2" s="6" t="s">
        <v>706</v>
      </c>
      <c r="DND2" s="23" t="s">
        <v>707</v>
      </c>
      <c r="DNE2" s="6" t="s">
        <v>706</v>
      </c>
      <c r="DNF2" s="23" t="s">
        <v>707</v>
      </c>
      <c r="DNG2" s="6" t="s">
        <v>706</v>
      </c>
      <c r="DNH2" s="23" t="s">
        <v>707</v>
      </c>
      <c r="DNI2" s="6" t="s">
        <v>706</v>
      </c>
      <c r="DNJ2" s="23" t="s">
        <v>707</v>
      </c>
      <c r="DNK2" s="6" t="s">
        <v>706</v>
      </c>
      <c r="DNL2" s="23" t="s">
        <v>707</v>
      </c>
      <c r="DNM2" s="6" t="s">
        <v>706</v>
      </c>
      <c r="DNN2" s="23" t="s">
        <v>707</v>
      </c>
      <c r="DNO2" s="6" t="s">
        <v>706</v>
      </c>
      <c r="DNP2" s="23" t="s">
        <v>707</v>
      </c>
      <c r="DNQ2" s="6" t="s">
        <v>706</v>
      </c>
      <c r="DNR2" s="23" t="s">
        <v>707</v>
      </c>
      <c r="DNS2" s="6" t="s">
        <v>706</v>
      </c>
      <c r="DNT2" s="23" t="s">
        <v>707</v>
      </c>
      <c r="DNU2" s="6" t="s">
        <v>706</v>
      </c>
      <c r="DNV2" s="23" t="s">
        <v>707</v>
      </c>
      <c r="DNW2" s="6" t="s">
        <v>706</v>
      </c>
      <c r="DNX2" s="23" t="s">
        <v>707</v>
      </c>
      <c r="DNY2" s="6" t="s">
        <v>706</v>
      </c>
      <c r="DNZ2" s="23" t="s">
        <v>707</v>
      </c>
      <c r="DOA2" s="6" t="s">
        <v>706</v>
      </c>
      <c r="DOB2" s="23" t="s">
        <v>707</v>
      </c>
      <c r="DOC2" s="6" t="s">
        <v>706</v>
      </c>
      <c r="DOD2" s="23" t="s">
        <v>707</v>
      </c>
      <c r="DOE2" s="6" t="s">
        <v>706</v>
      </c>
      <c r="DOF2" s="23" t="s">
        <v>707</v>
      </c>
      <c r="DOG2" s="6" t="s">
        <v>706</v>
      </c>
      <c r="DOH2" s="23" t="s">
        <v>707</v>
      </c>
      <c r="DOI2" s="6" t="s">
        <v>706</v>
      </c>
      <c r="DOJ2" s="23" t="s">
        <v>707</v>
      </c>
      <c r="DOK2" s="6" t="s">
        <v>706</v>
      </c>
      <c r="DOL2" s="23" t="s">
        <v>707</v>
      </c>
      <c r="DOM2" s="6" t="s">
        <v>706</v>
      </c>
      <c r="DON2" s="23" t="s">
        <v>707</v>
      </c>
      <c r="DOO2" s="6" t="s">
        <v>706</v>
      </c>
      <c r="DOP2" s="23" t="s">
        <v>707</v>
      </c>
      <c r="DOQ2" s="6" t="s">
        <v>706</v>
      </c>
      <c r="DOR2" s="23" t="s">
        <v>707</v>
      </c>
      <c r="DOS2" s="6" t="s">
        <v>706</v>
      </c>
      <c r="DOT2" s="23" t="s">
        <v>707</v>
      </c>
      <c r="DOU2" s="6" t="s">
        <v>706</v>
      </c>
      <c r="DOV2" s="23" t="s">
        <v>707</v>
      </c>
      <c r="DOW2" s="6" t="s">
        <v>706</v>
      </c>
      <c r="DOX2" s="23" t="s">
        <v>707</v>
      </c>
      <c r="DOY2" s="6" t="s">
        <v>706</v>
      </c>
      <c r="DOZ2" s="23" t="s">
        <v>707</v>
      </c>
      <c r="DPA2" s="6" t="s">
        <v>706</v>
      </c>
      <c r="DPB2" s="23" t="s">
        <v>707</v>
      </c>
      <c r="DPC2" s="6" t="s">
        <v>706</v>
      </c>
      <c r="DPD2" s="23" t="s">
        <v>707</v>
      </c>
      <c r="DPE2" s="6" t="s">
        <v>706</v>
      </c>
      <c r="DPF2" s="23" t="s">
        <v>707</v>
      </c>
      <c r="DPG2" s="6" t="s">
        <v>706</v>
      </c>
      <c r="DPH2" s="23" t="s">
        <v>707</v>
      </c>
      <c r="DPI2" s="6" t="s">
        <v>706</v>
      </c>
      <c r="DPJ2" s="23" t="s">
        <v>707</v>
      </c>
      <c r="DPK2" s="6" t="s">
        <v>706</v>
      </c>
      <c r="DPL2" s="23" t="s">
        <v>707</v>
      </c>
      <c r="DPM2" s="6" t="s">
        <v>706</v>
      </c>
      <c r="DPN2" s="23" t="s">
        <v>707</v>
      </c>
      <c r="DPO2" s="6" t="s">
        <v>706</v>
      </c>
      <c r="DPP2" s="23" t="s">
        <v>707</v>
      </c>
      <c r="DPQ2" s="6" t="s">
        <v>706</v>
      </c>
      <c r="DPR2" s="23" t="s">
        <v>707</v>
      </c>
      <c r="DPS2" s="6" t="s">
        <v>706</v>
      </c>
      <c r="DPT2" s="23" t="s">
        <v>707</v>
      </c>
      <c r="DPU2" s="6" t="s">
        <v>706</v>
      </c>
      <c r="DPV2" s="23" t="s">
        <v>707</v>
      </c>
      <c r="DPW2" s="6" t="s">
        <v>706</v>
      </c>
      <c r="DPX2" s="23" t="s">
        <v>707</v>
      </c>
      <c r="DPY2" s="6" t="s">
        <v>706</v>
      </c>
      <c r="DPZ2" s="23" t="s">
        <v>707</v>
      </c>
      <c r="DQA2" s="6" t="s">
        <v>706</v>
      </c>
      <c r="DQB2" s="23" t="s">
        <v>707</v>
      </c>
      <c r="DQC2" s="6" t="s">
        <v>706</v>
      </c>
      <c r="DQD2" s="23" t="s">
        <v>707</v>
      </c>
      <c r="DQE2" s="6" t="s">
        <v>706</v>
      </c>
      <c r="DQF2" s="23" t="s">
        <v>707</v>
      </c>
      <c r="DQG2" s="6" t="s">
        <v>706</v>
      </c>
      <c r="DQH2" s="23" t="s">
        <v>707</v>
      </c>
      <c r="DQI2" s="6" t="s">
        <v>706</v>
      </c>
      <c r="DQJ2" s="23" t="s">
        <v>707</v>
      </c>
      <c r="DQK2" s="6" t="s">
        <v>706</v>
      </c>
      <c r="DQL2" s="23" t="s">
        <v>707</v>
      </c>
      <c r="DQM2" s="6" t="s">
        <v>706</v>
      </c>
      <c r="DQN2" s="23" t="s">
        <v>707</v>
      </c>
      <c r="DQO2" s="6" t="s">
        <v>706</v>
      </c>
      <c r="DQP2" s="23" t="s">
        <v>707</v>
      </c>
      <c r="DQQ2" s="6" t="s">
        <v>706</v>
      </c>
      <c r="DQR2" s="23" t="s">
        <v>707</v>
      </c>
      <c r="DQS2" s="6" t="s">
        <v>706</v>
      </c>
      <c r="DQT2" s="23" t="s">
        <v>707</v>
      </c>
      <c r="DQU2" s="6" t="s">
        <v>706</v>
      </c>
      <c r="DQV2" s="23" t="s">
        <v>707</v>
      </c>
      <c r="DQW2" s="6" t="s">
        <v>706</v>
      </c>
      <c r="DQX2" s="23" t="s">
        <v>707</v>
      </c>
      <c r="DQY2" s="6" t="s">
        <v>706</v>
      </c>
      <c r="DQZ2" s="23" t="s">
        <v>707</v>
      </c>
      <c r="DRA2" s="6" t="s">
        <v>706</v>
      </c>
      <c r="DRB2" s="23" t="s">
        <v>707</v>
      </c>
      <c r="DRC2" s="6" t="s">
        <v>706</v>
      </c>
      <c r="DRD2" s="23" t="s">
        <v>707</v>
      </c>
      <c r="DRE2" s="6" t="s">
        <v>706</v>
      </c>
      <c r="DRF2" s="23" t="s">
        <v>707</v>
      </c>
      <c r="DRG2" s="6" t="s">
        <v>706</v>
      </c>
      <c r="DRH2" s="23" t="s">
        <v>707</v>
      </c>
      <c r="DRI2" s="6" t="s">
        <v>706</v>
      </c>
      <c r="DRJ2" s="23" t="s">
        <v>707</v>
      </c>
      <c r="DRK2" s="6" t="s">
        <v>706</v>
      </c>
      <c r="DRL2" s="23" t="s">
        <v>707</v>
      </c>
      <c r="DRM2" s="6" t="s">
        <v>706</v>
      </c>
      <c r="DRN2" s="23" t="s">
        <v>707</v>
      </c>
      <c r="DRO2" s="6" t="s">
        <v>706</v>
      </c>
      <c r="DRP2" s="23" t="s">
        <v>707</v>
      </c>
      <c r="DRQ2" s="6" t="s">
        <v>706</v>
      </c>
      <c r="DRR2" s="23" t="s">
        <v>707</v>
      </c>
      <c r="DRS2" s="6" t="s">
        <v>706</v>
      </c>
      <c r="DRT2" s="23" t="s">
        <v>707</v>
      </c>
      <c r="DRU2" s="6" t="s">
        <v>706</v>
      </c>
      <c r="DRV2" s="23" t="s">
        <v>707</v>
      </c>
      <c r="DRW2" s="6" t="s">
        <v>706</v>
      </c>
      <c r="DRX2" s="23" t="s">
        <v>707</v>
      </c>
      <c r="DRY2" s="6" t="s">
        <v>706</v>
      </c>
      <c r="DRZ2" s="23" t="s">
        <v>707</v>
      </c>
      <c r="DSA2" s="6" t="s">
        <v>706</v>
      </c>
      <c r="DSB2" s="23" t="s">
        <v>707</v>
      </c>
      <c r="DSC2" s="6" t="s">
        <v>706</v>
      </c>
      <c r="DSD2" s="23" t="s">
        <v>707</v>
      </c>
      <c r="DSE2" s="6" t="s">
        <v>706</v>
      </c>
      <c r="DSF2" s="23" t="s">
        <v>707</v>
      </c>
      <c r="DSG2" s="6" t="s">
        <v>706</v>
      </c>
      <c r="DSH2" s="23" t="s">
        <v>707</v>
      </c>
      <c r="DSI2" s="6" t="s">
        <v>706</v>
      </c>
      <c r="DSJ2" s="23" t="s">
        <v>707</v>
      </c>
      <c r="DSK2" s="6" t="s">
        <v>706</v>
      </c>
      <c r="DSL2" s="23" t="s">
        <v>707</v>
      </c>
      <c r="DSM2" s="6" t="s">
        <v>706</v>
      </c>
      <c r="DSN2" s="23" t="s">
        <v>707</v>
      </c>
      <c r="DSO2" s="6" t="s">
        <v>706</v>
      </c>
      <c r="DSP2" s="23" t="s">
        <v>707</v>
      </c>
      <c r="DSQ2" s="6" t="s">
        <v>706</v>
      </c>
      <c r="DSR2" s="23" t="s">
        <v>707</v>
      </c>
      <c r="DSS2" s="6" t="s">
        <v>706</v>
      </c>
      <c r="DST2" s="23" t="s">
        <v>707</v>
      </c>
      <c r="DSU2" s="6" t="s">
        <v>706</v>
      </c>
      <c r="DSV2" s="23" t="s">
        <v>707</v>
      </c>
      <c r="DSW2" s="6" t="s">
        <v>706</v>
      </c>
      <c r="DSX2" s="23" t="s">
        <v>707</v>
      </c>
      <c r="DSY2" s="6" t="s">
        <v>706</v>
      </c>
      <c r="DSZ2" s="23" t="s">
        <v>707</v>
      </c>
      <c r="DTA2" s="6" t="s">
        <v>706</v>
      </c>
      <c r="DTB2" s="23" t="s">
        <v>707</v>
      </c>
      <c r="DTC2" s="6" t="s">
        <v>706</v>
      </c>
      <c r="DTD2" s="23" t="s">
        <v>707</v>
      </c>
      <c r="DTE2" s="6" t="s">
        <v>706</v>
      </c>
      <c r="DTF2" s="23" t="s">
        <v>707</v>
      </c>
      <c r="DTG2" s="6" t="s">
        <v>706</v>
      </c>
      <c r="DTH2" s="23" t="s">
        <v>707</v>
      </c>
      <c r="DTI2" s="6" t="s">
        <v>706</v>
      </c>
      <c r="DTJ2" s="23" t="s">
        <v>707</v>
      </c>
      <c r="DTK2" s="6" t="s">
        <v>706</v>
      </c>
      <c r="DTL2" s="23" t="s">
        <v>707</v>
      </c>
      <c r="DTM2" s="6" t="s">
        <v>706</v>
      </c>
      <c r="DTN2" s="23" t="s">
        <v>707</v>
      </c>
      <c r="DTO2" s="6" t="s">
        <v>706</v>
      </c>
      <c r="DTP2" s="23" t="s">
        <v>707</v>
      </c>
      <c r="DTQ2" s="6" t="s">
        <v>706</v>
      </c>
      <c r="DTR2" s="23" t="s">
        <v>707</v>
      </c>
      <c r="DTS2" s="6" t="s">
        <v>706</v>
      </c>
      <c r="DTT2" s="23" t="s">
        <v>707</v>
      </c>
      <c r="DTU2" s="6" t="s">
        <v>706</v>
      </c>
      <c r="DTV2" s="23" t="s">
        <v>707</v>
      </c>
      <c r="DTW2" s="6" t="s">
        <v>706</v>
      </c>
      <c r="DTX2" s="23" t="s">
        <v>707</v>
      </c>
      <c r="DTY2" s="6" t="s">
        <v>706</v>
      </c>
      <c r="DTZ2" s="23" t="s">
        <v>707</v>
      </c>
      <c r="DUA2" s="6" t="s">
        <v>706</v>
      </c>
      <c r="DUB2" s="23" t="s">
        <v>707</v>
      </c>
      <c r="DUC2" s="6" t="s">
        <v>706</v>
      </c>
      <c r="DUD2" s="23" t="s">
        <v>707</v>
      </c>
      <c r="DUE2" s="6" t="s">
        <v>706</v>
      </c>
      <c r="DUF2" s="23" t="s">
        <v>707</v>
      </c>
      <c r="DUG2" s="6" t="s">
        <v>706</v>
      </c>
      <c r="DUH2" s="23" t="s">
        <v>707</v>
      </c>
      <c r="DUI2" s="6" t="s">
        <v>706</v>
      </c>
      <c r="DUJ2" s="23" t="s">
        <v>707</v>
      </c>
      <c r="DUK2" s="6" t="s">
        <v>706</v>
      </c>
      <c r="DUL2" s="23" t="s">
        <v>707</v>
      </c>
      <c r="DUM2" s="6" t="s">
        <v>706</v>
      </c>
      <c r="DUN2" s="23" t="s">
        <v>707</v>
      </c>
      <c r="DUO2" s="6" t="s">
        <v>706</v>
      </c>
      <c r="DUP2" s="23" t="s">
        <v>707</v>
      </c>
      <c r="DUQ2" s="6" t="s">
        <v>706</v>
      </c>
      <c r="DUR2" s="23" t="s">
        <v>707</v>
      </c>
      <c r="DUS2" s="6" t="s">
        <v>706</v>
      </c>
      <c r="DUT2" s="23" t="s">
        <v>707</v>
      </c>
      <c r="DUU2" s="6" t="s">
        <v>706</v>
      </c>
      <c r="DUV2" s="23" t="s">
        <v>707</v>
      </c>
      <c r="DUW2" s="6" t="s">
        <v>706</v>
      </c>
      <c r="DUX2" s="23" t="s">
        <v>707</v>
      </c>
      <c r="DUY2" s="6" t="s">
        <v>706</v>
      </c>
      <c r="DUZ2" s="23" t="s">
        <v>707</v>
      </c>
      <c r="DVA2" s="6" t="s">
        <v>706</v>
      </c>
      <c r="DVB2" s="23" t="s">
        <v>707</v>
      </c>
      <c r="DVC2" s="6" t="s">
        <v>706</v>
      </c>
      <c r="DVD2" s="23" t="s">
        <v>707</v>
      </c>
      <c r="DVE2" s="6" t="s">
        <v>706</v>
      </c>
      <c r="DVF2" s="23" t="s">
        <v>707</v>
      </c>
      <c r="DVG2" s="6" t="s">
        <v>706</v>
      </c>
      <c r="DVH2" s="23" t="s">
        <v>707</v>
      </c>
      <c r="DVI2" s="6" t="s">
        <v>706</v>
      </c>
      <c r="DVJ2" s="23" t="s">
        <v>707</v>
      </c>
      <c r="DVK2" s="6" t="s">
        <v>706</v>
      </c>
      <c r="DVL2" s="23" t="s">
        <v>707</v>
      </c>
      <c r="DVM2" s="6" t="s">
        <v>706</v>
      </c>
      <c r="DVN2" s="23" t="s">
        <v>707</v>
      </c>
      <c r="DVO2" s="6" t="s">
        <v>706</v>
      </c>
      <c r="DVP2" s="23" t="s">
        <v>707</v>
      </c>
      <c r="DVQ2" s="6" t="s">
        <v>706</v>
      </c>
      <c r="DVR2" s="23" t="s">
        <v>707</v>
      </c>
      <c r="DVS2" s="6" t="s">
        <v>706</v>
      </c>
      <c r="DVT2" s="23" t="s">
        <v>707</v>
      </c>
      <c r="DVU2" s="6" t="s">
        <v>706</v>
      </c>
      <c r="DVV2" s="23" t="s">
        <v>707</v>
      </c>
      <c r="DVW2" s="6" t="s">
        <v>706</v>
      </c>
      <c r="DVX2" s="23" t="s">
        <v>707</v>
      </c>
      <c r="DVY2" s="6" t="s">
        <v>706</v>
      </c>
      <c r="DVZ2" s="23" t="s">
        <v>707</v>
      </c>
      <c r="DWA2" s="6" t="s">
        <v>706</v>
      </c>
      <c r="DWB2" s="23" t="s">
        <v>707</v>
      </c>
      <c r="DWC2" s="6" t="s">
        <v>706</v>
      </c>
      <c r="DWD2" s="23" t="s">
        <v>707</v>
      </c>
      <c r="DWE2" s="6" t="s">
        <v>706</v>
      </c>
      <c r="DWF2" s="23" t="s">
        <v>707</v>
      </c>
      <c r="DWG2" s="6" t="s">
        <v>706</v>
      </c>
      <c r="DWH2" s="23" t="s">
        <v>707</v>
      </c>
      <c r="DWI2" s="6" t="s">
        <v>706</v>
      </c>
      <c r="DWJ2" s="23" t="s">
        <v>707</v>
      </c>
      <c r="DWK2" s="6" t="s">
        <v>706</v>
      </c>
      <c r="DWL2" s="23" t="s">
        <v>707</v>
      </c>
      <c r="DWM2" s="6" t="s">
        <v>706</v>
      </c>
      <c r="DWN2" s="23" t="s">
        <v>707</v>
      </c>
      <c r="DWO2" s="6" t="s">
        <v>706</v>
      </c>
      <c r="DWP2" s="23" t="s">
        <v>707</v>
      </c>
      <c r="DWQ2" s="6" t="s">
        <v>706</v>
      </c>
      <c r="DWR2" s="23" t="s">
        <v>707</v>
      </c>
      <c r="DWS2" s="6" t="s">
        <v>706</v>
      </c>
      <c r="DWT2" s="23" t="s">
        <v>707</v>
      </c>
      <c r="DWU2" s="6" t="s">
        <v>706</v>
      </c>
      <c r="DWV2" s="23" t="s">
        <v>707</v>
      </c>
      <c r="DWW2" s="6" t="s">
        <v>706</v>
      </c>
      <c r="DWX2" s="23" t="s">
        <v>707</v>
      </c>
      <c r="DWY2" s="6" t="s">
        <v>706</v>
      </c>
      <c r="DWZ2" s="23" t="s">
        <v>707</v>
      </c>
      <c r="DXA2" s="6" t="s">
        <v>706</v>
      </c>
      <c r="DXB2" s="23" t="s">
        <v>707</v>
      </c>
      <c r="DXC2" s="6" t="s">
        <v>706</v>
      </c>
      <c r="DXD2" s="23" t="s">
        <v>707</v>
      </c>
      <c r="DXE2" s="6" t="s">
        <v>706</v>
      </c>
      <c r="DXF2" s="23" t="s">
        <v>707</v>
      </c>
      <c r="DXG2" s="6" t="s">
        <v>706</v>
      </c>
      <c r="DXH2" s="23" t="s">
        <v>707</v>
      </c>
      <c r="DXI2" s="6" t="s">
        <v>706</v>
      </c>
      <c r="DXJ2" s="23" t="s">
        <v>707</v>
      </c>
      <c r="DXK2" s="6" t="s">
        <v>706</v>
      </c>
      <c r="DXL2" s="23" t="s">
        <v>707</v>
      </c>
      <c r="DXM2" s="6" t="s">
        <v>706</v>
      </c>
      <c r="DXN2" s="23" t="s">
        <v>707</v>
      </c>
      <c r="DXO2" s="6" t="s">
        <v>706</v>
      </c>
      <c r="DXP2" s="23" t="s">
        <v>707</v>
      </c>
      <c r="DXQ2" s="6" t="s">
        <v>706</v>
      </c>
      <c r="DXR2" s="23" t="s">
        <v>707</v>
      </c>
      <c r="DXS2" s="6" t="s">
        <v>706</v>
      </c>
      <c r="DXT2" s="23" t="s">
        <v>707</v>
      </c>
      <c r="DXU2" s="6" t="s">
        <v>706</v>
      </c>
      <c r="DXV2" s="23" t="s">
        <v>707</v>
      </c>
      <c r="DXW2" s="6" t="s">
        <v>706</v>
      </c>
      <c r="DXX2" s="23" t="s">
        <v>707</v>
      </c>
      <c r="DXY2" s="6" t="s">
        <v>706</v>
      </c>
      <c r="DXZ2" s="23" t="s">
        <v>707</v>
      </c>
      <c r="DYA2" s="6" t="s">
        <v>706</v>
      </c>
      <c r="DYB2" s="23" t="s">
        <v>707</v>
      </c>
      <c r="DYC2" s="6" t="s">
        <v>706</v>
      </c>
      <c r="DYD2" s="23" t="s">
        <v>707</v>
      </c>
      <c r="DYE2" s="6" t="s">
        <v>706</v>
      </c>
      <c r="DYF2" s="23" t="s">
        <v>707</v>
      </c>
      <c r="DYG2" s="6" t="s">
        <v>706</v>
      </c>
      <c r="DYH2" s="23" t="s">
        <v>707</v>
      </c>
      <c r="DYI2" s="6" t="s">
        <v>706</v>
      </c>
      <c r="DYJ2" s="23" t="s">
        <v>707</v>
      </c>
      <c r="DYK2" s="6" t="s">
        <v>706</v>
      </c>
      <c r="DYL2" s="23" t="s">
        <v>707</v>
      </c>
      <c r="DYM2" s="6" t="s">
        <v>706</v>
      </c>
      <c r="DYN2" s="23" t="s">
        <v>707</v>
      </c>
      <c r="DYO2" s="6" t="s">
        <v>706</v>
      </c>
      <c r="DYP2" s="23" t="s">
        <v>707</v>
      </c>
      <c r="DYQ2" s="6" t="s">
        <v>706</v>
      </c>
      <c r="DYR2" s="23" t="s">
        <v>707</v>
      </c>
      <c r="DYS2" s="6" t="s">
        <v>706</v>
      </c>
      <c r="DYT2" s="23" t="s">
        <v>707</v>
      </c>
      <c r="DYU2" s="6" t="s">
        <v>706</v>
      </c>
      <c r="DYV2" s="23" t="s">
        <v>707</v>
      </c>
      <c r="DYW2" s="6" t="s">
        <v>706</v>
      </c>
      <c r="DYX2" s="23" t="s">
        <v>707</v>
      </c>
      <c r="DYY2" s="6" t="s">
        <v>706</v>
      </c>
      <c r="DYZ2" s="23" t="s">
        <v>707</v>
      </c>
      <c r="DZA2" s="6" t="s">
        <v>706</v>
      </c>
      <c r="DZB2" s="23" t="s">
        <v>707</v>
      </c>
      <c r="DZC2" s="6" t="s">
        <v>706</v>
      </c>
      <c r="DZD2" s="23" t="s">
        <v>707</v>
      </c>
      <c r="DZE2" s="6" t="s">
        <v>706</v>
      </c>
      <c r="DZF2" s="23" t="s">
        <v>707</v>
      </c>
      <c r="DZG2" s="6" t="s">
        <v>706</v>
      </c>
      <c r="DZH2" s="23" t="s">
        <v>707</v>
      </c>
      <c r="DZI2" s="6" t="s">
        <v>706</v>
      </c>
      <c r="DZJ2" s="23" t="s">
        <v>707</v>
      </c>
      <c r="DZK2" s="6" t="s">
        <v>706</v>
      </c>
      <c r="DZL2" s="23" t="s">
        <v>707</v>
      </c>
      <c r="DZM2" s="6" t="s">
        <v>706</v>
      </c>
      <c r="DZN2" s="23" t="s">
        <v>707</v>
      </c>
      <c r="DZO2" s="6" t="s">
        <v>706</v>
      </c>
      <c r="DZP2" s="23" t="s">
        <v>707</v>
      </c>
      <c r="DZQ2" s="6" t="s">
        <v>706</v>
      </c>
      <c r="DZR2" s="23" t="s">
        <v>707</v>
      </c>
      <c r="DZS2" s="6" t="s">
        <v>706</v>
      </c>
      <c r="DZT2" s="23" t="s">
        <v>707</v>
      </c>
      <c r="DZU2" s="6" t="s">
        <v>706</v>
      </c>
      <c r="DZV2" s="23" t="s">
        <v>707</v>
      </c>
      <c r="DZW2" s="6" t="s">
        <v>706</v>
      </c>
      <c r="DZX2" s="23" t="s">
        <v>707</v>
      </c>
      <c r="DZY2" s="6" t="s">
        <v>706</v>
      </c>
      <c r="DZZ2" s="23" t="s">
        <v>707</v>
      </c>
      <c r="EAA2" s="6" t="s">
        <v>706</v>
      </c>
      <c r="EAB2" s="23" t="s">
        <v>707</v>
      </c>
      <c r="EAC2" s="6" t="s">
        <v>706</v>
      </c>
      <c r="EAD2" s="23" t="s">
        <v>707</v>
      </c>
      <c r="EAE2" s="6" t="s">
        <v>706</v>
      </c>
      <c r="EAF2" s="23" t="s">
        <v>707</v>
      </c>
      <c r="EAG2" s="6" t="s">
        <v>706</v>
      </c>
      <c r="EAH2" s="23" t="s">
        <v>707</v>
      </c>
      <c r="EAI2" s="6" t="s">
        <v>706</v>
      </c>
      <c r="EAJ2" s="23" t="s">
        <v>707</v>
      </c>
      <c r="EAK2" s="6" t="s">
        <v>706</v>
      </c>
      <c r="EAL2" s="23" t="s">
        <v>707</v>
      </c>
      <c r="EAM2" s="6" t="s">
        <v>706</v>
      </c>
      <c r="EAN2" s="23" t="s">
        <v>707</v>
      </c>
      <c r="EAO2" s="6" t="s">
        <v>706</v>
      </c>
      <c r="EAP2" s="23" t="s">
        <v>707</v>
      </c>
      <c r="EAQ2" s="6" t="s">
        <v>706</v>
      </c>
      <c r="EAR2" s="23" t="s">
        <v>707</v>
      </c>
      <c r="EAS2" s="6" t="s">
        <v>706</v>
      </c>
      <c r="EAT2" s="23" t="s">
        <v>707</v>
      </c>
      <c r="EAU2" s="6" t="s">
        <v>706</v>
      </c>
      <c r="EAV2" s="23" t="s">
        <v>707</v>
      </c>
      <c r="EAW2" s="6" t="s">
        <v>706</v>
      </c>
      <c r="EAX2" s="23" t="s">
        <v>707</v>
      </c>
      <c r="EAY2" s="6" t="s">
        <v>706</v>
      </c>
      <c r="EAZ2" s="23" t="s">
        <v>707</v>
      </c>
      <c r="EBA2" s="6" t="s">
        <v>706</v>
      </c>
      <c r="EBB2" s="23" t="s">
        <v>707</v>
      </c>
      <c r="EBC2" s="6" t="s">
        <v>706</v>
      </c>
      <c r="EBD2" s="23" t="s">
        <v>707</v>
      </c>
      <c r="EBE2" s="6" t="s">
        <v>706</v>
      </c>
      <c r="EBF2" s="23" t="s">
        <v>707</v>
      </c>
      <c r="EBG2" s="6" t="s">
        <v>706</v>
      </c>
      <c r="EBH2" s="23" t="s">
        <v>707</v>
      </c>
      <c r="EBI2" s="6" t="s">
        <v>706</v>
      </c>
      <c r="EBJ2" s="23" t="s">
        <v>707</v>
      </c>
      <c r="EBK2" s="6" t="s">
        <v>706</v>
      </c>
      <c r="EBL2" s="23" t="s">
        <v>707</v>
      </c>
      <c r="EBM2" s="6" t="s">
        <v>706</v>
      </c>
      <c r="EBN2" s="23" t="s">
        <v>707</v>
      </c>
      <c r="EBO2" s="6" t="s">
        <v>706</v>
      </c>
      <c r="EBP2" s="23" t="s">
        <v>707</v>
      </c>
      <c r="EBQ2" s="6" t="s">
        <v>706</v>
      </c>
      <c r="EBR2" s="23" t="s">
        <v>707</v>
      </c>
      <c r="EBS2" s="6" t="s">
        <v>706</v>
      </c>
      <c r="EBT2" s="23" t="s">
        <v>707</v>
      </c>
      <c r="EBU2" s="6" t="s">
        <v>706</v>
      </c>
      <c r="EBV2" s="23" t="s">
        <v>707</v>
      </c>
      <c r="EBW2" s="6" t="s">
        <v>706</v>
      </c>
      <c r="EBX2" s="23" t="s">
        <v>707</v>
      </c>
      <c r="EBY2" s="6" t="s">
        <v>706</v>
      </c>
      <c r="EBZ2" s="23" t="s">
        <v>707</v>
      </c>
      <c r="ECA2" s="6" t="s">
        <v>706</v>
      </c>
      <c r="ECB2" s="23" t="s">
        <v>707</v>
      </c>
      <c r="ECC2" s="6" t="s">
        <v>706</v>
      </c>
      <c r="ECD2" s="23" t="s">
        <v>707</v>
      </c>
      <c r="ECE2" s="6" t="s">
        <v>706</v>
      </c>
      <c r="ECF2" s="23" t="s">
        <v>707</v>
      </c>
      <c r="ECG2" s="6" t="s">
        <v>706</v>
      </c>
      <c r="ECH2" s="23" t="s">
        <v>707</v>
      </c>
      <c r="ECI2" s="6" t="s">
        <v>706</v>
      </c>
      <c r="ECJ2" s="23" t="s">
        <v>707</v>
      </c>
      <c r="ECK2" s="6" t="s">
        <v>706</v>
      </c>
      <c r="ECL2" s="23" t="s">
        <v>707</v>
      </c>
      <c r="ECM2" s="6" t="s">
        <v>706</v>
      </c>
      <c r="ECN2" s="23" t="s">
        <v>707</v>
      </c>
      <c r="ECO2" s="6" t="s">
        <v>706</v>
      </c>
      <c r="ECP2" s="23" t="s">
        <v>707</v>
      </c>
      <c r="ECQ2" s="6" t="s">
        <v>706</v>
      </c>
      <c r="ECR2" s="23" t="s">
        <v>707</v>
      </c>
      <c r="ECS2" s="6" t="s">
        <v>706</v>
      </c>
      <c r="ECT2" s="23" t="s">
        <v>707</v>
      </c>
      <c r="ECU2" s="6" t="s">
        <v>706</v>
      </c>
      <c r="ECV2" s="23" t="s">
        <v>707</v>
      </c>
      <c r="ECW2" s="6" t="s">
        <v>706</v>
      </c>
      <c r="ECX2" s="23" t="s">
        <v>707</v>
      </c>
      <c r="ECY2" s="6" t="s">
        <v>706</v>
      </c>
      <c r="ECZ2" s="23" t="s">
        <v>707</v>
      </c>
      <c r="EDA2" s="6" t="s">
        <v>706</v>
      </c>
      <c r="EDB2" s="23" t="s">
        <v>707</v>
      </c>
      <c r="EDC2" s="6" t="s">
        <v>706</v>
      </c>
      <c r="EDD2" s="23" t="s">
        <v>707</v>
      </c>
      <c r="EDE2" s="6" t="s">
        <v>706</v>
      </c>
      <c r="EDF2" s="23" t="s">
        <v>707</v>
      </c>
      <c r="EDG2" s="6" t="s">
        <v>706</v>
      </c>
      <c r="EDH2" s="23" t="s">
        <v>707</v>
      </c>
      <c r="EDI2" s="6" t="s">
        <v>706</v>
      </c>
      <c r="EDJ2" s="23" t="s">
        <v>707</v>
      </c>
      <c r="EDK2" s="6" t="s">
        <v>706</v>
      </c>
      <c r="EDL2" s="23" t="s">
        <v>707</v>
      </c>
      <c r="EDM2" s="6" t="s">
        <v>706</v>
      </c>
      <c r="EDN2" s="23" t="s">
        <v>707</v>
      </c>
      <c r="EDO2" s="6" t="s">
        <v>706</v>
      </c>
      <c r="EDP2" s="23" t="s">
        <v>707</v>
      </c>
      <c r="EDQ2" s="6" t="s">
        <v>706</v>
      </c>
      <c r="EDR2" s="23" t="s">
        <v>707</v>
      </c>
      <c r="EDS2" s="6" t="s">
        <v>706</v>
      </c>
      <c r="EDT2" s="23" t="s">
        <v>707</v>
      </c>
      <c r="EDU2" s="6" t="s">
        <v>706</v>
      </c>
      <c r="EDV2" s="23" t="s">
        <v>707</v>
      </c>
      <c r="EDW2" s="6" t="s">
        <v>706</v>
      </c>
      <c r="EDX2" s="23" t="s">
        <v>707</v>
      </c>
      <c r="EDY2" s="6" t="s">
        <v>706</v>
      </c>
      <c r="EDZ2" s="23" t="s">
        <v>707</v>
      </c>
      <c r="EEA2" s="6" t="s">
        <v>706</v>
      </c>
      <c r="EEB2" s="23" t="s">
        <v>707</v>
      </c>
      <c r="EEC2" s="6" t="s">
        <v>706</v>
      </c>
      <c r="EED2" s="23" t="s">
        <v>707</v>
      </c>
      <c r="EEE2" s="6" t="s">
        <v>706</v>
      </c>
      <c r="EEF2" s="23" t="s">
        <v>707</v>
      </c>
      <c r="EEG2" s="6" t="s">
        <v>706</v>
      </c>
      <c r="EEH2" s="23" t="s">
        <v>707</v>
      </c>
      <c r="EEI2" s="6" t="s">
        <v>706</v>
      </c>
      <c r="EEJ2" s="23" t="s">
        <v>707</v>
      </c>
      <c r="EEK2" s="6" t="s">
        <v>706</v>
      </c>
      <c r="EEL2" s="23" t="s">
        <v>707</v>
      </c>
      <c r="EEM2" s="6" t="s">
        <v>706</v>
      </c>
      <c r="EEN2" s="23" t="s">
        <v>707</v>
      </c>
      <c r="EEO2" s="6" t="s">
        <v>706</v>
      </c>
      <c r="EEP2" s="23" t="s">
        <v>707</v>
      </c>
      <c r="EEQ2" s="6" t="s">
        <v>706</v>
      </c>
      <c r="EER2" s="23" t="s">
        <v>707</v>
      </c>
      <c r="EES2" s="6" t="s">
        <v>706</v>
      </c>
      <c r="EET2" s="23" t="s">
        <v>707</v>
      </c>
      <c r="EEU2" s="6" t="s">
        <v>706</v>
      </c>
      <c r="EEV2" s="23" t="s">
        <v>707</v>
      </c>
      <c r="EEW2" s="6" t="s">
        <v>706</v>
      </c>
      <c r="EEX2" s="23" t="s">
        <v>707</v>
      </c>
      <c r="EEY2" s="6" t="s">
        <v>706</v>
      </c>
      <c r="EEZ2" s="23" t="s">
        <v>707</v>
      </c>
      <c r="EFA2" s="6" t="s">
        <v>706</v>
      </c>
      <c r="EFB2" s="23" t="s">
        <v>707</v>
      </c>
      <c r="EFC2" s="6" t="s">
        <v>706</v>
      </c>
      <c r="EFD2" s="23" t="s">
        <v>707</v>
      </c>
      <c r="EFE2" s="6" t="s">
        <v>706</v>
      </c>
      <c r="EFF2" s="23" t="s">
        <v>707</v>
      </c>
      <c r="EFG2" s="6" t="s">
        <v>706</v>
      </c>
      <c r="EFH2" s="23" t="s">
        <v>707</v>
      </c>
      <c r="EFI2" s="6" t="s">
        <v>706</v>
      </c>
      <c r="EFJ2" s="23" t="s">
        <v>707</v>
      </c>
      <c r="EFK2" s="6" t="s">
        <v>706</v>
      </c>
      <c r="EFL2" s="23" t="s">
        <v>707</v>
      </c>
      <c r="EFM2" s="6" t="s">
        <v>706</v>
      </c>
      <c r="EFN2" s="23" t="s">
        <v>707</v>
      </c>
      <c r="EFO2" s="6" t="s">
        <v>706</v>
      </c>
      <c r="EFP2" s="23" t="s">
        <v>707</v>
      </c>
      <c r="EFQ2" s="6" t="s">
        <v>706</v>
      </c>
      <c r="EFR2" s="23" t="s">
        <v>707</v>
      </c>
      <c r="EFS2" s="6" t="s">
        <v>706</v>
      </c>
      <c r="EFT2" s="23" t="s">
        <v>707</v>
      </c>
      <c r="EFU2" s="6" t="s">
        <v>706</v>
      </c>
      <c r="EFV2" s="23" t="s">
        <v>707</v>
      </c>
      <c r="EFW2" s="6" t="s">
        <v>706</v>
      </c>
      <c r="EFX2" s="23" t="s">
        <v>707</v>
      </c>
      <c r="EFY2" s="6" t="s">
        <v>706</v>
      </c>
      <c r="EFZ2" s="23" t="s">
        <v>707</v>
      </c>
      <c r="EGA2" s="6" t="s">
        <v>706</v>
      </c>
      <c r="EGB2" s="23" t="s">
        <v>707</v>
      </c>
      <c r="EGC2" s="6" t="s">
        <v>706</v>
      </c>
      <c r="EGD2" s="23" t="s">
        <v>707</v>
      </c>
      <c r="EGE2" s="6" t="s">
        <v>706</v>
      </c>
      <c r="EGF2" s="23" t="s">
        <v>707</v>
      </c>
      <c r="EGG2" s="6" t="s">
        <v>706</v>
      </c>
      <c r="EGH2" s="23" t="s">
        <v>707</v>
      </c>
      <c r="EGI2" s="6" t="s">
        <v>706</v>
      </c>
      <c r="EGJ2" s="23" t="s">
        <v>707</v>
      </c>
      <c r="EGK2" s="6" t="s">
        <v>706</v>
      </c>
      <c r="EGL2" s="23" t="s">
        <v>707</v>
      </c>
      <c r="EGM2" s="6" t="s">
        <v>706</v>
      </c>
      <c r="EGN2" s="23" t="s">
        <v>707</v>
      </c>
      <c r="EGO2" s="6" t="s">
        <v>706</v>
      </c>
      <c r="EGP2" s="23" t="s">
        <v>707</v>
      </c>
      <c r="EGQ2" s="6" t="s">
        <v>706</v>
      </c>
      <c r="EGR2" s="23" t="s">
        <v>707</v>
      </c>
      <c r="EGS2" s="6" t="s">
        <v>706</v>
      </c>
      <c r="EGT2" s="23" t="s">
        <v>707</v>
      </c>
      <c r="EGU2" s="6" t="s">
        <v>706</v>
      </c>
      <c r="EGV2" s="23" t="s">
        <v>707</v>
      </c>
      <c r="EGW2" s="6" t="s">
        <v>706</v>
      </c>
      <c r="EGX2" s="23" t="s">
        <v>707</v>
      </c>
      <c r="EGY2" s="6" t="s">
        <v>706</v>
      </c>
      <c r="EGZ2" s="23" t="s">
        <v>707</v>
      </c>
      <c r="EHA2" s="6" t="s">
        <v>706</v>
      </c>
      <c r="EHB2" s="23" t="s">
        <v>707</v>
      </c>
      <c r="EHC2" s="6" t="s">
        <v>706</v>
      </c>
      <c r="EHD2" s="23" t="s">
        <v>707</v>
      </c>
      <c r="EHE2" s="6" t="s">
        <v>706</v>
      </c>
      <c r="EHF2" s="23" t="s">
        <v>707</v>
      </c>
      <c r="EHG2" s="6" t="s">
        <v>706</v>
      </c>
      <c r="EHH2" s="23" t="s">
        <v>707</v>
      </c>
      <c r="EHI2" s="6" t="s">
        <v>706</v>
      </c>
      <c r="EHJ2" s="23" t="s">
        <v>707</v>
      </c>
      <c r="EHK2" s="6" t="s">
        <v>706</v>
      </c>
      <c r="EHL2" s="23" t="s">
        <v>707</v>
      </c>
      <c r="EHM2" s="6" t="s">
        <v>706</v>
      </c>
      <c r="EHN2" s="23" t="s">
        <v>707</v>
      </c>
      <c r="EHO2" s="6" t="s">
        <v>706</v>
      </c>
      <c r="EHP2" s="23" t="s">
        <v>707</v>
      </c>
      <c r="EHQ2" s="6" t="s">
        <v>706</v>
      </c>
      <c r="EHR2" s="23" t="s">
        <v>707</v>
      </c>
      <c r="EHS2" s="6" t="s">
        <v>706</v>
      </c>
      <c r="EHT2" s="23" t="s">
        <v>707</v>
      </c>
      <c r="EHU2" s="6" t="s">
        <v>706</v>
      </c>
      <c r="EHV2" s="23" t="s">
        <v>707</v>
      </c>
      <c r="EHW2" s="6" t="s">
        <v>706</v>
      </c>
      <c r="EHX2" s="23" t="s">
        <v>707</v>
      </c>
      <c r="EHY2" s="6" t="s">
        <v>706</v>
      </c>
      <c r="EHZ2" s="23" t="s">
        <v>707</v>
      </c>
      <c r="EIA2" s="6" t="s">
        <v>706</v>
      </c>
      <c r="EIB2" s="23" t="s">
        <v>707</v>
      </c>
      <c r="EIC2" s="6" t="s">
        <v>706</v>
      </c>
      <c r="EID2" s="23" t="s">
        <v>707</v>
      </c>
      <c r="EIE2" s="6" t="s">
        <v>706</v>
      </c>
      <c r="EIF2" s="23" t="s">
        <v>707</v>
      </c>
      <c r="EIG2" s="6" t="s">
        <v>706</v>
      </c>
      <c r="EIH2" s="23" t="s">
        <v>707</v>
      </c>
      <c r="EII2" s="6" t="s">
        <v>706</v>
      </c>
      <c r="EIJ2" s="23" t="s">
        <v>707</v>
      </c>
      <c r="EIK2" s="6" t="s">
        <v>706</v>
      </c>
      <c r="EIL2" s="23" t="s">
        <v>707</v>
      </c>
      <c r="EIM2" s="6" t="s">
        <v>706</v>
      </c>
      <c r="EIN2" s="23" t="s">
        <v>707</v>
      </c>
      <c r="EIO2" s="6" t="s">
        <v>706</v>
      </c>
      <c r="EIP2" s="23" t="s">
        <v>707</v>
      </c>
      <c r="EIQ2" s="6" t="s">
        <v>706</v>
      </c>
      <c r="EIR2" s="23" t="s">
        <v>707</v>
      </c>
      <c r="EIS2" s="6" t="s">
        <v>706</v>
      </c>
      <c r="EIT2" s="23" t="s">
        <v>707</v>
      </c>
      <c r="EIU2" s="6" t="s">
        <v>706</v>
      </c>
      <c r="EIV2" s="23" t="s">
        <v>707</v>
      </c>
      <c r="EIW2" s="6" t="s">
        <v>706</v>
      </c>
      <c r="EIX2" s="23" t="s">
        <v>707</v>
      </c>
      <c r="EIY2" s="6" t="s">
        <v>706</v>
      </c>
      <c r="EIZ2" s="23" t="s">
        <v>707</v>
      </c>
      <c r="EJA2" s="6" t="s">
        <v>706</v>
      </c>
      <c r="EJB2" s="23" t="s">
        <v>707</v>
      </c>
      <c r="EJC2" s="6" t="s">
        <v>706</v>
      </c>
      <c r="EJD2" s="23" t="s">
        <v>707</v>
      </c>
      <c r="EJE2" s="6" t="s">
        <v>706</v>
      </c>
      <c r="EJF2" s="23" t="s">
        <v>707</v>
      </c>
      <c r="EJG2" s="6" t="s">
        <v>706</v>
      </c>
      <c r="EJH2" s="23" t="s">
        <v>707</v>
      </c>
      <c r="EJI2" s="6" t="s">
        <v>706</v>
      </c>
      <c r="EJJ2" s="23" t="s">
        <v>707</v>
      </c>
      <c r="EJK2" s="6" t="s">
        <v>706</v>
      </c>
      <c r="EJL2" s="23" t="s">
        <v>707</v>
      </c>
      <c r="EJM2" s="6" t="s">
        <v>706</v>
      </c>
      <c r="EJN2" s="23" t="s">
        <v>707</v>
      </c>
      <c r="EJO2" s="6" t="s">
        <v>706</v>
      </c>
      <c r="EJP2" s="23" t="s">
        <v>707</v>
      </c>
      <c r="EJQ2" s="6" t="s">
        <v>706</v>
      </c>
      <c r="EJR2" s="23" t="s">
        <v>707</v>
      </c>
      <c r="EJS2" s="6" t="s">
        <v>706</v>
      </c>
      <c r="EJT2" s="23" t="s">
        <v>707</v>
      </c>
      <c r="EJU2" s="6" t="s">
        <v>706</v>
      </c>
      <c r="EJV2" s="23" t="s">
        <v>707</v>
      </c>
      <c r="EJW2" s="6" t="s">
        <v>706</v>
      </c>
      <c r="EJX2" s="23" t="s">
        <v>707</v>
      </c>
      <c r="EJY2" s="6" t="s">
        <v>706</v>
      </c>
      <c r="EJZ2" s="23" t="s">
        <v>707</v>
      </c>
      <c r="EKA2" s="6" t="s">
        <v>706</v>
      </c>
      <c r="EKB2" s="23" t="s">
        <v>707</v>
      </c>
      <c r="EKC2" s="6" t="s">
        <v>706</v>
      </c>
      <c r="EKD2" s="23" t="s">
        <v>707</v>
      </c>
      <c r="EKE2" s="6" t="s">
        <v>706</v>
      </c>
      <c r="EKF2" s="23" t="s">
        <v>707</v>
      </c>
      <c r="EKG2" s="6" t="s">
        <v>706</v>
      </c>
      <c r="EKH2" s="23" t="s">
        <v>707</v>
      </c>
      <c r="EKI2" s="6" t="s">
        <v>706</v>
      </c>
      <c r="EKJ2" s="23" t="s">
        <v>707</v>
      </c>
      <c r="EKK2" s="6" t="s">
        <v>706</v>
      </c>
      <c r="EKL2" s="23" t="s">
        <v>707</v>
      </c>
      <c r="EKM2" s="6" t="s">
        <v>706</v>
      </c>
      <c r="EKN2" s="23" t="s">
        <v>707</v>
      </c>
      <c r="EKO2" s="6" t="s">
        <v>706</v>
      </c>
      <c r="EKP2" s="23" t="s">
        <v>707</v>
      </c>
      <c r="EKQ2" s="6" t="s">
        <v>706</v>
      </c>
      <c r="EKR2" s="23" t="s">
        <v>707</v>
      </c>
      <c r="EKS2" s="6" t="s">
        <v>706</v>
      </c>
      <c r="EKT2" s="23" t="s">
        <v>707</v>
      </c>
      <c r="EKU2" s="6" t="s">
        <v>706</v>
      </c>
      <c r="EKV2" s="23" t="s">
        <v>707</v>
      </c>
      <c r="EKW2" s="6" t="s">
        <v>706</v>
      </c>
      <c r="EKX2" s="23" t="s">
        <v>707</v>
      </c>
      <c r="EKY2" s="6" t="s">
        <v>706</v>
      </c>
      <c r="EKZ2" s="23" t="s">
        <v>707</v>
      </c>
      <c r="ELA2" s="6" t="s">
        <v>706</v>
      </c>
      <c r="ELB2" s="23" t="s">
        <v>707</v>
      </c>
      <c r="ELC2" s="6" t="s">
        <v>706</v>
      </c>
      <c r="ELD2" s="23" t="s">
        <v>707</v>
      </c>
      <c r="ELE2" s="6" t="s">
        <v>706</v>
      </c>
      <c r="ELF2" s="23" t="s">
        <v>707</v>
      </c>
      <c r="ELG2" s="6" t="s">
        <v>706</v>
      </c>
      <c r="ELH2" s="23" t="s">
        <v>707</v>
      </c>
      <c r="ELI2" s="6" t="s">
        <v>706</v>
      </c>
      <c r="ELJ2" s="23" t="s">
        <v>707</v>
      </c>
      <c r="ELK2" s="6" t="s">
        <v>706</v>
      </c>
      <c r="ELL2" s="23" t="s">
        <v>707</v>
      </c>
      <c r="ELM2" s="6" t="s">
        <v>706</v>
      </c>
      <c r="ELN2" s="23" t="s">
        <v>707</v>
      </c>
      <c r="ELO2" s="6" t="s">
        <v>706</v>
      </c>
      <c r="ELP2" s="23" t="s">
        <v>707</v>
      </c>
      <c r="ELQ2" s="6" t="s">
        <v>706</v>
      </c>
      <c r="ELR2" s="23" t="s">
        <v>707</v>
      </c>
      <c r="ELS2" s="6" t="s">
        <v>706</v>
      </c>
      <c r="ELT2" s="23" t="s">
        <v>707</v>
      </c>
      <c r="ELU2" s="6" t="s">
        <v>706</v>
      </c>
      <c r="ELV2" s="23" t="s">
        <v>707</v>
      </c>
      <c r="ELW2" s="6" t="s">
        <v>706</v>
      </c>
      <c r="ELX2" s="23" t="s">
        <v>707</v>
      </c>
      <c r="ELY2" s="6" t="s">
        <v>706</v>
      </c>
      <c r="ELZ2" s="23" t="s">
        <v>707</v>
      </c>
      <c r="EMA2" s="6" t="s">
        <v>706</v>
      </c>
      <c r="EMB2" s="23" t="s">
        <v>707</v>
      </c>
      <c r="EMC2" s="6" t="s">
        <v>706</v>
      </c>
      <c r="EMD2" s="23" t="s">
        <v>707</v>
      </c>
      <c r="EME2" s="6" t="s">
        <v>706</v>
      </c>
      <c r="EMF2" s="23" t="s">
        <v>707</v>
      </c>
      <c r="EMG2" s="6" t="s">
        <v>706</v>
      </c>
      <c r="EMH2" s="23" t="s">
        <v>707</v>
      </c>
      <c r="EMI2" s="6" t="s">
        <v>706</v>
      </c>
      <c r="EMJ2" s="23" t="s">
        <v>707</v>
      </c>
      <c r="EMK2" s="6" t="s">
        <v>706</v>
      </c>
      <c r="EML2" s="23" t="s">
        <v>707</v>
      </c>
      <c r="EMM2" s="6" t="s">
        <v>706</v>
      </c>
      <c r="EMN2" s="23" t="s">
        <v>707</v>
      </c>
      <c r="EMO2" s="6" t="s">
        <v>706</v>
      </c>
      <c r="EMP2" s="23" t="s">
        <v>707</v>
      </c>
      <c r="EMQ2" s="6" t="s">
        <v>706</v>
      </c>
      <c r="EMR2" s="23" t="s">
        <v>707</v>
      </c>
      <c r="EMS2" s="6" t="s">
        <v>706</v>
      </c>
      <c r="EMT2" s="23" t="s">
        <v>707</v>
      </c>
      <c r="EMU2" s="6" t="s">
        <v>706</v>
      </c>
      <c r="EMV2" s="23" t="s">
        <v>707</v>
      </c>
      <c r="EMW2" s="6" t="s">
        <v>706</v>
      </c>
      <c r="EMX2" s="23" t="s">
        <v>707</v>
      </c>
      <c r="EMY2" s="6" t="s">
        <v>706</v>
      </c>
      <c r="EMZ2" s="23" t="s">
        <v>707</v>
      </c>
      <c r="ENA2" s="6" t="s">
        <v>706</v>
      </c>
      <c r="ENB2" s="23" t="s">
        <v>707</v>
      </c>
      <c r="ENC2" s="6" t="s">
        <v>706</v>
      </c>
      <c r="END2" s="23" t="s">
        <v>707</v>
      </c>
      <c r="ENE2" s="6" t="s">
        <v>706</v>
      </c>
      <c r="ENF2" s="23" t="s">
        <v>707</v>
      </c>
      <c r="ENG2" s="6" t="s">
        <v>706</v>
      </c>
      <c r="ENH2" s="23" t="s">
        <v>707</v>
      </c>
      <c r="ENI2" s="6" t="s">
        <v>706</v>
      </c>
      <c r="ENJ2" s="23" t="s">
        <v>707</v>
      </c>
      <c r="ENK2" s="6" t="s">
        <v>706</v>
      </c>
      <c r="ENL2" s="23" t="s">
        <v>707</v>
      </c>
      <c r="ENM2" s="6" t="s">
        <v>706</v>
      </c>
      <c r="ENN2" s="23" t="s">
        <v>707</v>
      </c>
      <c r="ENO2" s="6" t="s">
        <v>706</v>
      </c>
      <c r="ENP2" s="23" t="s">
        <v>707</v>
      </c>
      <c r="ENQ2" s="6" t="s">
        <v>706</v>
      </c>
      <c r="ENR2" s="23" t="s">
        <v>707</v>
      </c>
      <c r="ENS2" s="6" t="s">
        <v>706</v>
      </c>
      <c r="ENT2" s="23" t="s">
        <v>707</v>
      </c>
      <c r="ENU2" s="6" t="s">
        <v>706</v>
      </c>
      <c r="ENV2" s="23" t="s">
        <v>707</v>
      </c>
      <c r="ENW2" s="6" t="s">
        <v>706</v>
      </c>
      <c r="ENX2" s="23" t="s">
        <v>707</v>
      </c>
      <c r="ENY2" s="6" t="s">
        <v>706</v>
      </c>
      <c r="ENZ2" s="23" t="s">
        <v>707</v>
      </c>
      <c r="EOA2" s="6" t="s">
        <v>706</v>
      </c>
      <c r="EOB2" s="23" t="s">
        <v>707</v>
      </c>
      <c r="EOC2" s="6" t="s">
        <v>706</v>
      </c>
      <c r="EOD2" s="23" t="s">
        <v>707</v>
      </c>
      <c r="EOE2" s="6" t="s">
        <v>706</v>
      </c>
      <c r="EOF2" s="23" t="s">
        <v>707</v>
      </c>
      <c r="EOG2" s="6" t="s">
        <v>706</v>
      </c>
      <c r="EOH2" s="23" t="s">
        <v>707</v>
      </c>
      <c r="EOI2" s="6" t="s">
        <v>706</v>
      </c>
      <c r="EOJ2" s="23" t="s">
        <v>707</v>
      </c>
      <c r="EOK2" s="6" t="s">
        <v>706</v>
      </c>
      <c r="EOL2" s="23" t="s">
        <v>707</v>
      </c>
      <c r="EOM2" s="6" t="s">
        <v>706</v>
      </c>
      <c r="EON2" s="23" t="s">
        <v>707</v>
      </c>
      <c r="EOO2" s="6" t="s">
        <v>706</v>
      </c>
      <c r="EOP2" s="23" t="s">
        <v>707</v>
      </c>
      <c r="EOQ2" s="6" t="s">
        <v>706</v>
      </c>
      <c r="EOR2" s="23" t="s">
        <v>707</v>
      </c>
      <c r="EOS2" s="6" t="s">
        <v>706</v>
      </c>
      <c r="EOT2" s="23" t="s">
        <v>707</v>
      </c>
      <c r="EOU2" s="6" t="s">
        <v>706</v>
      </c>
      <c r="EOV2" s="23" t="s">
        <v>707</v>
      </c>
      <c r="EOW2" s="6" t="s">
        <v>706</v>
      </c>
      <c r="EOX2" s="23" t="s">
        <v>707</v>
      </c>
      <c r="EOY2" s="6" t="s">
        <v>706</v>
      </c>
      <c r="EOZ2" s="23" t="s">
        <v>707</v>
      </c>
      <c r="EPA2" s="6" t="s">
        <v>706</v>
      </c>
      <c r="EPB2" s="23" t="s">
        <v>707</v>
      </c>
      <c r="EPC2" s="6" t="s">
        <v>706</v>
      </c>
      <c r="EPD2" s="23" t="s">
        <v>707</v>
      </c>
      <c r="EPE2" s="6" t="s">
        <v>706</v>
      </c>
      <c r="EPF2" s="23" t="s">
        <v>707</v>
      </c>
      <c r="EPG2" s="6" t="s">
        <v>706</v>
      </c>
      <c r="EPH2" s="23" t="s">
        <v>707</v>
      </c>
      <c r="EPI2" s="6" t="s">
        <v>706</v>
      </c>
      <c r="EPJ2" s="23" t="s">
        <v>707</v>
      </c>
      <c r="EPK2" s="6" t="s">
        <v>706</v>
      </c>
      <c r="EPL2" s="23" t="s">
        <v>707</v>
      </c>
      <c r="EPM2" s="6" t="s">
        <v>706</v>
      </c>
      <c r="EPN2" s="23" t="s">
        <v>707</v>
      </c>
      <c r="EPO2" s="6" t="s">
        <v>706</v>
      </c>
      <c r="EPP2" s="23" t="s">
        <v>707</v>
      </c>
      <c r="EPQ2" s="6" t="s">
        <v>706</v>
      </c>
      <c r="EPR2" s="23" t="s">
        <v>707</v>
      </c>
      <c r="EPS2" s="6" t="s">
        <v>706</v>
      </c>
      <c r="EPT2" s="23" t="s">
        <v>707</v>
      </c>
      <c r="EPU2" s="6" t="s">
        <v>706</v>
      </c>
      <c r="EPV2" s="23" t="s">
        <v>707</v>
      </c>
      <c r="EPW2" s="6" t="s">
        <v>706</v>
      </c>
      <c r="EPX2" s="23" t="s">
        <v>707</v>
      </c>
      <c r="EPY2" s="6" t="s">
        <v>706</v>
      </c>
      <c r="EPZ2" s="23" t="s">
        <v>707</v>
      </c>
      <c r="EQA2" s="6" t="s">
        <v>706</v>
      </c>
      <c r="EQB2" s="23" t="s">
        <v>707</v>
      </c>
      <c r="EQC2" s="6" t="s">
        <v>706</v>
      </c>
      <c r="EQD2" s="23" t="s">
        <v>707</v>
      </c>
      <c r="EQE2" s="6" t="s">
        <v>706</v>
      </c>
      <c r="EQF2" s="23" t="s">
        <v>707</v>
      </c>
      <c r="EQG2" s="6" t="s">
        <v>706</v>
      </c>
      <c r="EQH2" s="23" t="s">
        <v>707</v>
      </c>
      <c r="EQI2" s="6" t="s">
        <v>706</v>
      </c>
      <c r="EQJ2" s="23" t="s">
        <v>707</v>
      </c>
      <c r="EQK2" s="6" t="s">
        <v>706</v>
      </c>
      <c r="EQL2" s="23" t="s">
        <v>707</v>
      </c>
      <c r="EQM2" s="6" t="s">
        <v>706</v>
      </c>
      <c r="EQN2" s="23" t="s">
        <v>707</v>
      </c>
      <c r="EQO2" s="6" t="s">
        <v>706</v>
      </c>
      <c r="EQP2" s="23" t="s">
        <v>707</v>
      </c>
      <c r="EQQ2" s="6" t="s">
        <v>706</v>
      </c>
      <c r="EQR2" s="23" t="s">
        <v>707</v>
      </c>
      <c r="EQS2" s="6" t="s">
        <v>706</v>
      </c>
      <c r="EQT2" s="23" t="s">
        <v>707</v>
      </c>
      <c r="EQU2" s="6" t="s">
        <v>706</v>
      </c>
      <c r="EQV2" s="23" t="s">
        <v>707</v>
      </c>
      <c r="EQW2" s="6" t="s">
        <v>706</v>
      </c>
      <c r="EQX2" s="23" t="s">
        <v>707</v>
      </c>
      <c r="EQY2" s="6" t="s">
        <v>706</v>
      </c>
      <c r="EQZ2" s="23" t="s">
        <v>707</v>
      </c>
      <c r="ERA2" s="6" t="s">
        <v>706</v>
      </c>
      <c r="ERB2" s="23" t="s">
        <v>707</v>
      </c>
      <c r="ERC2" s="6" t="s">
        <v>706</v>
      </c>
      <c r="ERD2" s="23" t="s">
        <v>707</v>
      </c>
      <c r="ERE2" s="6" t="s">
        <v>706</v>
      </c>
      <c r="ERF2" s="23" t="s">
        <v>707</v>
      </c>
      <c r="ERG2" s="6" t="s">
        <v>706</v>
      </c>
      <c r="ERH2" s="23" t="s">
        <v>707</v>
      </c>
      <c r="ERI2" s="6" t="s">
        <v>706</v>
      </c>
      <c r="ERJ2" s="23" t="s">
        <v>707</v>
      </c>
      <c r="ERK2" s="6" t="s">
        <v>706</v>
      </c>
      <c r="ERL2" s="23" t="s">
        <v>707</v>
      </c>
      <c r="ERM2" s="6" t="s">
        <v>706</v>
      </c>
      <c r="ERN2" s="23" t="s">
        <v>707</v>
      </c>
      <c r="ERO2" s="6" t="s">
        <v>706</v>
      </c>
      <c r="ERP2" s="23" t="s">
        <v>707</v>
      </c>
      <c r="ERQ2" s="6" t="s">
        <v>706</v>
      </c>
      <c r="ERR2" s="23" t="s">
        <v>707</v>
      </c>
      <c r="ERS2" s="6" t="s">
        <v>706</v>
      </c>
      <c r="ERT2" s="23" t="s">
        <v>707</v>
      </c>
      <c r="ERU2" s="6" t="s">
        <v>706</v>
      </c>
      <c r="ERV2" s="23" t="s">
        <v>707</v>
      </c>
      <c r="ERW2" s="6" t="s">
        <v>706</v>
      </c>
      <c r="ERX2" s="23" t="s">
        <v>707</v>
      </c>
      <c r="ERY2" s="6" t="s">
        <v>706</v>
      </c>
      <c r="ERZ2" s="23" t="s">
        <v>707</v>
      </c>
      <c r="ESA2" s="6" t="s">
        <v>706</v>
      </c>
      <c r="ESB2" s="23" t="s">
        <v>707</v>
      </c>
      <c r="ESC2" s="6" t="s">
        <v>706</v>
      </c>
      <c r="ESD2" s="23" t="s">
        <v>707</v>
      </c>
      <c r="ESE2" s="6" t="s">
        <v>706</v>
      </c>
      <c r="ESF2" s="23" t="s">
        <v>707</v>
      </c>
      <c r="ESG2" s="6" t="s">
        <v>706</v>
      </c>
      <c r="ESH2" s="23" t="s">
        <v>707</v>
      </c>
      <c r="ESI2" s="6" t="s">
        <v>706</v>
      </c>
      <c r="ESJ2" s="23" t="s">
        <v>707</v>
      </c>
      <c r="ESK2" s="6" t="s">
        <v>706</v>
      </c>
      <c r="ESL2" s="23" t="s">
        <v>707</v>
      </c>
      <c r="ESM2" s="6" t="s">
        <v>706</v>
      </c>
      <c r="ESN2" s="23" t="s">
        <v>707</v>
      </c>
      <c r="ESO2" s="6" t="s">
        <v>706</v>
      </c>
      <c r="ESP2" s="23" t="s">
        <v>707</v>
      </c>
      <c r="ESQ2" s="6" t="s">
        <v>706</v>
      </c>
      <c r="ESR2" s="23" t="s">
        <v>707</v>
      </c>
      <c r="ESS2" s="6" t="s">
        <v>706</v>
      </c>
      <c r="EST2" s="23" t="s">
        <v>707</v>
      </c>
      <c r="ESU2" s="6" t="s">
        <v>706</v>
      </c>
      <c r="ESV2" s="23" t="s">
        <v>707</v>
      </c>
      <c r="ESW2" s="6" t="s">
        <v>706</v>
      </c>
      <c r="ESX2" s="23" t="s">
        <v>707</v>
      </c>
      <c r="ESY2" s="6" t="s">
        <v>706</v>
      </c>
      <c r="ESZ2" s="23" t="s">
        <v>707</v>
      </c>
      <c r="ETA2" s="6" t="s">
        <v>706</v>
      </c>
      <c r="ETB2" s="23" t="s">
        <v>707</v>
      </c>
      <c r="ETC2" s="6" t="s">
        <v>706</v>
      </c>
      <c r="ETD2" s="23" t="s">
        <v>707</v>
      </c>
      <c r="ETE2" s="6" t="s">
        <v>706</v>
      </c>
      <c r="ETF2" s="23" t="s">
        <v>707</v>
      </c>
      <c r="ETG2" s="6" t="s">
        <v>706</v>
      </c>
      <c r="ETH2" s="23" t="s">
        <v>707</v>
      </c>
      <c r="ETI2" s="6" t="s">
        <v>706</v>
      </c>
      <c r="ETJ2" s="23" t="s">
        <v>707</v>
      </c>
      <c r="ETK2" s="6" t="s">
        <v>706</v>
      </c>
      <c r="ETL2" s="23" t="s">
        <v>707</v>
      </c>
      <c r="ETM2" s="6" t="s">
        <v>706</v>
      </c>
      <c r="ETN2" s="23" t="s">
        <v>707</v>
      </c>
      <c r="ETO2" s="6" t="s">
        <v>706</v>
      </c>
      <c r="ETP2" s="23" t="s">
        <v>707</v>
      </c>
      <c r="ETQ2" s="6" t="s">
        <v>706</v>
      </c>
      <c r="ETR2" s="23" t="s">
        <v>707</v>
      </c>
      <c r="ETS2" s="6" t="s">
        <v>706</v>
      </c>
      <c r="ETT2" s="23" t="s">
        <v>707</v>
      </c>
      <c r="ETU2" s="6" t="s">
        <v>706</v>
      </c>
      <c r="ETV2" s="23" t="s">
        <v>707</v>
      </c>
      <c r="ETW2" s="6" t="s">
        <v>706</v>
      </c>
      <c r="ETX2" s="23" t="s">
        <v>707</v>
      </c>
      <c r="ETY2" s="6" t="s">
        <v>706</v>
      </c>
      <c r="ETZ2" s="23" t="s">
        <v>707</v>
      </c>
      <c r="EUA2" s="6" t="s">
        <v>706</v>
      </c>
      <c r="EUB2" s="23" t="s">
        <v>707</v>
      </c>
      <c r="EUC2" s="6" t="s">
        <v>706</v>
      </c>
      <c r="EUD2" s="23" t="s">
        <v>707</v>
      </c>
      <c r="EUE2" s="6" t="s">
        <v>706</v>
      </c>
      <c r="EUF2" s="23" t="s">
        <v>707</v>
      </c>
      <c r="EUG2" s="6" t="s">
        <v>706</v>
      </c>
      <c r="EUH2" s="23" t="s">
        <v>707</v>
      </c>
      <c r="EUI2" s="6" t="s">
        <v>706</v>
      </c>
      <c r="EUJ2" s="23" t="s">
        <v>707</v>
      </c>
      <c r="EUK2" s="6" t="s">
        <v>706</v>
      </c>
      <c r="EUL2" s="23" t="s">
        <v>707</v>
      </c>
      <c r="EUM2" s="6" t="s">
        <v>706</v>
      </c>
      <c r="EUN2" s="23" t="s">
        <v>707</v>
      </c>
      <c r="EUO2" s="6" t="s">
        <v>706</v>
      </c>
      <c r="EUP2" s="23" t="s">
        <v>707</v>
      </c>
      <c r="EUQ2" s="6" t="s">
        <v>706</v>
      </c>
      <c r="EUR2" s="23" t="s">
        <v>707</v>
      </c>
      <c r="EUS2" s="6" t="s">
        <v>706</v>
      </c>
      <c r="EUT2" s="23" t="s">
        <v>707</v>
      </c>
      <c r="EUU2" s="6" t="s">
        <v>706</v>
      </c>
      <c r="EUV2" s="23" t="s">
        <v>707</v>
      </c>
      <c r="EUW2" s="6" t="s">
        <v>706</v>
      </c>
      <c r="EUX2" s="23" t="s">
        <v>707</v>
      </c>
      <c r="EUY2" s="6" t="s">
        <v>706</v>
      </c>
      <c r="EUZ2" s="23" t="s">
        <v>707</v>
      </c>
      <c r="EVA2" s="6" t="s">
        <v>706</v>
      </c>
      <c r="EVB2" s="23" t="s">
        <v>707</v>
      </c>
      <c r="EVC2" s="6" t="s">
        <v>706</v>
      </c>
      <c r="EVD2" s="23" t="s">
        <v>707</v>
      </c>
      <c r="EVE2" s="6" t="s">
        <v>706</v>
      </c>
      <c r="EVF2" s="23" t="s">
        <v>707</v>
      </c>
      <c r="EVG2" s="6" t="s">
        <v>706</v>
      </c>
      <c r="EVH2" s="23" t="s">
        <v>707</v>
      </c>
      <c r="EVI2" s="6" t="s">
        <v>706</v>
      </c>
      <c r="EVJ2" s="23" t="s">
        <v>707</v>
      </c>
      <c r="EVK2" s="6" t="s">
        <v>706</v>
      </c>
      <c r="EVL2" s="23" t="s">
        <v>707</v>
      </c>
      <c r="EVM2" s="6" t="s">
        <v>706</v>
      </c>
      <c r="EVN2" s="23" t="s">
        <v>707</v>
      </c>
      <c r="EVO2" s="6" t="s">
        <v>706</v>
      </c>
      <c r="EVP2" s="23" t="s">
        <v>707</v>
      </c>
      <c r="EVQ2" s="6" t="s">
        <v>706</v>
      </c>
      <c r="EVR2" s="23" t="s">
        <v>707</v>
      </c>
      <c r="EVS2" s="6" t="s">
        <v>706</v>
      </c>
      <c r="EVT2" s="23" t="s">
        <v>707</v>
      </c>
      <c r="EVU2" s="6" t="s">
        <v>706</v>
      </c>
      <c r="EVV2" s="23" t="s">
        <v>707</v>
      </c>
      <c r="EVW2" s="6" t="s">
        <v>706</v>
      </c>
      <c r="EVX2" s="23" t="s">
        <v>707</v>
      </c>
      <c r="EVY2" s="6" t="s">
        <v>706</v>
      </c>
      <c r="EVZ2" s="23" t="s">
        <v>707</v>
      </c>
      <c r="EWA2" s="6" t="s">
        <v>706</v>
      </c>
      <c r="EWB2" s="23" t="s">
        <v>707</v>
      </c>
      <c r="EWC2" s="6" t="s">
        <v>706</v>
      </c>
      <c r="EWD2" s="23" t="s">
        <v>707</v>
      </c>
      <c r="EWE2" s="6" t="s">
        <v>706</v>
      </c>
      <c r="EWF2" s="23" t="s">
        <v>707</v>
      </c>
      <c r="EWG2" s="6" t="s">
        <v>706</v>
      </c>
      <c r="EWH2" s="23" t="s">
        <v>707</v>
      </c>
      <c r="EWI2" s="6" t="s">
        <v>706</v>
      </c>
      <c r="EWJ2" s="23" t="s">
        <v>707</v>
      </c>
      <c r="EWK2" s="6" t="s">
        <v>706</v>
      </c>
      <c r="EWL2" s="23" t="s">
        <v>707</v>
      </c>
      <c r="EWM2" s="6" t="s">
        <v>706</v>
      </c>
      <c r="EWN2" s="23" t="s">
        <v>707</v>
      </c>
      <c r="EWO2" s="6" t="s">
        <v>706</v>
      </c>
      <c r="EWP2" s="23" t="s">
        <v>707</v>
      </c>
      <c r="EWQ2" s="6" t="s">
        <v>706</v>
      </c>
      <c r="EWR2" s="23" t="s">
        <v>707</v>
      </c>
      <c r="EWS2" s="6" t="s">
        <v>706</v>
      </c>
      <c r="EWT2" s="23" t="s">
        <v>707</v>
      </c>
      <c r="EWU2" s="6" t="s">
        <v>706</v>
      </c>
      <c r="EWV2" s="23" t="s">
        <v>707</v>
      </c>
      <c r="EWW2" s="6" t="s">
        <v>706</v>
      </c>
      <c r="EWX2" s="23" t="s">
        <v>707</v>
      </c>
      <c r="EWY2" s="6" t="s">
        <v>706</v>
      </c>
      <c r="EWZ2" s="23" t="s">
        <v>707</v>
      </c>
      <c r="EXA2" s="6" t="s">
        <v>706</v>
      </c>
      <c r="EXB2" s="23" t="s">
        <v>707</v>
      </c>
      <c r="EXC2" s="6" t="s">
        <v>706</v>
      </c>
      <c r="EXD2" s="23" t="s">
        <v>707</v>
      </c>
      <c r="EXE2" s="6" t="s">
        <v>706</v>
      </c>
      <c r="EXF2" s="23" t="s">
        <v>707</v>
      </c>
      <c r="EXG2" s="6" t="s">
        <v>706</v>
      </c>
      <c r="EXH2" s="23" t="s">
        <v>707</v>
      </c>
      <c r="EXI2" s="6" t="s">
        <v>706</v>
      </c>
      <c r="EXJ2" s="23" t="s">
        <v>707</v>
      </c>
      <c r="EXK2" s="6" t="s">
        <v>706</v>
      </c>
      <c r="EXL2" s="23" t="s">
        <v>707</v>
      </c>
      <c r="EXM2" s="6" t="s">
        <v>706</v>
      </c>
      <c r="EXN2" s="23" t="s">
        <v>707</v>
      </c>
      <c r="EXO2" s="6" t="s">
        <v>706</v>
      </c>
      <c r="EXP2" s="23" t="s">
        <v>707</v>
      </c>
      <c r="EXQ2" s="6" t="s">
        <v>706</v>
      </c>
      <c r="EXR2" s="23" t="s">
        <v>707</v>
      </c>
      <c r="EXS2" s="6" t="s">
        <v>706</v>
      </c>
      <c r="EXT2" s="23" t="s">
        <v>707</v>
      </c>
      <c r="EXU2" s="6" t="s">
        <v>706</v>
      </c>
      <c r="EXV2" s="23" t="s">
        <v>707</v>
      </c>
      <c r="EXW2" s="6" t="s">
        <v>706</v>
      </c>
      <c r="EXX2" s="23" t="s">
        <v>707</v>
      </c>
      <c r="EXY2" s="6" t="s">
        <v>706</v>
      </c>
      <c r="EXZ2" s="23" t="s">
        <v>707</v>
      </c>
      <c r="EYA2" s="6" t="s">
        <v>706</v>
      </c>
      <c r="EYB2" s="23" t="s">
        <v>707</v>
      </c>
      <c r="EYC2" s="6" t="s">
        <v>706</v>
      </c>
      <c r="EYD2" s="23" t="s">
        <v>707</v>
      </c>
      <c r="EYE2" s="6" t="s">
        <v>706</v>
      </c>
      <c r="EYF2" s="23" t="s">
        <v>707</v>
      </c>
      <c r="EYG2" s="6" t="s">
        <v>706</v>
      </c>
      <c r="EYH2" s="23" t="s">
        <v>707</v>
      </c>
      <c r="EYI2" s="6" t="s">
        <v>706</v>
      </c>
      <c r="EYJ2" s="23" t="s">
        <v>707</v>
      </c>
      <c r="EYK2" s="6" t="s">
        <v>706</v>
      </c>
      <c r="EYL2" s="23" t="s">
        <v>707</v>
      </c>
      <c r="EYM2" s="6" t="s">
        <v>706</v>
      </c>
      <c r="EYN2" s="23" t="s">
        <v>707</v>
      </c>
      <c r="EYO2" s="6" t="s">
        <v>706</v>
      </c>
      <c r="EYP2" s="23" t="s">
        <v>707</v>
      </c>
      <c r="EYQ2" s="6" t="s">
        <v>706</v>
      </c>
      <c r="EYR2" s="23" t="s">
        <v>707</v>
      </c>
      <c r="EYS2" s="6" t="s">
        <v>706</v>
      </c>
      <c r="EYT2" s="23" t="s">
        <v>707</v>
      </c>
      <c r="EYU2" s="6" t="s">
        <v>706</v>
      </c>
      <c r="EYV2" s="23" t="s">
        <v>707</v>
      </c>
      <c r="EYW2" s="6" t="s">
        <v>706</v>
      </c>
      <c r="EYX2" s="23" t="s">
        <v>707</v>
      </c>
      <c r="EYY2" s="6" t="s">
        <v>706</v>
      </c>
      <c r="EYZ2" s="23" t="s">
        <v>707</v>
      </c>
      <c r="EZA2" s="6" t="s">
        <v>706</v>
      </c>
      <c r="EZB2" s="23" t="s">
        <v>707</v>
      </c>
      <c r="EZC2" s="6" t="s">
        <v>706</v>
      </c>
      <c r="EZD2" s="23" t="s">
        <v>707</v>
      </c>
      <c r="EZE2" s="6" t="s">
        <v>706</v>
      </c>
      <c r="EZF2" s="23" t="s">
        <v>707</v>
      </c>
      <c r="EZG2" s="6" t="s">
        <v>706</v>
      </c>
      <c r="EZH2" s="23" t="s">
        <v>707</v>
      </c>
      <c r="EZI2" s="6" t="s">
        <v>706</v>
      </c>
      <c r="EZJ2" s="23" t="s">
        <v>707</v>
      </c>
      <c r="EZK2" s="6" t="s">
        <v>706</v>
      </c>
      <c r="EZL2" s="23" t="s">
        <v>707</v>
      </c>
      <c r="EZM2" s="6" t="s">
        <v>706</v>
      </c>
      <c r="EZN2" s="23" t="s">
        <v>707</v>
      </c>
      <c r="EZO2" s="6" t="s">
        <v>706</v>
      </c>
      <c r="EZP2" s="23" t="s">
        <v>707</v>
      </c>
      <c r="EZQ2" s="6" t="s">
        <v>706</v>
      </c>
      <c r="EZR2" s="23" t="s">
        <v>707</v>
      </c>
      <c r="EZS2" s="6" t="s">
        <v>706</v>
      </c>
      <c r="EZT2" s="23" t="s">
        <v>707</v>
      </c>
      <c r="EZU2" s="6" t="s">
        <v>706</v>
      </c>
      <c r="EZV2" s="23" t="s">
        <v>707</v>
      </c>
      <c r="EZW2" s="6" t="s">
        <v>706</v>
      </c>
      <c r="EZX2" s="23" t="s">
        <v>707</v>
      </c>
      <c r="EZY2" s="6" t="s">
        <v>706</v>
      </c>
      <c r="EZZ2" s="23" t="s">
        <v>707</v>
      </c>
      <c r="FAA2" s="6" t="s">
        <v>706</v>
      </c>
      <c r="FAB2" s="23" t="s">
        <v>707</v>
      </c>
      <c r="FAC2" s="6" t="s">
        <v>706</v>
      </c>
      <c r="FAD2" s="23" t="s">
        <v>707</v>
      </c>
      <c r="FAE2" s="6" t="s">
        <v>706</v>
      </c>
      <c r="FAF2" s="23" t="s">
        <v>707</v>
      </c>
      <c r="FAG2" s="6" t="s">
        <v>706</v>
      </c>
      <c r="FAH2" s="23" t="s">
        <v>707</v>
      </c>
      <c r="FAI2" s="6" t="s">
        <v>706</v>
      </c>
      <c r="FAJ2" s="23" t="s">
        <v>707</v>
      </c>
      <c r="FAK2" s="6" t="s">
        <v>706</v>
      </c>
      <c r="FAL2" s="23" t="s">
        <v>707</v>
      </c>
      <c r="FAM2" s="6" t="s">
        <v>706</v>
      </c>
      <c r="FAN2" s="23" t="s">
        <v>707</v>
      </c>
      <c r="FAO2" s="6" t="s">
        <v>706</v>
      </c>
      <c r="FAP2" s="23" t="s">
        <v>707</v>
      </c>
      <c r="FAQ2" s="6" t="s">
        <v>706</v>
      </c>
      <c r="FAR2" s="23" t="s">
        <v>707</v>
      </c>
      <c r="FAS2" s="6" t="s">
        <v>706</v>
      </c>
      <c r="FAT2" s="23" t="s">
        <v>707</v>
      </c>
      <c r="FAU2" s="6" t="s">
        <v>706</v>
      </c>
      <c r="FAV2" s="23" t="s">
        <v>707</v>
      </c>
      <c r="FAW2" s="6" t="s">
        <v>706</v>
      </c>
      <c r="FAX2" s="23" t="s">
        <v>707</v>
      </c>
      <c r="FAY2" s="6" t="s">
        <v>706</v>
      </c>
      <c r="FAZ2" s="23" t="s">
        <v>707</v>
      </c>
      <c r="FBA2" s="6" t="s">
        <v>706</v>
      </c>
      <c r="FBB2" s="23" t="s">
        <v>707</v>
      </c>
      <c r="FBC2" s="6" t="s">
        <v>706</v>
      </c>
      <c r="FBD2" s="23" t="s">
        <v>707</v>
      </c>
      <c r="FBE2" s="6" t="s">
        <v>706</v>
      </c>
      <c r="FBF2" s="23" t="s">
        <v>707</v>
      </c>
      <c r="FBG2" s="6" t="s">
        <v>706</v>
      </c>
      <c r="FBH2" s="23" t="s">
        <v>707</v>
      </c>
      <c r="FBI2" s="6" t="s">
        <v>706</v>
      </c>
      <c r="FBJ2" s="23" t="s">
        <v>707</v>
      </c>
      <c r="FBK2" s="6" t="s">
        <v>706</v>
      </c>
      <c r="FBL2" s="23" t="s">
        <v>707</v>
      </c>
      <c r="FBM2" s="6" t="s">
        <v>706</v>
      </c>
      <c r="FBN2" s="23" t="s">
        <v>707</v>
      </c>
      <c r="FBO2" s="6" t="s">
        <v>706</v>
      </c>
      <c r="FBP2" s="23" t="s">
        <v>707</v>
      </c>
      <c r="FBQ2" s="6" t="s">
        <v>706</v>
      </c>
      <c r="FBR2" s="23" t="s">
        <v>707</v>
      </c>
      <c r="FBS2" s="6" t="s">
        <v>706</v>
      </c>
      <c r="FBT2" s="23" t="s">
        <v>707</v>
      </c>
      <c r="FBU2" s="6" t="s">
        <v>706</v>
      </c>
      <c r="FBV2" s="23" t="s">
        <v>707</v>
      </c>
      <c r="FBW2" s="6" t="s">
        <v>706</v>
      </c>
      <c r="FBX2" s="23" t="s">
        <v>707</v>
      </c>
      <c r="FBY2" s="6" t="s">
        <v>706</v>
      </c>
      <c r="FBZ2" s="23" t="s">
        <v>707</v>
      </c>
      <c r="FCA2" s="6" t="s">
        <v>706</v>
      </c>
      <c r="FCB2" s="23" t="s">
        <v>707</v>
      </c>
      <c r="FCC2" s="6" t="s">
        <v>706</v>
      </c>
      <c r="FCD2" s="23" t="s">
        <v>707</v>
      </c>
      <c r="FCE2" s="6" t="s">
        <v>706</v>
      </c>
      <c r="FCF2" s="23" t="s">
        <v>707</v>
      </c>
      <c r="FCG2" s="6" t="s">
        <v>706</v>
      </c>
      <c r="FCH2" s="23" t="s">
        <v>707</v>
      </c>
      <c r="FCI2" s="6" t="s">
        <v>706</v>
      </c>
      <c r="FCJ2" s="23" t="s">
        <v>707</v>
      </c>
      <c r="FCK2" s="6" t="s">
        <v>706</v>
      </c>
      <c r="FCL2" s="23" t="s">
        <v>707</v>
      </c>
      <c r="FCM2" s="6" t="s">
        <v>706</v>
      </c>
      <c r="FCN2" s="23" t="s">
        <v>707</v>
      </c>
      <c r="FCO2" s="6" t="s">
        <v>706</v>
      </c>
      <c r="FCP2" s="23" t="s">
        <v>707</v>
      </c>
      <c r="FCQ2" s="6" t="s">
        <v>706</v>
      </c>
      <c r="FCR2" s="23" t="s">
        <v>707</v>
      </c>
      <c r="FCS2" s="6" t="s">
        <v>706</v>
      </c>
      <c r="FCT2" s="23" t="s">
        <v>707</v>
      </c>
      <c r="FCU2" s="6" t="s">
        <v>706</v>
      </c>
      <c r="FCV2" s="23" t="s">
        <v>707</v>
      </c>
      <c r="FCW2" s="6" t="s">
        <v>706</v>
      </c>
      <c r="FCX2" s="23" t="s">
        <v>707</v>
      </c>
      <c r="FCY2" s="6" t="s">
        <v>706</v>
      </c>
      <c r="FCZ2" s="23" t="s">
        <v>707</v>
      </c>
      <c r="FDA2" s="6" t="s">
        <v>706</v>
      </c>
      <c r="FDB2" s="23" t="s">
        <v>707</v>
      </c>
      <c r="FDC2" s="6" t="s">
        <v>706</v>
      </c>
      <c r="FDD2" s="23" t="s">
        <v>707</v>
      </c>
      <c r="FDE2" s="6" t="s">
        <v>706</v>
      </c>
      <c r="FDF2" s="23" t="s">
        <v>707</v>
      </c>
      <c r="FDG2" s="6" t="s">
        <v>706</v>
      </c>
      <c r="FDH2" s="23" t="s">
        <v>707</v>
      </c>
      <c r="FDI2" s="6" t="s">
        <v>706</v>
      </c>
      <c r="FDJ2" s="23" t="s">
        <v>707</v>
      </c>
      <c r="FDK2" s="6" t="s">
        <v>706</v>
      </c>
      <c r="FDL2" s="23" t="s">
        <v>707</v>
      </c>
      <c r="FDM2" s="6" t="s">
        <v>706</v>
      </c>
      <c r="FDN2" s="23" t="s">
        <v>707</v>
      </c>
      <c r="FDO2" s="6" t="s">
        <v>706</v>
      </c>
      <c r="FDP2" s="23" t="s">
        <v>707</v>
      </c>
      <c r="FDQ2" s="6" t="s">
        <v>706</v>
      </c>
      <c r="FDR2" s="23" t="s">
        <v>707</v>
      </c>
      <c r="FDS2" s="6" t="s">
        <v>706</v>
      </c>
      <c r="FDT2" s="23" t="s">
        <v>707</v>
      </c>
      <c r="FDU2" s="6" t="s">
        <v>706</v>
      </c>
      <c r="FDV2" s="23" t="s">
        <v>707</v>
      </c>
      <c r="FDW2" s="6" t="s">
        <v>706</v>
      </c>
      <c r="FDX2" s="23" t="s">
        <v>707</v>
      </c>
      <c r="FDY2" s="6" t="s">
        <v>706</v>
      </c>
      <c r="FDZ2" s="23" t="s">
        <v>707</v>
      </c>
      <c r="FEA2" s="6" t="s">
        <v>706</v>
      </c>
      <c r="FEB2" s="23" t="s">
        <v>707</v>
      </c>
      <c r="FEC2" s="6" t="s">
        <v>706</v>
      </c>
      <c r="FED2" s="23" t="s">
        <v>707</v>
      </c>
      <c r="FEE2" s="6" t="s">
        <v>706</v>
      </c>
      <c r="FEF2" s="23" t="s">
        <v>707</v>
      </c>
      <c r="FEG2" s="6" t="s">
        <v>706</v>
      </c>
      <c r="FEH2" s="23" t="s">
        <v>707</v>
      </c>
      <c r="FEI2" s="6" t="s">
        <v>706</v>
      </c>
      <c r="FEJ2" s="23" t="s">
        <v>707</v>
      </c>
      <c r="FEK2" s="6" t="s">
        <v>706</v>
      </c>
      <c r="FEL2" s="23" t="s">
        <v>707</v>
      </c>
      <c r="FEM2" s="6" t="s">
        <v>706</v>
      </c>
      <c r="FEN2" s="23" t="s">
        <v>707</v>
      </c>
      <c r="FEO2" s="6" t="s">
        <v>706</v>
      </c>
      <c r="FEP2" s="23" t="s">
        <v>707</v>
      </c>
      <c r="FEQ2" s="6" t="s">
        <v>706</v>
      </c>
      <c r="FER2" s="23" t="s">
        <v>707</v>
      </c>
      <c r="FES2" s="6" t="s">
        <v>706</v>
      </c>
      <c r="FET2" s="23" t="s">
        <v>707</v>
      </c>
      <c r="FEU2" s="6" t="s">
        <v>706</v>
      </c>
      <c r="FEV2" s="23" t="s">
        <v>707</v>
      </c>
      <c r="FEW2" s="6" t="s">
        <v>706</v>
      </c>
      <c r="FEX2" s="23" t="s">
        <v>707</v>
      </c>
      <c r="FEY2" s="6" t="s">
        <v>706</v>
      </c>
      <c r="FEZ2" s="23" t="s">
        <v>707</v>
      </c>
      <c r="FFA2" s="6" t="s">
        <v>706</v>
      </c>
      <c r="FFB2" s="23" t="s">
        <v>707</v>
      </c>
      <c r="FFC2" s="6" t="s">
        <v>706</v>
      </c>
      <c r="FFD2" s="23" t="s">
        <v>707</v>
      </c>
      <c r="FFE2" s="6" t="s">
        <v>706</v>
      </c>
      <c r="FFF2" s="23" t="s">
        <v>707</v>
      </c>
      <c r="FFG2" s="6" t="s">
        <v>706</v>
      </c>
      <c r="FFH2" s="23" t="s">
        <v>707</v>
      </c>
      <c r="FFI2" s="6" t="s">
        <v>706</v>
      </c>
      <c r="FFJ2" s="23" t="s">
        <v>707</v>
      </c>
      <c r="FFK2" s="6" t="s">
        <v>706</v>
      </c>
      <c r="FFL2" s="23" t="s">
        <v>707</v>
      </c>
      <c r="FFM2" s="6" t="s">
        <v>706</v>
      </c>
      <c r="FFN2" s="23" t="s">
        <v>707</v>
      </c>
      <c r="FFO2" s="6" t="s">
        <v>706</v>
      </c>
      <c r="FFP2" s="23" t="s">
        <v>707</v>
      </c>
      <c r="FFQ2" s="6" t="s">
        <v>706</v>
      </c>
      <c r="FFR2" s="23" t="s">
        <v>707</v>
      </c>
      <c r="FFS2" s="6" t="s">
        <v>706</v>
      </c>
      <c r="FFT2" s="23" t="s">
        <v>707</v>
      </c>
      <c r="FFU2" s="6" t="s">
        <v>706</v>
      </c>
      <c r="FFV2" s="23" t="s">
        <v>707</v>
      </c>
      <c r="FFW2" s="6" t="s">
        <v>706</v>
      </c>
      <c r="FFX2" s="23" t="s">
        <v>707</v>
      </c>
      <c r="FFY2" s="6" t="s">
        <v>706</v>
      </c>
      <c r="FFZ2" s="23" t="s">
        <v>707</v>
      </c>
      <c r="FGA2" s="6" t="s">
        <v>706</v>
      </c>
      <c r="FGB2" s="23" t="s">
        <v>707</v>
      </c>
      <c r="FGC2" s="6" t="s">
        <v>706</v>
      </c>
      <c r="FGD2" s="23" t="s">
        <v>707</v>
      </c>
      <c r="FGE2" s="6" t="s">
        <v>706</v>
      </c>
      <c r="FGF2" s="23" t="s">
        <v>707</v>
      </c>
      <c r="FGG2" s="6" t="s">
        <v>706</v>
      </c>
      <c r="FGH2" s="23" t="s">
        <v>707</v>
      </c>
      <c r="FGI2" s="6" t="s">
        <v>706</v>
      </c>
      <c r="FGJ2" s="23" t="s">
        <v>707</v>
      </c>
      <c r="FGK2" s="6" t="s">
        <v>706</v>
      </c>
      <c r="FGL2" s="23" t="s">
        <v>707</v>
      </c>
      <c r="FGM2" s="6" t="s">
        <v>706</v>
      </c>
      <c r="FGN2" s="23" t="s">
        <v>707</v>
      </c>
      <c r="FGO2" s="6" t="s">
        <v>706</v>
      </c>
      <c r="FGP2" s="23" t="s">
        <v>707</v>
      </c>
      <c r="FGQ2" s="6" t="s">
        <v>706</v>
      </c>
      <c r="FGR2" s="23" t="s">
        <v>707</v>
      </c>
      <c r="FGS2" s="6" t="s">
        <v>706</v>
      </c>
      <c r="FGT2" s="23" t="s">
        <v>707</v>
      </c>
      <c r="FGU2" s="6" t="s">
        <v>706</v>
      </c>
      <c r="FGV2" s="23" t="s">
        <v>707</v>
      </c>
      <c r="FGW2" s="6" t="s">
        <v>706</v>
      </c>
      <c r="FGX2" s="23" t="s">
        <v>707</v>
      </c>
      <c r="FGY2" s="6" t="s">
        <v>706</v>
      </c>
      <c r="FGZ2" s="23" t="s">
        <v>707</v>
      </c>
      <c r="FHA2" s="6" t="s">
        <v>706</v>
      </c>
      <c r="FHB2" s="23" t="s">
        <v>707</v>
      </c>
      <c r="FHC2" s="6" t="s">
        <v>706</v>
      </c>
      <c r="FHD2" s="23" t="s">
        <v>707</v>
      </c>
      <c r="FHE2" s="6" t="s">
        <v>706</v>
      </c>
      <c r="FHF2" s="23" t="s">
        <v>707</v>
      </c>
      <c r="FHG2" s="6" t="s">
        <v>706</v>
      </c>
      <c r="FHH2" s="23" t="s">
        <v>707</v>
      </c>
      <c r="FHI2" s="6" t="s">
        <v>706</v>
      </c>
      <c r="FHJ2" s="23" t="s">
        <v>707</v>
      </c>
      <c r="FHK2" s="6" t="s">
        <v>706</v>
      </c>
      <c r="FHL2" s="23" t="s">
        <v>707</v>
      </c>
      <c r="FHM2" s="6" t="s">
        <v>706</v>
      </c>
      <c r="FHN2" s="23" t="s">
        <v>707</v>
      </c>
      <c r="FHO2" s="6" t="s">
        <v>706</v>
      </c>
      <c r="FHP2" s="23" t="s">
        <v>707</v>
      </c>
      <c r="FHQ2" s="6" t="s">
        <v>706</v>
      </c>
      <c r="FHR2" s="23" t="s">
        <v>707</v>
      </c>
      <c r="FHS2" s="6" t="s">
        <v>706</v>
      </c>
      <c r="FHT2" s="23" t="s">
        <v>707</v>
      </c>
      <c r="FHU2" s="6" t="s">
        <v>706</v>
      </c>
      <c r="FHV2" s="23" t="s">
        <v>707</v>
      </c>
      <c r="FHW2" s="6" t="s">
        <v>706</v>
      </c>
      <c r="FHX2" s="23" t="s">
        <v>707</v>
      </c>
      <c r="FHY2" s="6" t="s">
        <v>706</v>
      </c>
      <c r="FHZ2" s="23" t="s">
        <v>707</v>
      </c>
      <c r="FIA2" s="6" t="s">
        <v>706</v>
      </c>
      <c r="FIB2" s="23" t="s">
        <v>707</v>
      </c>
      <c r="FIC2" s="6" t="s">
        <v>706</v>
      </c>
      <c r="FID2" s="23" t="s">
        <v>707</v>
      </c>
      <c r="FIE2" s="6" t="s">
        <v>706</v>
      </c>
      <c r="FIF2" s="23" t="s">
        <v>707</v>
      </c>
      <c r="FIG2" s="6" t="s">
        <v>706</v>
      </c>
      <c r="FIH2" s="23" t="s">
        <v>707</v>
      </c>
      <c r="FII2" s="6" t="s">
        <v>706</v>
      </c>
      <c r="FIJ2" s="23" t="s">
        <v>707</v>
      </c>
      <c r="FIK2" s="6" t="s">
        <v>706</v>
      </c>
      <c r="FIL2" s="23" t="s">
        <v>707</v>
      </c>
      <c r="FIM2" s="6" t="s">
        <v>706</v>
      </c>
      <c r="FIN2" s="23" t="s">
        <v>707</v>
      </c>
      <c r="FIO2" s="6" t="s">
        <v>706</v>
      </c>
      <c r="FIP2" s="23" t="s">
        <v>707</v>
      </c>
      <c r="FIQ2" s="6" t="s">
        <v>706</v>
      </c>
      <c r="FIR2" s="23" t="s">
        <v>707</v>
      </c>
      <c r="FIS2" s="6" t="s">
        <v>706</v>
      </c>
      <c r="FIT2" s="23" t="s">
        <v>707</v>
      </c>
      <c r="FIU2" s="6" t="s">
        <v>706</v>
      </c>
      <c r="FIV2" s="23" t="s">
        <v>707</v>
      </c>
      <c r="FIW2" s="6" t="s">
        <v>706</v>
      </c>
      <c r="FIX2" s="23" t="s">
        <v>707</v>
      </c>
      <c r="FIY2" s="6" t="s">
        <v>706</v>
      </c>
      <c r="FIZ2" s="23" t="s">
        <v>707</v>
      </c>
      <c r="FJA2" s="6" t="s">
        <v>706</v>
      </c>
      <c r="FJB2" s="23" t="s">
        <v>707</v>
      </c>
      <c r="FJC2" s="6" t="s">
        <v>706</v>
      </c>
      <c r="FJD2" s="23" t="s">
        <v>707</v>
      </c>
      <c r="FJE2" s="6" t="s">
        <v>706</v>
      </c>
      <c r="FJF2" s="23" t="s">
        <v>707</v>
      </c>
      <c r="FJG2" s="6" t="s">
        <v>706</v>
      </c>
      <c r="FJH2" s="23" t="s">
        <v>707</v>
      </c>
      <c r="FJI2" s="6" t="s">
        <v>706</v>
      </c>
      <c r="FJJ2" s="23" t="s">
        <v>707</v>
      </c>
      <c r="FJK2" s="6" t="s">
        <v>706</v>
      </c>
      <c r="FJL2" s="23" t="s">
        <v>707</v>
      </c>
      <c r="FJM2" s="6" t="s">
        <v>706</v>
      </c>
      <c r="FJN2" s="23" t="s">
        <v>707</v>
      </c>
      <c r="FJO2" s="6" t="s">
        <v>706</v>
      </c>
      <c r="FJP2" s="23" t="s">
        <v>707</v>
      </c>
      <c r="FJQ2" s="6" t="s">
        <v>706</v>
      </c>
      <c r="FJR2" s="23" t="s">
        <v>707</v>
      </c>
      <c r="FJS2" s="6" t="s">
        <v>706</v>
      </c>
      <c r="FJT2" s="23" t="s">
        <v>707</v>
      </c>
      <c r="FJU2" s="6" t="s">
        <v>706</v>
      </c>
      <c r="FJV2" s="23" t="s">
        <v>707</v>
      </c>
      <c r="FJW2" s="6" t="s">
        <v>706</v>
      </c>
      <c r="FJX2" s="23" t="s">
        <v>707</v>
      </c>
      <c r="FJY2" s="6" t="s">
        <v>706</v>
      </c>
      <c r="FJZ2" s="23" t="s">
        <v>707</v>
      </c>
      <c r="FKA2" s="6" t="s">
        <v>706</v>
      </c>
      <c r="FKB2" s="23" t="s">
        <v>707</v>
      </c>
      <c r="FKC2" s="6" t="s">
        <v>706</v>
      </c>
      <c r="FKD2" s="23" t="s">
        <v>707</v>
      </c>
      <c r="FKE2" s="6" t="s">
        <v>706</v>
      </c>
      <c r="FKF2" s="23" t="s">
        <v>707</v>
      </c>
      <c r="FKG2" s="6" t="s">
        <v>706</v>
      </c>
      <c r="FKH2" s="23" t="s">
        <v>707</v>
      </c>
      <c r="FKI2" s="6" t="s">
        <v>706</v>
      </c>
      <c r="FKJ2" s="23" t="s">
        <v>707</v>
      </c>
      <c r="FKK2" s="6" t="s">
        <v>706</v>
      </c>
      <c r="FKL2" s="23" t="s">
        <v>707</v>
      </c>
      <c r="FKM2" s="6" t="s">
        <v>706</v>
      </c>
      <c r="FKN2" s="23" t="s">
        <v>707</v>
      </c>
      <c r="FKO2" s="6" t="s">
        <v>706</v>
      </c>
      <c r="FKP2" s="23" t="s">
        <v>707</v>
      </c>
      <c r="FKQ2" s="6" t="s">
        <v>706</v>
      </c>
      <c r="FKR2" s="23" t="s">
        <v>707</v>
      </c>
      <c r="FKS2" s="6" t="s">
        <v>706</v>
      </c>
      <c r="FKT2" s="23" t="s">
        <v>707</v>
      </c>
      <c r="FKU2" s="6" t="s">
        <v>706</v>
      </c>
      <c r="FKV2" s="23" t="s">
        <v>707</v>
      </c>
      <c r="FKW2" s="6" t="s">
        <v>706</v>
      </c>
      <c r="FKX2" s="23" t="s">
        <v>707</v>
      </c>
      <c r="FKY2" s="6" t="s">
        <v>706</v>
      </c>
      <c r="FKZ2" s="23" t="s">
        <v>707</v>
      </c>
      <c r="FLA2" s="6" t="s">
        <v>706</v>
      </c>
      <c r="FLB2" s="23" t="s">
        <v>707</v>
      </c>
      <c r="FLC2" s="6" t="s">
        <v>706</v>
      </c>
      <c r="FLD2" s="23" t="s">
        <v>707</v>
      </c>
      <c r="FLE2" s="6" t="s">
        <v>706</v>
      </c>
      <c r="FLF2" s="23" t="s">
        <v>707</v>
      </c>
      <c r="FLG2" s="6" t="s">
        <v>706</v>
      </c>
      <c r="FLH2" s="23" t="s">
        <v>707</v>
      </c>
      <c r="FLI2" s="6" t="s">
        <v>706</v>
      </c>
      <c r="FLJ2" s="23" t="s">
        <v>707</v>
      </c>
      <c r="FLK2" s="6" t="s">
        <v>706</v>
      </c>
      <c r="FLL2" s="23" t="s">
        <v>707</v>
      </c>
      <c r="FLM2" s="6" t="s">
        <v>706</v>
      </c>
      <c r="FLN2" s="23" t="s">
        <v>707</v>
      </c>
      <c r="FLO2" s="6" t="s">
        <v>706</v>
      </c>
      <c r="FLP2" s="23" t="s">
        <v>707</v>
      </c>
      <c r="FLQ2" s="6" t="s">
        <v>706</v>
      </c>
      <c r="FLR2" s="23" t="s">
        <v>707</v>
      </c>
      <c r="FLS2" s="6" t="s">
        <v>706</v>
      </c>
      <c r="FLT2" s="23" t="s">
        <v>707</v>
      </c>
      <c r="FLU2" s="6" t="s">
        <v>706</v>
      </c>
      <c r="FLV2" s="23" t="s">
        <v>707</v>
      </c>
      <c r="FLW2" s="6" t="s">
        <v>706</v>
      </c>
      <c r="FLX2" s="23" t="s">
        <v>707</v>
      </c>
      <c r="FLY2" s="6" t="s">
        <v>706</v>
      </c>
      <c r="FLZ2" s="23" t="s">
        <v>707</v>
      </c>
      <c r="FMA2" s="6" t="s">
        <v>706</v>
      </c>
      <c r="FMB2" s="23" t="s">
        <v>707</v>
      </c>
      <c r="FMC2" s="6" t="s">
        <v>706</v>
      </c>
      <c r="FMD2" s="23" t="s">
        <v>707</v>
      </c>
      <c r="FME2" s="6" t="s">
        <v>706</v>
      </c>
      <c r="FMF2" s="23" t="s">
        <v>707</v>
      </c>
      <c r="FMG2" s="6" t="s">
        <v>706</v>
      </c>
      <c r="FMH2" s="23" t="s">
        <v>707</v>
      </c>
      <c r="FMI2" s="6" t="s">
        <v>706</v>
      </c>
      <c r="FMJ2" s="23" t="s">
        <v>707</v>
      </c>
      <c r="FMK2" s="6" t="s">
        <v>706</v>
      </c>
      <c r="FML2" s="23" t="s">
        <v>707</v>
      </c>
      <c r="FMM2" s="6" t="s">
        <v>706</v>
      </c>
      <c r="FMN2" s="23" t="s">
        <v>707</v>
      </c>
      <c r="FMO2" s="6" t="s">
        <v>706</v>
      </c>
      <c r="FMP2" s="23" t="s">
        <v>707</v>
      </c>
      <c r="FMQ2" s="6" t="s">
        <v>706</v>
      </c>
      <c r="FMR2" s="23" t="s">
        <v>707</v>
      </c>
      <c r="FMS2" s="6" t="s">
        <v>706</v>
      </c>
      <c r="FMT2" s="23" t="s">
        <v>707</v>
      </c>
      <c r="FMU2" s="6" t="s">
        <v>706</v>
      </c>
      <c r="FMV2" s="23" t="s">
        <v>707</v>
      </c>
      <c r="FMW2" s="6" t="s">
        <v>706</v>
      </c>
      <c r="FMX2" s="23" t="s">
        <v>707</v>
      </c>
      <c r="FMY2" s="6" t="s">
        <v>706</v>
      </c>
      <c r="FMZ2" s="23" t="s">
        <v>707</v>
      </c>
      <c r="FNA2" s="6" t="s">
        <v>706</v>
      </c>
      <c r="FNB2" s="23" t="s">
        <v>707</v>
      </c>
      <c r="FNC2" s="6" t="s">
        <v>706</v>
      </c>
      <c r="FND2" s="23" t="s">
        <v>707</v>
      </c>
      <c r="FNE2" s="6" t="s">
        <v>706</v>
      </c>
      <c r="FNF2" s="23" t="s">
        <v>707</v>
      </c>
      <c r="FNG2" s="6" t="s">
        <v>706</v>
      </c>
      <c r="FNH2" s="23" t="s">
        <v>707</v>
      </c>
      <c r="FNI2" s="6" t="s">
        <v>706</v>
      </c>
      <c r="FNJ2" s="23" t="s">
        <v>707</v>
      </c>
      <c r="FNK2" s="6" t="s">
        <v>706</v>
      </c>
      <c r="FNL2" s="23" t="s">
        <v>707</v>
      </c>
      <c r="FNM2" s="6" t="s">
        <v>706</v>
      </c>
      <c r="FNN2" s="23" t="s">
        <v>707</v>
      </c>
      <c r="FNO2" s="6" t="s">
        <v>706</v>
      </c>
      <c r="FNP2" s="23" t="s">
        <v>707</v>
      </c>
      <c r="FNQ2" s="6" t="s">
        <v>706</v>
      </c>
      <c r="FNR2" s="23" t="s">
        <v>707</v>
      </c>
      <c r="FNS2" s="6" t="s">
        <v>706</v>
      </c>
      <c r="FNT2" s="23" t="s">
        <v>707</v>
      </c>
      <c r="FNU2" s="6" t="s">
        <v>706</v>
      </c>
      <c r="FNV2" s="23" t="s">
        <v>707</v>
      </c>
      <c r="FNW2" s="6" t="s">
        <v>706</v>
      </c>
      <c r="FNX2" s="23" t="s">
        <v>707</v>
      </c>
      <c r="FNY2" s="6" t="s">
        <v>706</v>
      </c>
      <c r="FNZ2" s="23" t="s">
        <v>707</v>
      </c>
      <c r="FOA2" s="6" t="s">
        <v>706</v>
      </c>
      <c r="FOB2" s="23" t="s">
        <v>707</v>
      </c>
      <c r="FOC2" s="6" t="s">
        <v>706</v>
      </c>
      <c r="FOD2" s="23" t="s">
        <v>707</v>
      </c>
      <c r="FOE2" s="6" t="s">
        <v>706</v>
      </c>
      <c r="FOF2" s="23" t="s">
        <v>707</v>
      </c>
      <c r="FOG2" s="6" t="s">
        <v>706</v>
      </c>
      <c r="FOH2" s="23" t="s">
        <v>707</v>
      </c>
      <c r="FOI2" s="6" t="s">
        <v>706</v>
      </c>
      <c r="FOJ2" s="23" t="s">
        <v>707</v>
      </c>
      <c r="FOK2" s="6" t="s">
        <v>706</v>
      </c>
      <c r="FOL2" s="23" t="s">
        <v>707</v>
      </c>
      <c r="FOM2" s="6" t="s">
        <v>706</v>
      </c>
      <c r="FON2" s="23" t="s">
        <v>707</v>
      </c>
      <c r="FOO2" s="6" t="s">
        <v>706</v>
      </c>
      <c r="FOP2" s="23" t="s">
        <v>707</v>
      </c>
      <c r="FOQ2" s="6" t="s">
        <v>706</v>
      </c>
      <c r="FOR2" s="23" t="s">
        <v>707</v>
      </c>
      <c r="FOS2" s="6" t="s">
        <v>706</v>
      </c>
      <c r="FOT2" s="23" t="s">
        <v>707</v>
      </c>
      <c r="FOU2" s="6" t="s">
        <v>706</v>
      </c>
      <c r="FOV2" s="23" t="s">
        <v>707</v>
      </c>
      <c r="FOW2" s="6" t="s">
        <v>706</v>
      </c>
      <c r="FOX2" s="23" t="s">
        <v>707</v>
      </c>
      <c r="FOY2" s="6" t="s">
        <v>706</v>
      </c>
      <c r="FOZ2" s="23" t="s">
        <v>707</v>
      </c>
      <c r="FPA2" s="6" t="s">
        <v>706</v>
      </c>
      <c r="FPB2" s="23" t="s">
        <v>707</v>
      </c>
      <c r="FPC2" s="6" t="s">
        <v>706</v>
      </c>
      <c r="FPD2" s="23" t="s">
        <v>707</v>
      </c>
      <c r="FPE2" s="6" t="s">
        <v>706</v>
      </c>
      <c r="FPF2" s="23" t="s">
        <v>707</v>
      </c>
      <c r="FPG2" s="6" t="s">
        <v>706</v>
      </c>
      <c r="FPH2" s="23" t="s">
        <v>707</v>
      </c>
      <c r="FPI2" s="6" t="s">
        <v>706</v>
      </c>
      <c r="FPJ2" s="23" t="s">
        <v>707</v>
      </c>
      <c r="FPK2" s="6" t="s">
        <v>706</v>
      </c>
      <c r="FPL2" s="23" t="s">
        <v>707</v>
      </c>
      <c r="FPM2" s="6" t="s">
        <v>706</v>
      </c>
      <c r="FPN2" s="23" t="s">
        <v>707</v>
      </c>
      <c r="FPO2" s="6" t="s">
        <v>706</v>
      </c>
      <c r="FPP2" s="23" t="s">
        <v>707</v>
      </c>
      <c r="FPQ2" s="6" t="s">
        <v>706</v>
      </c>
      <c r="FPR2" s="23" t="s">
        <v>707</v>
      </c>
      <c r="FPS2" s="6" t="s">
        <v>706</v>
      </c>
      <c r="FPT2" s="23" t="s">
        <v>707</v>
      </c>
      <c r="FPU2" s="6" t="s">
        <v>706</v>
      </c>
      <c r="FPV2" s="23" t="s">
        <v>707</v>
      </c>
      <c r="FPW2" s="6" t="s">
        <v>706</v>
      </c>
      <c r="FPX2" s="23" t="s">
        <v>707</v>
      </c>
      <c r="FPY2" s="6" t="s">
        <v>706</v>
      </c>
      <c r="FPZ2" s="23" t="s">
        <v>707</v>
      </c>
      <c r="FQA2" s="6" t="s">
        <v>706</v>
      </c>
      <c r="FQB2" s="23" t="s">
        <v>707</v>
      </c>
      <c r="FQC2" s="6" t="s">
        <v>706</v>
      </c>
      <c r="FQD2" s="23" t="s">
        <v>707</v>
      </c>
      <c r="FQE2" s="6" t="s">
        <v>706</v>
      </c>
      <c r="FQF2" s="23" t="s">
        <v>707</v>
      </c>
      <c r="FQG2" s="6" t="s">
        <v>706</v>
      </c>
      <c r="FQH2" s="23" t="s">
        <v>707</v>
      </c>
      <c r="FQI2" s="6" t="s">
        <v>706</v>
      </c>
      <c r="FQJ2" s="23" t="s">
        <v>707</v>
      </c>
      <c r="FQK2" s="6" t="s">
        <v>706</v>
      </c>
      <c r="FQL2" s="23" t="s">
        <v>707</v>
      </c>
      <c r="FQM2" s="6" t="s">
        <v>706</v>
      </c>
      <c r="FQN2" s="23" t="s">
        <v>707</v>
      </c>
      <c r="FQO2" s="6" t="s">
        <v>706</v>
      </c>
      <c r="FQP2" s="23" t="s">
        <v>707</v>
      </c>
      <c r="FQQ2" s="6" t="s">
        <v>706</v>
      </c>
      <c r="FQR2" s="23" t="s">
        <v>707</v>
      </c>
      <c r="FQS2" s="6" t="s">
        <v>706</v>
      </c>
      <c r="FQT2" s="23" t="s">
        <v>707</v>
      </c>
      <c r="FQU2" s="6" t="s">
        <v>706</v>
      </c>
      <c r="FQV2" s="23" t="s">
        <v>707</v>
      </c>
      <c r="FQW2" s="6" t="s">
        <v>706</v>
      </c>
      <c r="FQX2" s="23" t="s">
        <v>707</v>
      </c>
      <c r="FQY2" s="6" t="s">
        <v>706</v>
      </c>
      <c r="FQZ2" s="23" t="s">
        <v>707</v>
      </c>
      <c r="FRA2" s="6" t="s">
        <v>706</v>
      </c>
      <c r="FRB2" s="23" t="s">
        <v>707</v>
      </c>
      <c r="FRC2" s="6" t="s">
        <v>706</v>
      </c>
      <c r="FRD2" s="23" t="s">
        <v>707</v>
      </c>
      <c r="FRE2" s="6" t="s">
        <v>706</v>
      </c>
      <c r="FRF2" s="23" t="s">
        <v>707</v>
      </c>
      <c r="FRG2" s="6" t="s">
        <v>706</v>
      </c>
      <c r="FRH2" s="23" t="s">
        <v>707</v>
      </c>
      <c r="FRI2" s="6" t="s">
        <v>706</v>
      </c>
      <c r="FRJ2" s="23" t="s">
        <v>707</v>
      </c>
      <c r="FRK2" s="6" t="s">
        <v>706</v>
      </c>
      <c r="FRL2" s="23" t="s">
        <v>707</v>
      </c>
      <c r="FRM2" s="6" t="s">
        <v>706</v>
      </c>
      <c r="FRN2" s="23" t="s">
        <v>707</v>
      </c>
      <c r="FRO2" s="6" t="s">
        <v>706</v>
      </c>
      <c r="FRP2" s="23" t="s">
        <v>707</v>
      </c>
      <c r="FRQ2" s="6" t="s">
        <v>706</v>
      </c>
      <c r="FRR2" s="23" t="s">
        <v>707</v>
      </c>
      <c r="FRS2" s="6" t="s">
        <v>706</v>
      </c>
      <c r="FRT2" s="23" t="s">
        <v>707</v>
      </c>
      <c r="FRU2" s="6" t="s">
        <v>706</v>
      </c>
      <c r="FRV2" s="23" t="s">
        <v>707</v>
      </c>
      <c r="FRW2" s="6" t="s">
        <v>706</v>
      </c>
      <c r="FRX2" s="23" t="s">
        <v>707</v>
      </c>
      <c r="FRY2" s="6" t="s">
        <v>706</v>
      </c>
      <c r="FRZ2" s="23" t="s">
        <v>707</v>
      </c>
      <c r="FSA2" s="6" t="s">
        <v>706</v>
      </c>
      <c r="FSB2" s="23" t="s">
        <v>707</v>
      </c>
      <c r="FSC2" s="6" t="s">
        <v>706</v>
      </c>
      <c r="FSD2" s="23" t="s">
        <v>707</v>
      </c>
      <c r="FSE2" s="6" t="s">
        <v>706</v>
      </c>
      <c r="FSF2" s="23" t="s">
        <v>707</v>
      </c>
      <c r="FSG2" s="6" t="s">
        <v>706</v>
      </c>
      <c r="FSH2" s="23" t="s">
        <v>707</v>
      </c>
      <c r="FSI2" s="6" t="s">
        <v>706</v>
      </c>
      <c r="FSJ2" s="23" t="s">
        <v>707</v>
      </c>
      <c r="FSK2" s="6" t="s">
        <v>706</v>
      </c>
      <c r="FSL2" s="23" t="s">
        <v>707</v>
      </c>
      <c r="FSM2" s="6" t="s">
        <v>706</v>
      </c>
      <c r="FSN2" s="23" t="s">
        <v>707</v>
      </c>
      <c r="FSO2" s="6" t="s">
        <v>706</v>
      </c>
      <c r="FSP2" s="23" t="s">
        <v>707</v>
      </c>
      <c r="FSQ2" s="6" t="s">
        <v>706</v>
      </c>
      <c r="FSR2" s="23" t="s">
        <v>707</v>
      </c>
      <c r="FSS2" s="6" t="s">
        <v>706</v>
      </c>
      <c r="FST2" s="23" t="s">
        <v>707</v>
      </c>
      <c r="FSU2" s="6" t="s">
        <v>706</v>
      </c>
      <c r="FSV2" s="23" t="s">
        <v>707</v>
      </c>
      <c r="FSW2" s="6" t="s">
        <v>706</v>
      </c>
      <c r="FSX2" s="23" t="s">
        <v>707</v>
      </c>
      <c r="FSY2" s="6" t="s">
        <v>706</v>
      </c>
      <c r="FSZ2" s="23" t="s">
        <v>707</v>
      </c>
      <c r="FTA2" s="6" t="s">
        <v>706</v>
      </c>
      <c r="FTB2" s="23" t="s">
        <v>707</v>
      </c>
      <c r="FTC2" s="6" t="s">
        <v>706</v>
      </c>
      <c r="FTD2" s="23" t="s">
        <v>707</v>
      </c>
      <c r="FTE2" s="6" t="s">
        <v>706</v>
      </c>
      <c r="FTF2" s="23" t="s">
        <v>707</v>
      </c>
      <c r="FTG2" s="6" t="s">
        <v>706</v>
      </c>
      <c r="FTH2" s="23" t="s">
        <v>707</v>
      </c>
      <c r="FTI2" s="6" t="s">
        <v>706</v>
      </c>
      <c r="FTJ2" s="23" t="s">
        <v>707</v>
      </c>
      <c r="FTK2" s="6" t="s">
        <v>706</v>
      </c>
      <c r="FTL2" s="23" t="s">
        <v>707</v>
      </c>
      <c r="FTM2" s="6" t="s">
        <v>706</v>
      </c>
      <c r="FTN2" s="23" t="s">
        <v>707</v>
      </c>
      <c r="FTO2" s="6" t="s">
        <v>706</v>
      </c>
      <c r="FTP2" s="23" t="s">
        <v>707</v>
      </c>
      <c r="FTQ2" s="6" t="s">
        <v>706</v>
      </c>
      <c r="FTR2" s="23" t="s">
        <v>707</v>
      </c>
      <c r="FTS2" s="6" t="s">
        <v>706</v>
      </c>
      <c r="FTT2" s="23" t="s">
        <v>707</v>
      </c>
      <c r="FTU2" s="6" t="s">
        <v>706</v>
      </c>
      <c r="FTV2" s="23" t="s">
        <v>707</v>
      </c>
      <c r="FTW2" s="6" t="s">
        <v>706</v>
      </c>
      <c r="FTX2" s="23" t="s">
        <v>707</v>
      </c>
      <c r="FTY2" s="6" t="s">
        <v>706</v>
      </c>
      <c r="FTZ2" s="23" t="s">
        <v>707</v>
      </c>
      <c r="FUA2" s="6" t="s">
        <v>706</v>
      </c>
      <c r="FUB2" s="23" t="s">
        <v>707</v>
      </c>
      <c r="FUC2" s="6" t="s">
        <v>706</v>
      </c>
      <c r="FUD2" s="23" t="s">
        <v>707</v>
      </c>
      <c r="FUE2" s="6" t="s">
        <v>706</v>
      </c>
      <c r="FUF2" s="23" t="s">
        <v>707</v>
      </c>
      <c r="FUG2" s="6" t="s">
        <v>706</v>
      </c>
      <c r="FUH2" s="23" t="s">
        <v>707</v>
      </c>
      <c r="FUI2" s="6" t="s">
        <v>706</v>
      </c>
      <c r="FUJ2" s="23" t="s">
        <v>707</v>
      </c>
      <c r="FUK2" s="6" t="s">
        <v>706</v>
      </c>
      <c r="FUL2" s="23" t="s">
        <v>707</v>
      </c>
      <c r="FUM2" s="6" t="s">
        <v>706</v>
      </c>
      <c r="FUN2" s="23" t="s">
        <v>707</v>
      </c>
      <c r="FUO2" s="6" t="s">
        <v>706</v>
      </c>
      <c r="FUP2" s="23" t="s">
        <v>707</v>
      </c>
      <c r="FUQ2" s="6" t="s">
        <v>706</v>
      </c>
      <c r="FUR2" s="23" t="s">
        <v>707</v>
      </c>
      <c r="FUS2" s="6" t="s">
        <v>706</v>
      </c>
      <c r="FUT2" s="23" t="s">
        <v>707</v>
      </c>
      <c r="FUU2" s="6" t="s">
        <v>706</v>
      </c>
      <c r="FUV2" s="23" t="s">
        <v>707</v>
      </c>
      <c r="FUW2" s="6" t="s">
        <v>706</v>
      </c>
      <c r="FUX2" s="23" t="s">
        <v>707</v>
      </c>
      <c r="FUY2" s="6" t="s">
        <v>706</v>
      </c>
      <c r="FUZ2" s="23" t="s">
        <v>707</v>
      </c>
      <c r="FVA2" s="6" t="s">
        <v>706</v>
      </c>
      <c r="FVB2" s="23" t="s">
        <v>707</v>
      </c>
      <c r="FVC2" s="6" t="s">
        <v>706</v>
      </c>
      <c r="FVD2" s="23" t="s">
        <v>707</v>
      </c>
      <c r="FVE2" s="6" t="s">
        <v>706</v>
      </c>
      <c r="FVF2" s="23" t="s">
        <v>707</v>
      </c>
      <c r="FVG2" s="6" t="s">
        <v>706</v>
      </c>
      <c r="FVH2" s="23" t="s">
        <v>707</v>
      </c>
      <c r="FVI2" s="6" t="s">
        <v>706</v>
      </c>
      <c r="FVJ2" s="23" t="s">
        <v>707</v>
      </c>
      <c r="FVK2" s="6" t="s">
        <v>706</v>
      </c>
      <c r="FVL2" s="23" t="s">
        <v>707</v>
      </c>
      <c r="FVM2" s="6" t="s">
        <v>706</v>
      </c>
      <c r="FVN2" s="23" t="s">
        <v>707</v>
      </c>
      <c r="FVO2" s="6" t="s">
        <v>706</v>
      </c>
      <c r="FVP2" s="23" t="s">
        <v>707</v>
      </c>
      <c r="FVQ2" s="6" t="s">
        <v>706</v>
      </c>
      <c r="FVR2" s="23" t="s">
        <v>707</v>
      </c>
      <c r="FVS2" s="6" t="s">
        <v>706</v>
      </c>
      <c r="FVT2" s="23" t="s">
        <v>707</v>
      </c>
      <c r="FVU2" s="6" t="s">
        <v>706</v>
      </c>
      <c r="FVV2" s="23" t="s">
        <v>707</v>
      </c>
      <c r="FVW2" s="6" t="s">
        <v>706</v>
      </c>
      <c r="FVX2" s="23" t="s">
        <v>707</v>
      </c>
      <c r="FVY2" s="6" t="s">
        <v>706</v>
      </c>
      <c r="FVZ2" s="23" t="s">
        <v>707</v>
      </c>
      <c r="FWA2" s="6" t="s">
        <v>706</v>
      </c>
      <c r="FWB2" s="23" t="s">
        <v>707</v>
      </c>
      <c r="FWC2" s="6" t="s">
        <v>706</v>
      </c>
      <c r="FWD2" s="23" t="s">
        <v>707</v>
      </c>
      <c r="FWE2" s="6" t="s">
        <v>706</v>
      </c>
      <c r="FWF2" s="23" t="s">
        <v>707</v>
      </c>
      <c r="FWG2" s="6" t="s">
        <v>706</v>
      </c>
      <c r="FWH2" s="23" t="s">
        <v>707</v>
      </c>
      <c r="FWI2" s="6" t="s">
        <v>706</v>
      </c>
      <c r="FWJ2" s="23" t="s">
        <v>707</v>
      </c>
      <c r="FWK2" s="6" t="s">
        <v>706</v>
      </c>
      <c r="FWL2" s="23" t="s">
        <v>707</v>
      </c>
      <c r="FWM2" s="6" t="s">
        <v>706</v>
      </c>
      <c r="FWN2" s="23" t="s">
        <v>707</v>
      </c>
      <c r="FWO2" s="6" t="s">
        <v>706</v>
      </c>
      <c r="FWP2" s="23" t="s">
        <v>707</v>
      </c>
      <c r="FWQ2" s="6" t="s">
        <v>706</v>
      </c>
      <c r="FWR2" s="23" t="s">
        <v>707</v>
      </c>
      <c r="FWS2" s="6" t="s">
        <v>706</v>
      </c>
      <c r="FWT2" s="23" t="s">
        <v>707</v>
      </c>
      <c r="FWU2" s="6" t="s">
        <v>706</v>
      </c>
      <c r="FWV2" s="23" t="s">
        <v>707</v>
      </c>
      <c r="FWW2" s="6" t="s">
        <v>706</v>
      </c>
      <c r="FWX2" s="23" t="s">
        <v>707</v>
      </c>
      <c r="FWY2" s="6" t="s">
        <v>706</v>
      </c>
      <c r="FWZ2" s="23" t="s">
        <v>707</v>
      </c>
      <c r="FXA2" s="6" t="s">
        <v>706</v>
      </c>
      <c r="FXB2" s="23" t="s">
        <v>707</v>
      </c>
      <c r="FXC2" s="6" t="s">
        <v>706</v>
      </c>
      <c r="FXD2" s="23" t="s">
        <v>707</v>
      </c>
      <c r="FXE2" s="6" t="s">
        <v>706</v>
      </c>
      <c r="FXF2" s="23" t="s">
        <v>707</v>
      </c>
      <c r="FXG2" s="6" t="s">
        <v>706</v>
      </c>
      <c r="FXH2" s="23" t="s">
        <v>707</v>
      </c>
      <c r="FXI2" s="6" t="s">
        <v>706</v>
      </c>
      <c r="FXJ2" s="23" t="s">
        <v>707</v>
      </c>
      <c r="FXK2" s="6" t="s">
        <v>706</v>
      </c>
      <c r="FXL2" s="23" t="s">
        <v>707</v>
      </c>
      <c r="FXM2" s="6" t="s">
        <v>706</v>
      </c>
      <c r="FXN2" s="23" t="s">
        <v>707</v>
      </c>
      <c r="FXO2" s="6" t="s">
        <v>706</v>
      </c>
      <c r="FXP2" s="23" t="s">
        <v>707</v>
      </c>
      <c r="FXQ2" s="6" t="s">
        <v>706</v>
      </c>
      <c r="FXR2" s="23" t="s">
        <v>707</v>
      </c>
      <c r="FXS2" s="6" t="s">
        <v>706</v>
      </c>
      <c r="FXT2" s="23" t="s">
        <v>707</v>
      </c>
      <c r="FXU2" s="6" t="s">
        <v>706</v>
      </c>
      <c r="FXV2" s="23" t="s">
        <v>707</v>
      </c>
      <c r="FXW2" s="6" t="s">
        <v>706</v>
      </c>
      <c r="FXX2" s="23" t="s">
        <v>707</v>
      </c>
      <c r="FXY2" s="6" t="s">
        <v>706</v>
      </c>
      <c r="FXZ2" s="23" t="s">
        <v>707</v>
      </c>
      <c r="FYA2" s="6" t="s">
        <v>706</v>
      </c>
      <c r="FYB2" s="23" t="s">
        <v>707</v>
      </c>
      <c r="FYC2" s="6" t="s">
        <v>706</v>
      </c>
      <c r="FYD2" s="23" t="s">
        <v>707</v>
      </c>
      <c r="FYE2" s="6" t="s">
        <v>706</v>
      </c>
      <c r="FYF2" s="23" t="s">
        <v>707</v>
      </c>
      <c r="FYG2" s="6" t="s">
        <v>706</v>
      </c>
      <c r="FYH2" s="23" t="s">
        <v>707</v>
      </c>
      <c r="FYI2" s="6" t="s">
        <v>706</v>
      </c>
      <c r="FYJ2" s="23" t="s">
        <v>707</v>
      </c>
      <c r="FYK2" s="6" t="s">
        <v>706</v>
      </c>
      <c r="FYL2" s="23" t="s">
        <v>707</v>
      </c>
      <c r="FYM2" s="6" t="s">
        <v>706</v>
      </c>
      <c r="FYN2" s="23" t="s">
        <v>707</v>
      </c>
      <c r="FYO2" s="6" t="s">
        <v>706</v>
      </c>
      <c r="FYP2" s="23" t="s">
        <v>707</v>
      </c>
      <c r="FYQ2" s="6" t="s">
        <v>706</v>
      </c>
      <c r="FYR2" s="23" t="s">
        <v>707</v>
      </c>
      <c r="FYS2" s="6" t="s">
        <v>706</v>
      </c>
      <c r="FYT2" s="23" t="s">
        <v>707</v>
      </c>
      <c r="FYU2" s="6" t="s">
        <v>706</v>
      </c>
      <c r="FYV2" s="23" t="s">
        <v>707</v>
      </c>
      <c r="FYW2" s="6" t="s">
        <v>706</v>
      </c>
      <c r="FYX2" s="23" t="s">
        <v>707</v>
      </c>
      <c r="FYY2" s="6" t="s">
        <v>706</v>
      </c>
      <c r="FYZ2" s="23" t="s">
        <v>707</v>
      </c>
      <c r="FZA2" s="6" t="s">
        <v>706</v>
      </c>
      <c r="FZB2" s="23" t="s">
        <v>707</v>
      </c>
      <c r="FZC2" s="6" t="s">
        <v>706</v>
      </c>
      <c r="FZD2" s="23" t="s">
        <v>707</v>
      </c>
      <c r="FZE2" s="6" t="s">
        <v>706</v>
      </c>
      <c r="FZF2" s="23" t="s">
        <v>707</v>
      </c>
      <c r="FZG2" s="6" t="s">
        <v>706</v>
      </c>
      <c r="FZH2" s="23" t="s">
        <v>707</v>
      </c>
      <c r="FZI2" s="6" t="s">
        <v>706</v>
      </c>
      <c r="FZJ2" s="23" t="s">
        <v>707</v>
      </c>
      <c r="FZK2" s="6" t="s">
        <v>706</v>
      </c>
      <c r="FZL2" s="23" t="s">
        <v>707</v>
      </c>
      <c r="FZM2" s="6" t="s">
        <v>706</v>
      </c>
      <c r="FZN2" s="23" t="s">
        <v>707</v>
      </c>
      <c r="FZO2" s="6" t="s">
        <v>706</v>
      </c>
      <c r="FZP2" s="23" t="s">
        <v>707</v>
      </c>
      <c r="FZQ2" s="6" t="s">
        <v>706</v>
      </c>
      <c r="FZR2" s="23" t="s">
        <v>707</v>
      </c>
      <c r="FZS2" s="6" t="s">
        <v>706</v>
      </c>
      <c r="FZT2" s="23" t="s">
        <v>707</v>
      </c>
      <c r="FZU2" s="6" t="s">
        <v>706</v>
      </c>
      <c r="FZV2" s="23" t="s">
        <v>707</v>
      </c>
      <c r="FZW2" s="6" t="s">
        <v>706</v>
      </c>
      <c r="FZX2" s="23" t="s">
        <v>707</v>
      </c>
      <c r="FZY2" s="6" t="s">
        <v>706</v>
      </c>
      <c r="FZZ2" s="23" t="s">
        <v>707</v>
      </c>
      <c r="GAA2" s="6" t="s">
        <v>706</v>
      </c>
      <c r="GAB2" s="23" t="s">
        <v>707</v>
      </c>
      <c r="GAC2" s="6" t="s">
        <v>706</v>
      </c>
      <c r="GAD2" s="23" t="s">
        <v>707</v>
      </c>
      <c r="GAE2" s="6" t="s">
        <v>706</v>
      </c>
      <c r="GAF2" s="23" t="s">
        <v>707</v>
      </c>
      <c r="GAG2" s="6" t="s">
        <v>706</v>
      </c>
      <c r="GAH2" s="23" t="s">
        <v>707</v>
      </c>
      <c r="GAI2" s="6" t="s">
        <v>706</v>
      </c>
      <c r="GAJ2" s="23" t="s">
        <v>707</v>
      </c>
      <c r="GAK2" s="6" t="s">
        <v>706</v>
      </c>
      <c r="GAL2" s="23" t="s">
        <v>707</v>
      </c>
      <c r="GAM2" s="6" t="s">
        <v>706</v>
      </c>
      <c r="GAN2" s="23" t="s">
        <v>707</v>
      </c>
      <c r="GAO2" s="6" t="s">
        <v>706</v>
      </c>
      <c r="GAP2" s="23" t="s">
        <v>707</v>
      </c>
      <c r="GAQ2" s="6" t="s">
        <v>706</v>
      </c>
      <c r="GAR2" s="23" t="s">
        <v>707</v>
      </c>
      <c r="GAS2" s="6" t="s">
        <v>706</v>
      </c>
      <c r="GAT2" s="23" t="s">
        <v>707</v>
      </c>
      <c r="GAU2" s="6" t="s">
        <v>706</v>
      </c>
      <c r="GAV2" s="23" t="s">
        <v>707</v>
      </c>
      <c r="GAW2" s="6" t="s">
        <v>706</v>
      </c>
      <c r="GAX2" s="23" t="s">
        <v>707</v>
      </c>
      <c r="GAY2" s="6" t="s">
        <v>706</v>
      </c>
      <c r="GAZ2" s="23" t="s">
        <v>707</v>
      </c>
      <c r="GBA2" s="6" t="s">
        <v>706</v>
      </c>
      <c r="GBB2" s="23" t="s">
        <v>707</v>
      </c>
      <c r="GBC2" s="6" t="s">
        <v>706</v>
      </c>
      <c r="GBD2" s="23" t="s">
        <v>707</v>
      </c>
      <c r="GBE2" s="6" t="s">
        <v>706</v>
      </c>
      <c r="GBF2" s="23" t="s">
        <v>707</v>
      </c>
      <c r="GBG2" s="6" t="s">
        <v>706</v>
      </c>
      <c r="GBH2" s="23" t="s">
        <v>707</v>
      </c>
      <c r="GBI2" s="6" t="s">
        <v>706</v>
      </c>
      <c r="GBJ2" s="23" t="s">
        <v>707</v>
      </c>
      <c r="GBK2" s="6" t="s">
        <v>706</v>
      </c>
      <c r="GBL2" s="23" t="s">
        <v>707</v>
      </c>
      <c r="GBM2" s="6" t="s">
        <v>706</v>
      </c>
      <c r="GBN2" s="23" t="s">
        <v>707</v>
      </c>
      <c r="GBO2" s="6" t="s">
        <v>706</v>
      </c>
      <c r="GBP2" s="23" t="s">
        <v>707</v>
      </c>
      <c r="GBQ2" s="6" t="s">
        <v>706</v>
      </c>
      <c r="GBR2" s="23" t="s">
        <v>707</v>
      </c>
      <c r="GBS2" s="6" t="s">
        <v>706</v>
      </c>
      <c r="GBT2" s="23" t="s">
        <v>707</v>
      </c>
      <c r="GBU2" s="6" t="s">
        <v>706</v>
      </c>
      <c r="GBV2" s="23" t="s">
        <v>707</v>
      </c>
      <c r="GBW2" s="6" t="s">
        <v>706</v>
      </c>
      <c r="GBX2" s="23" t="s">
        <v>707</v>
      </c>
      <c r="GBY2" s="6" t="s">
        <v>706</v>
      </c>
      <c r="GBZ2" s="23" t="s">
        <v>707</v>
      </c>
      <c r="GCA2" s="6" t="s">
        <v>706</v>
      </c>
      <c r="GCB2" s="23" t="s">
        <v>707</v>
      </c>
      <c r="GCC2" s="6" t="s">
        <v>706</v>
      </c>
      <c r="GCD2" s="23" t="s">
        <v>707</v>
      </c>
      <c r="GCE2" s="6" t="s">
        <v>706</v>
      </c>
      <c r="GCF2" s="23" t="s">
        <v>707</v>
      </c>
      <c r="GCG2" s="6" t="s">
        <v>706</v>
      </c>
      <c r="GCH2" s="23" t="s">
        <v>707</v>
      </c>
      <c r="GCI2" s="6" t="s">
        <v>706</v>
      </c>
      <c r="GCJ2" s="23" t="s">
        <v>707</v>
      </c>
      <c r="GCK2" s="6" t="s">
        <v>706</v>
      </c>
      <c r="GCL2" s="23" t="s">
        <v>707</v>
      </c>
      <c r="GCM2" s="6" t="s">
        <v>706</v>
      </c>
      <c r="GCN2" s="23" t="s">
        <v>707</v>
      </c>
      <c r="GCO2" s="6" t="s">
        <v>706</v>
      </c>
      <c r="GCP2" s="23" t="s">
        <v>707</v>
      </c>
      <c r="GCQ2" s="6" t="s">
        <v>706</v>
      </c>
      <c r="GCR2" s="23" t="s">
        <v>707</v>
      </c>
      <c r="GCS2" s="6" t="s">
        <v>706</v>
      </c>
      <c r="GCT2" s="23" t="s">
        <v>707</v>
      </c>
      <c r="GCU2" s="6" t="s">
        <v>706</v>
      </c>
      <c r="GCV2" s="23" t="s">
        <v>707</v>
      </c>
      <c r="GCW2" s="6" t="s">
        <v>706</v>
      </c>
      <c r="GCX2" s="23" t="s">
        <v>707</v>
      </c>
      <c r="GCY2" s="6" t="s">
        <v>706</v>
      </c>
      <c r="GCZ2" s="23" t="s">
        <v>707</v>
      </c>
      <c r="GDA2" s="6" t="s">
        <v>706</v>
      </c>
      <c r="GDB2" s="23" t="s">
        <v>707</v>
      </c>
      <c r="GDC2" s="6" t="s">
        <v>706</v>
      </c>
      <c r="GDD2" s="23" t="s">
        <v>707</v>
      </c>
      <c r="GDE2" s="6" t="s">
        <v>706</v>
      </c>
      <c r="GDF2" s="23" t="s">
        <v>707</v>
      </c>
      <c r="GDG2" s="6" t="s">
        <v>706</v>
      </c>
      <c r="GDH2" s="23" t="s">
        <v>707</v>
      </c>
      <c r="GDI2" s="6" t="s">
        <v>706</v>
      </c>
      <c r="GDJ2" s="23" t="s">
        <v>707</v>
      </c>
      <c r="GDK2" s="6" t="s">
        <v>706</v>
      </c>
      <c r="GDL2" s="23" t="s">
        <v>707</v>
      </c>
      <c r="GDM2" s="6" t="s">
        <v>706</v>
      </c>
      <c r="GDN2" s="23" t="s">
        <v>707</v>
      </c>
      <c r="GDO2" s="6" t="s">
        <v>706</v>
      </c>
      <c r="GDP2" s="23" t="s">
        <v>707</v>
      </c>
      <c r="GDQ2" s="6" t="s">
        <v>706</v>
      </c>
      <c r="GDR2" s="23" t="s">
        <v>707</v>
      </c>
      <c r="GDS2" s="6" t="s">
        <v>706</v>
      </c>
      <c r="GDT2" s="23" t="s">
        <v>707</v>
      </c>
      <c r="GDU2" s="6" t="s">
        <v>706</v>
      </c>
      <c r="GDV2" s="23" t="s">
        <v>707</v>
      </c>
      <c r="GDW2" s="6" t="s">
        <v>706</v>
      </c>
      <c r="GDX2" s="23" t="s">
        <v>707</v>
      </c>
      <c r="GDY2" s="6" t="s">
        <v>706</v>
      </c>
      <c r="GDZ2" s="23" t="s">
        <v>707</v>
      </c>
      <c r="GEA2" s="6" t="s">
        <v>706</v>
      </c>
      <c r="GEB2" s="23" t="s">
        <v>707</v>
      </c>
      <c r="GEC2" s="6" t="s">
        <v>706</v>
      </c>
      <c r="GED2" s="23" t="s">
        <v>707</v>
      </c>
      <c r="GEE2" s="6" t="s">
        <v>706</v>
      </c>
      <c r="GEF2" s="23" t="s">
        <v>707</v>
      </c>
      <c r="GEG2" s="6" t="s">
        <v>706</v>
      </c>
      <c r="GEH2" s="23" t="s">
        <v>707</v>
      </c>
      <c r="GEI2" s="6" t="s">
        <v>706</v>
      </c>
      <c r="GEJ2" s="23" t="s">
        <v>707</v>
      </c>
      <c r="GEK2" s="6" t="s">
        <v>706</v>
      </c>
      <c r="GEL2" s="23" t="s">
        <v>707</v>
      </c>
      <c r="GEM2" s="6" t="s">
        <v>706</v>
      </c>
      <c r="GEN2" s="23" t="s">
        <v>707</v>
      </c>
      <c r="GEO2" s="6" t="s">
        <v>706</v>
      </c>
      <c r="GEP2" s="23" t="s">
        <v>707</v>
      </c>
      <c r="GEQ2" s="6" t="s">
        <v>706</v>
      </c>
      <c r="GER2" s="23" t="s">
        <v>707</v>
      </c>
      <c r="GES2" s="6" t="s">
        <v>706</v>
      </c>
      <c r="GET2" s="23" t="s">
        <v>707</v>
      </c>
      <c r="GEU2" s="6" t="s">
        <v>706</v>
      </c>
      <c r="GEV2" s="23" t="s">
        <v>707</v>
      </c>
      <c r="GEW2" s="6" t="s">
        <v>706</v>
      </c>
      <c r="GEX2" s="23" t="s">
        <v>707</v>
      </c>
      <c r="GEY2" s="6" t="s">
        <v>706</v>
      </c>
      <c r="GEZ2" s="23" t="s">
        <v>707</v>
      </c>
      <c r="GFA2" s="6" t="s">
        <v>706</v>
      </c>
      <c r="GFB2" s="23" t="s">
        <v>707</v>
      </c>
      <c r="GFC2" s="6" t="s">
        <v>706</v>
      </c>
      <c r="GFD2" s="23" t="s">
        <v>707</v>
      </c>
      <c r="GFE2" s="6" t="s">
        <v>706</v>
      </c>
      <c r="GFF2" s="23" t="s">
        <v>707</v>
      </c>
      <c r="GFG2" s="6" t="s">
        <v>706</v>
      </c>
      <c r="GFH2" s="23" t="s">
        <v>707</v>
      </c>
      <c r="GFI2" s="6" t="s">
        <v>706</v>
      </c>
      <c r="GFJ2" s="23" t="s">
        <v>707</v>
      </c>
      <c r="GFK2" s="6" t="s">
        <v>706</v>
      </c>
      <c r="GFL2" s="23" t="s">
        <v>707</v>
      </c>
      <c r="GFM2" s="6" t="s">
        <v>706</v>
      </c>
      <c r="GFN2" s="23" t="s">
        <v>707</v>
      </c>
      <c r="GFO2" s="6" t="s">
        <v>706</v>
      </c>
      <c r="GFP2" s="23" t="s">
        <v>707</v>
      </c>
      <c r="GFQ2" s="6" t="s">
        <v>706</v>
      </c>
      <c r="GFR2" s="23" t="s">
        <v>707</v>
      </c>
      <c r="GFS2" s="6" t="s">
        <v>706</v>
      </c>
      <c r="GFT2" s="23" t="s">
        <v>707</v>
      </c>
      <c r="GFU2" s="6" t="s">
        <v>706</v>
      </c>
      <c r="GFV2" s="23" t="s">
        <v>707</v>
      </c>
      <c r="GFW2" s="6" t="s">
        <v>706</v>
      </c>
      <c r="GFX2" s="23" t="s">
        <v>707</v>
      </c>
      <c r="GFY2" s="6" t="s">
        <v>706</v>
      </c>
      <c r="GFZ2" s="23" t="s">
        <v>707</v>
      </c>
      <c r="GGA2" s="6" t="s">
        <v>706</v>
      </c>
      <c r="GGB2" s="23" t="s">
        <v>707</v>
      </c>
      <c r="GGC2" s="6" t="s">
        <v>706</v>
      </c>
      <c r="GGD2" s="23" t="s">
        <v>707</v>
      </c>
      <c r="GGE2" s="6" t="s">
        <v>706</v>
      </c>
      <c r="GGF2" s="23" t="s">
        <v>707</v>
      </c>
      <c r="GGG2" s="6" t="s">
        <v>706</v>
      </c>
      <c r="GGH2" s="23" t="s">
        <v>707</v>
      </c>
      <c r="GGI2" s="6" t="s">
        <v>706</v>
      </c>
      <c r="GGJ2" s="23" t="s">
        <v>707</v>
      </c>
      <c r="GGK2" s="6" t="s">
        <v>706</v>
      </c>
      <c r="GGL2" s="23" t="s">
        <v>707</v>
      </c>
      <c r="GGM2" s="6" t="s">
        <v>706</v>
      </c>
      <c r="GGN2" s="23" t="s">
        <v>707</v>
      </c>
      <c r="GGO2" s="6" t="s">
        <v>706</v>
      </c>
      <c r="GGP2" s="23" t="s">
        <v>707</v>
      </c>
      <c r="GGQ2" s="6" t="s">
        <v>706</v>
      </c>
      <c r="GGR2" s="23" t="s">
        <v>707</v>
      </c>
      <c r="GGS2" s="6" t="s">
        <v>706</v>
      </c>
      <c r="GGT2" s="23" t="s">
        <v>707</v>
      </c>
      <c r="GGU2" s="6" t="s">
        <v>706</v>
      </c>
      <c r="GGV2" s="23" t="s">
        <v>707</v>
      </c>
      <c r="GGW2" s="6" t="s">
        <v>706</v>
      </c>
      <c r="GGX2" s="23" t="s">
        <v>707</v>
      </c>
      <c r="GGY2" s="6" t="s">
        <v>706</v>
      </c>
      <c r="GGZ2" s="23" t="s">
        <v>707</v>
      </c>
      <c r="GHA2" s="6" t="s">
        <v>706</v>
      </c>
      <c r="GHB2" s="23" t="s">
        <v>707</v>
      </c>
      <c r="GHC2" s="6" t="s">
        <v>706</v>
      </c>
      <c r="GHD2" s="23" t="s">
        <v>707</v>
      </c>
      <c r="GHE2" s="6" t="s">
        <v>706</v>
      </c>
      <c r="GHF2" s="23" t="s">
        <v>707</v>
      </c>
      <c r="GHG2" s="6" t="s">
        <v>706</v>
      </c>
      <c r="GHH2" s="23" t="s">
        <v>707</v>
      </c>
      <c r="GHI2" s="6" t="s">
        <v>706</v>
      </c>
      <c r="GHJ2" s="23" t="s">
        <v>707</v>
      </c>
      <c r="GHK2" s="6" t="s">
        <v>706</v>
      </c>
      <c r="GHL2" s="23" t="s">
        <v>707</v>
      </c>
      <c r="GHM2" s="6" t="s">
        <v>706</v>
      </c>
      <c r="GHN2" s="23" t="s">
        <v>707</v>
      </c>
      <c r="GHO2" s="6" t="s">
        <v>706</v>
      </c>
      <c r="GHP2" s="23" t="s">
        <v>707</v>
      </c>
      <c r="GHQ2" s="6" t="s">
        <v>706</v>
      </c>
      <c r="GHR2" s="23" t="s">
        <v>707</v>
      </c>
      <c r="GHS2" s="6" t="s">
        <v>706</v>
      </c>
      <c r="GHT2" s="23" t="s">
        <v>707</v>
      </c>
      <c r="GHU2" s="6" t="s">
        <v>706</v>
      </c>
      <c r="GHV2" s="23" t="s">
        <v>707</v>
      </c>
      <c r="GHW2" s="6" t="s">
        <v>706</v>
      </c>
      <c r="GHX2" s="23" t="s">
        <v>707</v>
      </c>
      <c r="GHY2" s="6" t="s">
        <v>706</v>
      </c>
      <c r="GHZ2" s="23" t="s">
        <v>707</v>
      </c>
      <c r="GIA2" s="6" t="s">
        <v>706</v>
      </c>
      <c r="GIB2" s="23" t="s">
        <v>707</v>
      </c>
      <c r="GIC2" s="6" t="s">
        <v>706</v>
      </c>
      <c r="GID2" s="23" t="s">
        <v>707</v>
      </c>
      <c r="GIE2" s="6" t="s">
        <v>706</v>
      </c>
      <c r="GIF2" s="23" t="s">
        <v>707</v>
      </c>
      <c r="GIG2" s="6" t="s">
        <v>706</v>
      </c>
      <c r="GIH2" s="23" t="s">
        <v>707</v>
      </c>
      <c r="GII2" s="6" t="s">
        <v>706</v>
      </c>
      <c r="GIJ2" s="23" t="s">
        <v>707</v>
      </c>
      <c r="GIK2" s="6" t="s">
        <v>706</v>
      </c>
      <c r="GIL2" s="23" t="s">
        <v>707</v>
      </c>
      <c r="GIM2" s="6" t="s">
        <v>706</v>
      </c>
      <c r="GIN2" s="23" t="s">
        <v>707</v>
      </c>
      <c r="GIO2" s="6" t="s">
        <v>706</v>
      </c>
      <c r="GIP2" s="23" t="s">
        <v>707</v>
      </c>
      <c r="GIQ2" s="6" t="s">
        <v>706</v>
      </c>
      <c r="GIR2" s="23" t="s">
        <v>707</v>
      </c>
      <c r="GIS2" s="6" t="s">
        <v>706</v>
      </c>
      <c r="GIT2" s="23" t="s">
        <v>707</v>
      </c>
      <c r="GIU2" s="6" t="s">
        <v>706</v>
      </c>
      <c r="GIV2" s="23" t="s">
        <v>707</v>
      </c>
      <c r="GIW2" s="6" t="s">
        <v>706</v>
      </c>
      <c r="GIX2" s="23" t="s">
        <v>707</v>
      </c>
      <c r="GIY2" s="6" t="s">
        <v>706</v>
      </c>
      <c r="GIZ2" s="23" t="s">
        <v>707</v>
      </c>
      <c r="GJA2" s="6" t="s">
        <v>706</v>
      </c>
      <c r="GJB2" s="23" t="s">
        <v>707</v>
      </c>
      <c r="GJC2" s="6" t="s">
        <v>706</v>
      </c>
      <c r="GJD2" s="23" t="s">
        <v>707</v>
      </c>
      <c r="GJE2" s="6" t="s">
        <v>706</v>
      </c>
      <c r="GJF2" s="23" t="s">
        <v>707</v>
      </c>
      <c r="GJG2" s="6" t="s">
        <v>706</v>
      </c>
      <c r="GJH2" s="23" t="s">
        <v>707</v>
      </c>
      <c r="GJI2" s="6" t="s">
        <v>706</v>
      </c>
      <c r="GJJ2" s="23" t="s">
        <v>707</v>
      </c>
      <c r="GJK2" s="6" t="s">
        <v>706</v>
      </c>
      <c r="GJL2" s="23" t="s">
        <v>707</v>
      </c>
      <c r="GJM2" s="6" t="s">
        <v>706</v>
      </c>
      <c r="GJN2" s="23" t="s">
        <v>707</v>
      </c>
      <c r="GJO2" s="6" t="s">
        <v>706</v>
      </c>
      <c r="GJP2" s="23" t="s">
        <v>707</v>
      </c>
      <c r="GJQ2" s="6" t="s">
        <v>706</v>
      </c>
      <c r="GJR2" s="23" t="s">
        <v>707</v>
      </c>
      <c r="GJS2" s="6" t="s">
        <v>706</v>
      </c>
      <c r="GJT2" s="23" t="s">
        <v>707</v>
      </c>
      <c r="GJU2" s="6" t="s">
        <v>706</v>
      </c>
      <c r="GJV2" s="23" t="s">
        <v>707</v>
      </c>
      <c r="GJW2" s="6" t="s">
        <v>706</v>
      </c>
      <c r="GJX2" s="23" t="s">
        <v>707</v>
      </c>
      <c r="GJY2" s="6" t="s">
        <v>706</v>
      </c>
      <c r="GJZ2" s="23" t="s">
        <v>707</v>
      </c>
      <c r="GKA2" s="6" t="s">
        <v>706</v>
      </c>
      <c r="GKB2" s="23" t="s">
        <v>707</v>
      </c>
      <c r="GKC2" s="6" t="s">
        <v>706</v>
      </c>
      <c r="GKD2" s="23" t="s">
        <v>707</v>
      </c>
      <c r="GKE2" s="6" t="s">
        <v>706</v>
      </c>
      <c r="GKF2" s="23" t="s">
        <v>707</v>
      </c>
      <c r="GKG2" s="6" t="s">
        <v>706</v>
      </c>
      <c r="GKH2" s="23" t="s">
        <v>707</v>
      </c>
      <c r="GKI2" s="6" t="s">
        <v>706</v>
      </c>
      <c r="GKJ2" s="23" t="s">
        <v>707</v>
      </c>
      <c r="GKK2" s="6" t="s">
        <v>706</v>
      </c>
      <c r="GKL2" s="23" t="s">
        <v>707</v>
      </c>
      <c r="GKM2" s="6" t="s">
        <v>706</v>
      </c>
      <c r="GKN2" s="23" t="s">
        <v>707</v>
      </c>
      <c r="GKO2" s="6" t="s">
        <v>706</v>
      </c>
      <c r="GKP2" s="23" t="s">
        <v>707</v>
      </c>
      <c r="GKQ2" s="6" t="s">
        <v>706</v>
      </c>
      <c r="GKR2" s="23" t="s">
        <v>707</v>
      </c>
      <c r="GKS2" s="6" t="s">
        <v>706</v>
      </c>
      <c r="GKT2" s="23" t="s">
        <v>707</v>
      </c>
      <c r="GKU2" s="6" t="s">
        <v>706</v>
      </c>
      <c r="GKV2" s="23" t="s">
        <v>707</v>
      </c>
      <c r="GKW2" s="6" t="s">
        <v>706</v>
      </c>
      <c r="GKX2" s="23" t="s">
        <v>707</v>
      </c>
      <c r="GKY2" s="6" t="s">
        <v>706</v>
      </c>
      <c r="GKZ2" s="23" t="s">
        <v>707</v>
      </c>
      <c r="GLA2" s="6" t="s">
        <v>706</v>
      </c>
      <c r="GLB2" s="23" t="s">
        <v>707</v>
      </c>
      <c r="GLC2" s="6" t="s">
        <v>706</v>
      </c>
      <c r="GLD2" s="23" t="s">
        <v>707</v>
      </c>
      <c r="GLE2" s="6" t="s">
        <v>706</v>
      </c>
      <c r="GLF2" s="23" t="s">
        <v>707</v>
      </c>
      <c r="GLG2" s="6" t="s">
        <v>706</v>
      </c>
      <c r="GLH2" s="23" t="s">
        <v>707</v>
      </c>
      <c r="GLI2" s="6" t="s">
        <v>706</v>
      </c>
      <c r="GLJ2" s="23" t="s">
        <v>707</v>
      </c>
      <c r="GLK2" s="6" t="s">
        <v>706</v>
      </c>
      <c r="GLL2" s="23" t="s">
        <v>707</v>
      </c>
      <c r="GLM2" s="6" t="s">
        <v>706</v>
      </c>
      <c r="GLN2" s="23" t="s">
        <v>707</v>
      </c>
      <c r="GLO2" s="6" t="s">
        <v>706</v>
      </c>
      <c r="GLP2" s="23" t="s">
        <v>707</v>
      </c>
      <c r="GLQ2" s="6" t="s">
        <v>706</v>
      </c>
      <c r="GLR2" s="23" t="s">
        <v>707</v>
      </c>
      <c r="GLS2" s="6" t="s">
        <v>706</v>
      </c>
      <c r="GLT2" s="23" t="s">
        <v>707</v>
      </c>
      <c r="GLU2" s="6" t="s">
        <v>706</v>
      </c>
      <c r="GLV2" s="23" t="s">
        <v>707</v>
      </c>
      <c r="GLW2" s="6" t="s">
        <v>706</v>
      </c>
      <c r="GLX2" s="23" t="s">
        <v>707</v>
      </c>
      <c r="GLY2" s="6" t="s">
        <v>706</v>
      </c>
      <c r="GLZ2" s="23" t="s">
        <v>707</v>
      </c>
      <c r="GMA2" s="6" t="s">
        <v>706</v>
      </c>
      <c r="GMB2" s="23" t="s">
        <v>707</v>
      </c>
      <c r="GMC2" s="6" t="s">
        <v>706</v>
      </c>
      <c r="GMD2" s="23" t="s">
        <v>707</v>
      </c>
      <c r="GME2" s="6" t="s">
        <v>706</v>
      </c>
      <c r="GMF2" s="23" t="s">
        <v>707</v>
      </c>
      <c r="GMG2" s="6" t="s">
        <v>706</v>
      </c>
      <c r="GMH2" s="23" t="s">
        <v>707</v>
      </c>
      <c r="GMI2" s="6" t="s">
        <v>706</v>
      </c>
      <c r="GMJ2" s="23" t="s">
        <v>707</v>
      </c>
      <c r="GMK2" s="6" t="s">
        <v>706</v>
      </c>
      <c r="GML2" s="23" t="s">
        <v>707</v>
      </c>
      <c r="GMM2" s="6" t="s">
        <v>706</v>
      </c>
      <c r="GMN2" s="23" t="s">
        <v>707</v>
      </c>
      <c r="GMO2" s="6" t="s">
        <v>706</v>
      </c>
      <c r="GMP2" s="23" t="s">
        <v>707</v>
      </c>
      <c r="GMQ2" s="6" t="s">
        <v>706</v>
      </c>
      <c r="GMR2" s="23" t="s">
        <v>707</v>
      </c>
      <c r="GMS2" s="6" t="s">
        <v>706</v>
      </c>
      <c r="GMT2" s="23" t="s">
        <v>707</v>
      </c>
      <c r="GMU2" s="6" t="s">
        <v>706</v>
      </c>
      <c r="GMV2" s="23" t="s">
        <v>707</v>
      </c>
      <c r="GMW2" s="6" t="s">
        <v>706</v>
      </c>
      <c r="GMX2" s="23" t="s">
        <v>707</v>
      </c>
      <c r="GMY2" s="6" t="s">
        <v>706</v>
      </c>
      <c r="GMZ2" s="23" t="s">
        <v>707</v>
      </c>
      <c r="GNA2" s="6" t="s">
        <v>706</v>
      </c>
      <c r="GNB2" s="23" t="s">
        <v>707</v>
      </c>
      <c r="GNC2" s="6" t="s">
        <v>706</v>
      </c>
      <c r="GND2" s="23" t="s">
        <v>707</v>
      </c>
      <c r="GNE2" s="6" t="s">
        <v>706</v>
      </c>
      <c r="GNF2" s="23" t="s">
        <v>707</v>
      </c>
      <c r="GNG2" s="6" t="s">
        <v>706</v>
      </c>
      <c r="GNH2" s="23" t="s">
        <v>707</v>
      </c>
      <c r="GNI2" s="6" t="s">
        <v>706</v>
      </c>
      <c r="GNJ2" s="23" t="s">
        <v>707</v>
      </c>
      <c r="GNK2" s="6" t="s">
        <v>706</v>
      </c>
      <c r="GNL2" s="23" t="s">
        <v>707</v>
      </c>
      <c r="GNM2" s="6" t="s">
        <v>706</v>
      </c>
      <c r="GNN2" s="23" t="s">
        <v>707</v>
      </c>
      <c r="GNO2" s="6" t="s">
        <v>706</v>
      </c>
      <c r="GNP2" s="23" t="s">
        <v>707</v>
      </c>
      <c r="GNQ2" s="6" t="s">
        <v>706</v>
      </c>
      <c r="GNR2" s="23" t="s">
        <v>707</v>
      </c>
      <c r="GNS2" s="6" t="s">
        <v>706</v>
      </c>
      <c r="GNT2" s="23" t="s">
        <v>707</v>
      </c>
      <c r="GNU2" s="6" t="s">
        <v>706</v>
      </c>
      <c r="GNV2" s="23" t="s">
        <v>707</v>
      </c>
      <c r="GNW2" s="6" t="s">
        <v>706</v>
      </c>
      <c r="GNX2" s="23" t="s">
        <v>707</v>
      </c>
      <c r="GNY2" s="6" t="s">
        <v>706</v>
      </c>
      <c r="GNZ2" s="23" t="s">
        <v>707</v>
      </c>
      <c r="GOA2" s="6" t="s">
        <v>706</v>
      </c>
      <c r="GOB2" s="23" t="s">
        <v>707</v>
      </c>
      <c r="GOC2" s="6" t="s">
        <v>706</v>
      </c>
      <c r="GOD2" s="23" t="s">
        <v>707</v>
      </c>
      <c r="GOE2" s="6" t="s">
        <v>706</v>
      </c>
      <c r="GOF2" s="23" t="s">
        <v>707</v>
      </c>
      <c r="GOG2" s="6" t="s">
        <v>706</v>
      </c>
      <c r="GOH2" s="23" t="s">
        <v>707</v>
      </c>
      <c r="GOI2" s="6" t="s">
        <v>706</v>
      </c>
      <c r="GOJ2" s="23" t="s">
        <v>707</v>
      </c>
      <c r="GOK2" s="6" t="s">
        <v>706</v>
      </c>
      <c r="GOL2" s="23" t="s">
        <v>707</v>
      </c>
      <c r="GOM2" s="6" t="s">
        <v>706</v>
      </c>
      <c r="GON2" s="23" t="s">
        <v>707</v>
      </c>
      <c r="GOO2" s="6" t="s">
        <v>706</v>
      </c>
      <c r="GOP2" s="23" t="s">
        <v>707</v>
      </c>
      <c r="GOQ2" s="6" t="s">
        <v>706</v>
      </c>
      <c r="GOR2" s="23" t="s">
        <v>707</v>
      </c>
      <c r="GOS2" s="6" t="s">
        <v>706</v>
      </c>
      <c r="GOT2" s="23" t="s">
        <v>707</v>
      </c>
      <c r="GOU2" s="6" t="s">
        <v>706</v>
      </c>
      <c r="GOV2" s="23" t="s">
        <v>707</v>
      </c>
      <c r="GOW2" s="6" t="s">
        <v>706</v>
      </c>
      <c r="GOX2" s="23" t="s">
        <v>707</v>
      </c>
      <c r="GOY2" s="6" t="s">
        <v>706</v>
      </c>
      <c r="GOZ2" s="23" t="s">
        <v>707</v>
      </c>
      <c r="GPA2" s="6" t="s">
        <v>706</v>
      </c>
      <c r="GPB2" s="23" t="s">
        <v>707</v>
      </c>
      <c r="GPC2" s="6" t="s">
        <v>706</v>
      </c>
      <c r="GPD2" s="23" t="s">
        <v>707</v>
      </c>
      <c r="GPE2" s="6" t="s">
        <v>706</v>
      </c>
      <c r="GPF2" s="23" t="s">
        <v>707</v>
      </c>
      <c r="GPG2" s="6" t="s">
        <v>706</v>
      </c>
      <c r="GPH2" s="23" t="s">
        <v>707</v>
      </c>
      <c r="GPI2" s="6" t="s">
        <v>706</v>
      </c>
      <c r="GPJ2" s="23" t="s">
        <v>707</v>
      </c>
      <c r="GPK2" s="6" t="s">
        <v>706</v>
      </c>
      <c r="GPL2" s="23" t="s">
        <v>707</v>
      </c>
      <c r="GPM2" s="6" t="s">
        <v>706</v>
      </c>
      <c r="GPN2" s="23" t="s">
        <v>707</v>
      </c>
      <c r="GPO2" s="6" t="s">
        <v>706</v>
      </c>
      <c r="GPP2" s="23" t="s">
        <v>707</v>
      </c>
      <c r="GPQ2" s="6" t="s">
        <v>706</v>
      </c>
      <c r="GPR2" s="23" t="s">
        <v>707</v>
      </c>
      <c r="GPS2" s="6" t="s">
        <v>706</v>
      </c>
      <c r="GPT2" s="23" t="s">
        <v>707</v>
      </c>
      <c r="GPU2" s="6" t="s">
        <v>706</v>
      </c>
      <c r="GPV2" s="23" t="s">
        <v>707</v>
      </c>
      <c r="GPW2" s="6" t="s">
        <v>706</v>
      </c>
      <c r="GPX2" s="23" t="s">
        <v>707</v>
      </c>
      <c r="GPY2" s="6" t="s">
        <v>706</v>
      </c>
      <c r="GPZ2" s="23" t="s">
        <v>707</v>
      </c>
      <c r="GQA2" s="6" t="s">
        <v>706</v>
      </c>
      <c r="GQB2" s="23" t="s">
        <v>707</v>
      </c>
      <c r="GQC2" s="6" t="s">
        <v>706</v>
      </c>
      <c r="GQD2" s="23" t="s">
        <v>707</v>
      </c>
      <c r="GQE2" s="6" t="s">
        <v>706</v>
      </c>
      <c r="GQF2" s="23" t="s">
        <v>707</v>
      </c>
      <c r="GQG2" s="6" t="s">
        <v>706</v>
      </c>
      <c r="GQH2" s="23" t="s">
        <v>707</v>
      </c>
      <c r="GQI2" s="6" t="s">
        <v>706</v>
      </c>
      <c r="GQJ2" s="23" t="s">
        <v>707</v>
      </c>
      <c r="GQK2" s="6" t="s">
        <v>706</v>
      </c>
      <c r="GQL2" s="23" t="s">
        <v>707</v>
      </c>
      <c r="GQM2" s="6" t="s">
        <v>706</v>
      </c>
      <c r="GQN2" s="23" t="s">
        <v>707</v>
      </c>
      <c r="GQO2" s="6" t="s">
        <v>706</v>
      </c>
      <c r="GQP2" s="23" t="s">
        <v>707</v>
      </c>
      <c r="GQQ2" s="6" t="s">
        <v>706</v>
      </c>
      <c r="GQR2" s="23" t="s">
        <v>707</v>
      </c>
      <c r="GQS2" s="6" t="s">
        <v>706</v>
      </c>
      <c r="GQT2" s="23" t="s">
        <v>707</v>
      </c>
      <c r="GQU2" s="6" t="s">
        <v>706</v>
      </c>
      <c r="GQV2" s="23" t="s">
        <v>707</v>
      </c>
      <c r="GQW2" s="6" t="s">
        <v>706</v>
      </c>
      <c r="GQX2" s="23" t="s">
        <v>707</v>
      </c>
      <c r="GQY2" s="6" t="s">
        <v>706</v>
      </c>
      <c r="GQZ2" s="23" t="s">
        <v>707</v>
      </c>
      <c r="GRA2" s="6" t="s">
        <v>706</v>
      </c>
      <c r="GRB2" s="23" t="s">
        <v>707</v>
      </c>
      <c r="GRC2" s="6" t="s">
        <v>706</v>
      </c>
      <c r="GRD2" s="23" t="s">
        <v>707</v>
      </c>
      <c r="GRE2" s="6" t="s">
        <v>706</v>
      </c>
      <c r="GRF2" s="23" t="s">
        <v>707</v>
      </c>
      <c r="GRG2" s="6" t="s">
        <v>706</v>
      </c>
      <c r="GRH2" s="23" t="s">
        <v>707</v>
      </c>
      <c r="GRI2" s="6" t="s">
        <v>706</v>
      </c>
      <c r="GRJ2" s="23" t="s">
        <v>707</v>
      </c>
      <c r="GRK2" s="6" t="s">
        <v>706</v>
      </c>
      <c r="GRL2" s="23" t="s">
        <v>707</v>
      </c>
      <c r="GRM2" s="6" t="s">
        <v>706</v>
      </c>
      <c r="GRN2" s="23" t="s">
        <v>707</v>
      </c>
      <c r="GRO2" s="6" t="s">
        <v>706</v>
      </c>
      <c r="GRP2" s="23" t="s">
        <v>707</v>
      </c>
      <c r="GRQ2" s="6" t="s">
        <v>706</v>
      </c>
      <c r="GRR2" s="23" t="s">
        <v>707</v>
      </c>
      <c r="GRS2" s="6" t="s">
        <v>706</v>
      </c>
      <c r="GRT2" s="23" t="s">
        <v>707</v>
      </c>
      <c r="GRU2" s="6" t="s">
        <v>706</v>
      </c>
      <c r="GRV2" s="23" t="s">
        <v>707</v>
      </c>
      <c r="GRW2" s="6" t="s">
        <v>706</v>
      </c>
      <c r="GRX2" s="23" t="s">
        <v>707</v>
      </c>
      <c r="GRY2" s="6" t="s">
        <v>706</v>
      </c>
      <c r="GRZ2" s="23" t="s">
        <v>707</v>
      </c>
      <c r="GSA2" s="6" t="s">
        <v>706</v>
      </c>
      <c r="GSB2" s="23" t="s">
        <v>707</v>
      </c>
      <c r="GSC2" s="6" t="s">
        <v>706</v>
      </c>
      <c r="GSD2" s="23" t="s">
        <v>707</v>
      </c>
      <c r="GSE2" s="6" t="s">
        <v>706</v>
      </c>
      <c r="GSF2" s="23" t="s">
        <v>707</v>
      </c>
      <c r="GSG2" s="6" t="s">
        <v>706</v>
      </c>
      <c r="GSH2" s="23" t="s">
        <v>707</v>
      </c>
      <c r="GSI2" s="6" t="s">
        <v>706</v>
      </c>
      <c r="GSJ2" s="23" t="s">
        <v>707</v>
      </c>
      <c r="GSK2" s="6" t="s">
        <v>706</v>
      </c>
      <c r="GSL2" s="23" t="s">
        <v>707</v>
      </c>
      <c r="GSM2" s="6" t="s">
        <v>706</v>
      </c>
      <c r="GSN2" s="23" t="s">
        <v>707</v>
      </c>
      <c r="GSO2" s="6" t="s">
        <v>706</v>
      </c>
      <c r="GSP2" s="23" t="s">
        <v>707</v>
      </c>
      <c r="GSQ2" s="6" t="s">
        <v>706</v>
      </c>
      <c r="GSR2" s="23" t="s">
        <v>707</v>
      </c>
      <c r="GSS2" s="6" t="s">
        <v>706</v>
      </c>
      <c r="GST2" s="23" t="s">
        <v>707</v>
      </c>
      <c r="GSU2" s="6" t="s">
        <v>706</v>
      </c>
      <c r="GSV2" s="23" t="s">
        <v>707</v>
      </c>
      <c r="GSW2" s="6" t="s">
        <v>706</v>
      </c>
      <c r="GSX2" s="23" t="s">
        <v>707</v>
      </c>
      <c r="GSY2" s="6" t="s">
        <v>706</v>
      </c>
      <c r="GSZ2" s="23" t="s">
        <v>707</v>
      </c>
      <c r="GTA2" s="6" t="s">
        <v>706</v>
      </c>
      <c r="GTB2" s="23" t="s">
        <v>707</v>
      </c>
      <c r="GTC2" s="6" t="s">
        <v>706</v>
      </c>
      <c r="GTD2" s="23" t="s">
        <v>707</v>
      </c>
      <c r="GTE2" s="6" t="s">
        <v>706</v>
      </c>
      <c r="GTF2" s="23" t="s">
        <v>707</v>
      </c>
      <c r="GTG2" s="6" t="s">
        <v>706</v>
      </c>
      <c r="GTH2" s="23" t="s">
        <v>707</v>
      </c>
      <c r="GTI2" s="6" t="s">
        <v>706</v>
      </c>
      <c r="GTJ2" s="23" t="s">
        <v>707</v>
      </c>
      <c r="GTK2" s="6" t="s">
        <v>706</v>
      </c>
      <c r="GTL2" s="23" t="s">
        <v>707</v>
      </c>
      <c r="GTM2" s="6" t="s">
        <v>706</v>
      </c>
      <c r="GTN2" s="23" t="s">
        <v>707</v>
      </c>
      <c r="GTO2" s="6" t="s">
        <v>706</v>
      </c>
      <c r="GTP2" s="23" t="s">
        <v>707</v>
      </c>
      <c r="GTQ2" s="6" t="s">
        <v>706</v>
      </c>
      <c r="GTR2" s="23" t="s">
        <v>707</v>
      </c>
      <c r="GTS2" s="6" t="s">
        <v>706</v>
      </c>
      <c r="GTT2" s="23" t="s">
        <v>707</v>
      </c>
      <c r="GTU2" s="6" t="s">
        <v>706</v>
      </c>
      <c r="GTV2" s="23" t="s">
        <v>707</v>
      </c>
      <c r="GTW2" s="6" t="s">
        <v>706</v>
      </c>
      <c r="GTX2" s="23" t="s">
        <v>707</v>
      </c>
      <c r="GTY2" s="6" t="s">
        <v>706</v>
      </c>
      <c r="GTZ2" s="23" t="s">
        <v>707</v>
      </c>
      <c r="GUA2" s="6" t="s">
        <v>706</v>
      </c>
      <c r="GUB2" s="23" t="s">
        <v>707</v>
      </c>
      <c r="GUC2" s="6" t="s">
        <v>706</v>
      </c>
      <c r="GUD2" s="23" t="s">
        <v>707</v>
      </c>
      <c r="GUE2" s="6" t="s">
        <v>706</v>
      </c>
      <c r="GUF2" s="23" t="s">
        <v>707</v>
      </c>
      <c r="GUG2" s="6" t="s">
        <v>706</v>
      </c>
      <c r="GUH2" s="23" t="s">
        <v>707</v>
      </c>
      <c r="GUI2" s="6" t="s">
        <v>706</v>
      </c>
      <c r="GUJ2" s="23" t="s">
        <v>707</v>
      </c>
      <c r="GUK2" s="6" t="s">
        <v>706</v>
      </c>
      <c r="GUL2" s="23" t="s">
        <v>707</v>
      </c>
      <c r="GUM2" s="6" t="s">
        <v>706</v>
      </c>
      <c r="GUN2" s="23" t="s">
        <v>707</v>
      </c>
      <c r="GUO2" s="6" t="s">
        <v>706</v>
      </c>
      <c r="GUP2" s="23" t="s">
        <v>707</v>
      </c>
      <c r="GUQ2" s="6" t="s">
        <v>706</v>
      </c>
      <c r="GUR2" s="23" t="s">
        <v>707</v>
      </c>
      <c r="GUS2" s="6" t="s">
        <v>706</v>
      </c>
      <c r="GUT2" s="23" t="s">
        <v>707</v>
      </c>
      <c r="GUU2" s="6" t="s">
        <v>706</v>
      </c>
      <c r="GUV2" s="23" t="s">
        <v>707</v>
      </c>
      <c r="GUW2" s="6" t="s">
        <v>706</v>
      </c>
      <c r="GUX2" s="23" t="s">
        <v>707</v>
      </c>
      <c r="GUY2" s="6" t="s">
        <v>706</v>
      </c>
      <c r="GUZ2" s="23" t="s">
        <v>707</v>
      </c>
      <c r="GVA2" s="6" t="s">
        <v>706</v>
      </c>
      <c r="GVB2" s="23" t="s">
        <v>707</v>
      </c>
      <c r="GVC2" s="6" t="s">
        <v>706</v>
      </c>
      <c r="GVD2" s="23" t="s">
        <v>707</v>
      </c>
      <c r="GVE2" s="6" t="s">
        <v>706</v>
      </c>
      <c r="GVF2" s="23" t="s">
        <v>707</v>
      </c>
      <c r="GVG2" s="6" t="s">
        <v>706</v>
      </c>
      <c r="GVH2" s="23" t="s">
        <v>707</v>
      </c>
      <c r="GVI2" s="6" t="s">
        <v>706</v>
      </c>
      <c r="GVJ2" s="23" t="s">
        <v>707</v>
      </c>
      <c r="GVK2" s="6" t="s">
        <v>706</v>
      </c>
      <c r="GVL2" s="23" t="s">
        <v>707</v>
      </c>
      <c r="GVM2" s="6" t="s">
        <v>706</v>
      </c>
      <c r="GVN2" s="23" t="s">
        <v>707</v>
      </c>
      <c r="GVO2" s="6" t="s">
        <v>706</v>
      </c>
      <c r="GVP2" s="23" t="s">
        <v>707</v>
      </c>
      <c r="GVQ2" s="6" t="s">
        <v>706</v>
      </c>
      <c r="GVR2" s="23" t="s">
        <v>707</v>
      </c>
      <c r="GVS2" s="6" t="s">
        <v>706</v>
      </c>
      <c r="GVT2" s="23" t="s">
        <v>707</v>
      </c>
      <c r="GVU2" s="6" t="s">
        <v>706</v>
      </c>
      <c r="GVV2" s="23" t="s">
        <v>707</v>
      </c>
      <c r="GVW2" s="6" t="s">
        <v>706</v>
      </c>
      <c r="GVX2" s="23" t="s">
        <v>707</v>
      </c>
      <c r="GVY2" s="6" t="s">
        <v>706</v>
      </c>
      <c r="GVZ2" s="23" t="s">
        <v>707</v>
      </c>
      <c r="GWA2" s="6" t="s">
        <v>706</v>
      </c>
      <c r="GWB2" s="23" t="s">
        <v>707</v>
      </c>
      <c r="GWC2" s="6" t="s">
        <v>706</v>
      </c>
      <c r="GWD2" s="23" t="s">
        <v>707</v>
      </c>
      <c r="GWE2" s="6" t="s">
        <v>706</v>
      </c>
      <c r="GWF2" s="23" t="s">
        <v>707</v>
      </c>
      <c r="GWG2" s="6" t="s">
        <v>706</v>
      </c>
      <c r="GWH2" s="23" t="s">
        <v>707</v>
      </c>
      <c r="GWI2" s="6" t="s">
        <v>706</v>
      </c>
      <c r="GWJ2" s="23" t="s">
        <v>707</v>
      </c>
      <c r="GWK2" s="6" t="s">
        <v>706</v>
      </c>
      <c r="GWL2" s="23" t="s">
        <v>707</v>
      </c>
      <c r="GWM2" s="6" t="s">
        <v>706</v>
      </c>
      <c r="GWN2" s="23" t="s">
        <v>707</v>
      </c>
      <c r="GWO2" s="6" t="s">
        <v>706</v>
      </c>
      <c r="GWP2" s="23" t="s">
        <v>707</v>
      </c>
      <c r="GWQ2" s="6" t="s">
        <v>706</v>
      </c>
      <c r="GWR2" s="23" t="s">
        <v>707</v>
      </c>
      <c r="GWS2" s="6" t="s">
        <v>706</v>
      </c>
      <c r="GWT2" s="23" t="s">
        <v>707</v>
      </c>
      <c r="GWU2" s="6" t="s">
        <v>706</v>
      </c>
      <c r="GWV2" s="23" t="s">
        <v>707</v>
      </c>
      <c r="GWW2" s="6" t="s">
        <v>706</v>
      </c>
      <c r="GWX2" s="23" t="s">
        <v>707</v>
      </c>
      <c r="GWY2" s="6" t="s">
        <v>706</v>
      </c>
      <c r="GWZ2" s="23" t="s">
        <v>707</v>
      </c>
      <c r="GXA2" s="6" t="s">
        <v>706</v>
      </c>
      <c r="GXB2" s="23" t="s">
        <v>707</v>
      </c>
      <c r="GXC2" s="6" t="s">
        <v>706</v>
      </c>
      <c r="GXD2" s="23" t="s">
        <v>707</v>
      </c>
      <c r="GXE2" s="6" t="s">
        <v>706</v>
      </c>
      <c r="GXF2" s="23" t="s">
        <v>707</v>
      </c>
      <c r="GXG2" s="6" t="s">
        <v>706</v>
      </c>
      <c r="GXH2" s="23" t="s">
        <v>707</v>
      </c>
      <c r="GXI2" s="6" t="s">
        <v>706</v>
      </c>
      <c r="GXJ2" s="23" t="s">
        <v>707</v>
      </c>
      <c r="GXK2" s="6" t="s">
        <v>706</v>
      </c>
      <c r="GXL2" s="23" t="s">
        <v>707</v>
      </c>
      <c r="GXM2" s="6" t="s">
        <v>706</v>
      </c>
      <c r="GXN2" s="23" t="s">
        <v>707</v>
      </c>
      <c r="GXO2" s="6" t="s">
        <v>706</v>
      </c>
      <c r="GXP2" s="23" t="s">
        <v>707</v>
      </c>
      <c r="GXQ2" s="6" t="s">
        <v>706</v>
      </c>
      <c r="GXR2" s="23" t="s">
        <v>707</v>
      </c>
      <c r="GXS2" s="6" t="s">
        <v>706</v>
      </c>
      <c r="GXT2" s="23" t="s">
        <v>707</v>
      </c>
      <c r="GXU2" s="6" t="s">
        <v>706</v>
      </c>
      <c r="GXV2" s="23" t="s">
        <v>707</v>
      </c>
      <c r="GXW2" s="6" t="s">
        <v>706</v>
      </c>
      <c r="GXX2" s="23" t="s">
        <v>707</v>
      </c>
      <c r="GXY2" s="6" t="s">
        <v>706</v>
      </c>
      <c r="GXZ2" s="23" t="s">
        <v>707</v>
      </c>
      <c r="GYA2" s="6" t="s">
        <v>706</v>
      </c>
      <c r="GYB2" s="23" t="s">
        <v>707</v>
      </c>
      <c r="GYC2" s="6" t="s">
        <v>706</v>
      </c>
      <c r="GYD2" s="23" t="s">
        <v>707</v>
      </c>
      <c r="GYE2" s="6" t="s">
        <v>706</v>
      </c>
      <c r="GYF2" s="23" t="s">
        <v>707</v>
      </c>
      <c r="GYG2" s="6" t="s">
        <v>706</v>
      </c>
      <c r="GYH2" s="23" t="s">
        <v>707</v>
      </c>
      <c r="GYI2" s="6" t="s">
        <v>706</v>
      </c>
      <c r="GYJ2" s="23" t="s">
        <v>707</v>
      </c>
      <c r="GYK2" s="6" t="s">
        <v>706</v>
      </c>
      <c r="GYL2" s="23" t="s">
        <v>707</v>
      </c>
      <c r="GYM2" s="6" t="s">
        <v>706</v>
      </c>
      <c r="GYN2" s="23" t="s">
        <v>707</v>
      </c>
      <c r="GYO2" s="6" t="s">
        <v>706</v>
      </c>
      <c r="GYP2" s="23" t="s">
        <v>707</v>
      </c>
      <c r="GYQ2" s="6" t="s">
        <v>706</v>
      </c>
      <c r="GYR2" s="23" t="s">
        <v>707</v>
      </c>
      <c r="GYS2" s="6" t="s">
        <v>706</v>
      </c>
      <c r="GYT2" s="23" t="s">
        <v>707</v>
      </c>
      <c r="GYU2" s="6" t="s">
        <v>706</v>
      </c>
      <c r="GYV2" s="23" t="s">
        <v>707</v>
      </c>
      <c r="GYW2" s="6" t="s">
        <v>706</v>
      </c>
      <c r="GYX2" s="23" t="s">
        <v>707</v>
      </c>
      <c r="GYY2" s="6" t="s">
        <v>706</v>
      </c>
      <c r="GYZ2" s="23" t="s">
        <v>707</v>
      </c>
      <c r="GZA2" s="6" t="s">
        <v>706</v>
      </c>
      <c r="GZB2" s="23" t="s">
        <v>707</v>
      </c>
      <c r="GZC2" s="6" t="s">
        <v>706</v>
      </c>
      <c r="GZD2" s="23" t="s">
        <v>707</v>
      </c>
      <c r="GZE2" s="6" t="s">
        <v>706</v>
      </c>
      <c r="GZF2" s="23" t="s">
        <v>707</v>
      </c>
      <c r="GZG2" s="6" t="s">
        <v>706</v>
      </c>
      <c r="GZH2" s="23" t="s">
        <v>707</v>
      </c>
      <c r="GZI2" s="6" t="s">
        <v>706</v>
      </c>
      <c r="GZJ2" s="23" t="s">
        <v>707</v>
      </c>
      <c r="GZK2" s="6" t="s">
        <v>706</v>
      </c>
      <c r="GZL2" s="23" t="s">
        <v>707</v>
      </c>
      <c r="GZM2" s="6" t="s">
        <v>706</v>
      </c>
      <c r="GZN2" s="23" t="s">
        <v>707</v>
      </c>
      <c r="GZO2" s="6" t="s">
        <v>706</v>
      </c>
      <c r="GZP2" s="23" t="s">
        <v>707</v>
      </c>
      <c r="GZQ2" s="6" t="s">
        <v>706</v>
      </c>
      <c r="GZR2" s="23" t="s">
        <v>707</v>
      </c>
      <c r="GZS2" s="6" t="s">
        <v>706</v>
      </c>
      <c r="GZT2" s="23" t="s">
        <v>707</v>
      </c>
      <c r="GZU2" s="6" t="s">
        <v>706</v>
      </c>
      <c r="GZV2" s="23" t="s">
        <v>707</v>
      </c>
      <c r="GZW2" s="6" t="s">
        <v>706</v>
      </c>
      <c r="GZX2" s="23" t="s">
        <v>707</v>
      </c>
      <c r="GZY2" s="6" t="s">
        <v>706</v>
      </c>
      <c r="GZZ2" s="23" t="s">
        <v>707</v>
      </c>
      <c r="HAA2" s="6" t="s">
        <v>706</v>
      </c>
      <c r="HAB2" s="23" t="s">
        <v>707</v>
      </c>
      <c r="HAC2" s="6" t="s">
        <v>706</v>
      </c>
      <c r="HAD2" s="23" t="s">
        <v>707</v>
      </c>
      <c r="HAE2" s="6" t="s">
        <v>706</v>
      </c>
      <c r="HAF2" s="23" t="s">
        <v>707</v>
      </c>
      <c r="HAG2" s="6" t="s">
        <v>706</v>
      </c>
      <c r="HAH2" s="23" t="s">
        <v>707</v>
      </c>
      <c r="HAI2" s="6" t="s">
        <v>706</v>
      </c>
      <c r="HAJ2" s="23" t="s">
        <v>707</v>
      </c>
      <c r="HAK2" s="6" t="s">
        <v>706</v>
      </c>
      <c r="HAL2" s="23" t="s">
        <v>707</v>
      </c>
      <c r="HAM2" s="6" t="s">
        <v>706</v>
      </c>
      <c r="HAN2" s="23" t="s">
        <v>707</v>
      </c>
      <c r="HAO2" s="6" t="s">
        <v>706</v>
      </c>
      <c r="HAP2" s="23" t="s">
        <v>707</v>
      </c>
      <c r="HAQ2" s="6" t="s">
        <v>706</v>
      </c>
      <c r="HAR2" s="23" t="s">
        <v>707</v>
      </c>
      <c r="HAS2" s="6" t="s">
        <v>706</v>
      </c>
      <c r="HAT2" s="23" t="s">
        <v>707</v>
      </c>
      <c r="HAU2" s="6" t="s">
        <v>706</v>
      </c>
      <c r="HAV2" s="23" t="s">
        <v>707</v>
      </c>
      <c r="HAW2" s="6" t="s">
        <v>706</v>
      </c>
      <c r="HAX2" s="23" t="s">
        <v>707</v>
      </c>
      <c r="HAY2" s="6" t="s">
        <v>706</v>
      </c>
      <c r="HAZ2" s="23" t="s">
        <v>707</v>
      </c>
      <c r="HBA2" s="6" t="s">
        <v>706</v>
      </c>
      <c r="HBB2" s="23" t="s">
        <v>707</v>
      </c>
      <c r="HBC2" s="6" t="s">
        <v>706</v>
      </c>
      <c r="HBD2" s="23" t="s">
        <v>707</v>
      </c>
      <c r="HBE2" s="6" t="s">
        <v>706</v>
      </c>
      <c r="HBF2" s="23" t="s">
        <v>707</v>
      </c>
      <c r="HBG2" s="6" t="s">
        <v>706</v>
      </c>
      <c r="HBH2" s="23" t="s">
        <v>707</v>
      </c>
      <c r="HBI2" s="6" t="s">
        <v>706</v>
      </c>
      <c r="HBJ2" s="23" t="s">
        <v>707</v>
      </c>
      <c r="HBK2" s="6" t="s">
        <v>706</v>
      </c>
      <c r="HBL2" s="23" t="s">
        <v>707</v>
      </c>
      <c r="HBM2" s="6" t="s">
        <v>706</v>
      </c>
      <c r="HBN2" s="23" t="s">
        <v>707</v>
      </c>
      <c r="HBO2" s="6" t="s">
        <v>706</v>
      </c>
      <c r="HBP2" s="23" t="s">
        <v>707</v>
      </c>
      <c r="HBQ2" s="6" t="s">
        <v>706</v>
      </c>
      <c r="HBR2" s="23" t="s">
        <v>707</v>
      </c>
      <c r="HBS2" s="6" t="s">
        <v>706</v>
      </c>
      <c r="HBT2" s="23" t="s">
        <v>707</v>
      </c>
      <c r="HBU2" s="6" t="s">
        <v>706</v>
      </c>
      <c r="HBV2" s="23" t="s">
        <v>707</v>
      </c>
      <c r="HBW2" s="6" t="s">
        <v>706</v>
      </c>
      <c r="HBX2" s="23" t="s">
        <v>707</v>
      </c>
      <c r="HBY2" s="6" t="s">
        <v>706</v>
      </c>
      <c r="HBZ2" s="23" t="s">
        <v>707</v>
      </c>
      <c r="HCA2" s="6" t="s">
        <v>706</v>
      </c>
      <c r="HCB2" s="23" t="s">
        <v>707</v>
      </c>
      <c r="HCC2" s="6" t="s">
        <v>706</v>
      </c>
      <c r="HCD2" s="23" t="s">
        <v>707</v>
      </c>
      <c r="HCE2" s="6" t="s">
        <v>706</v>
      </c>
      <c r="HCF2" s="23" t="s">
        <v>707</v>
      </c>
      <c r="HCG2" s="6" t="s">
        <v>706</v>
      </c>
      <c r="HCH2" s="23" t="s">
        <v>707</v>
      </c>
      <c r="HCI2" s="6" t="s">
        <v>706</v>
      </c>
      <c r="HCJ2" s="23" t="s">
        <v>707</v>
      </c>
      <c r="HCK2" s="6" t="s">
        <v>706</v>
      </c>
      <c r="HCL2" s="23" t="s">
        <v>707</v>
      </c>
      <c r="HCM2" s="6" t="s">
        <v>706</v>
      </c>
      <c r="HCN2" s="23" t="s">
        <v>707</v>
      </c>
      <c r="HCO2" s="6" t="s">
        <v>706</v>
      </c>
      <c r="HCP2" s="23" t="s">
        <v>707</v>
      </c>
      <c r="HCQ2" s="6" t="s">
        <v>706</v>
      </c>
      <c r="HCR2" s="23" t="s">
        <v>707</v>
      </c>
      <c r="HCS2" s="6" t="s">
        <v>706</v>
      </c>
      <c r="HCT2" s="23" t="s">
        <v>707</v>
      </c>
      <c r="HCU2" s="6" t="s">
        <v>706</v>
      </c>
      <c r="HCV2" s="23" t="s">
        <v>707</v>
      </c>
      <c r="HCW2" s="6" t="s">
        <v>706</v>
      </c>
      <c r="HCX2" s="23" t="s">
        <v>707</v>
      </c>
      <c r="HCY2" s="6" t="s">
        <v>706</v>
      </c>
      <c r="HCZ2" s="23" t="s">
        <v>707</v>
      </c>
      <c r="HDA2" s="6" t="s">
        <v>706</v>
      </c>
      <c r="HDB2" s="23" t="s">
        <v>707</v>
      </c>
      <c r="HDC2" s="6" t="s">
        <v>706</v>
      </c>
      <c r="HDD2" s="23" t="s">
        <v>707</v>
      </c>
      <c r="HDE2" s="6" t="s">
        <v>706</v>
      </c>
      <c r="HDF2" s="23" t="s">
        <v>707</v>
      </c>
      <c r="HDG2" s="6" t="s">
        <v>706</v>
      </c>
      <c r="HDH2" s="23" t="s">
        <v>707</v>
      </c>
      <c r="HDI2" s="6" t="s">
        <v>706</v>
      </c>
      <c r="HDJ2" s="23" t="s">
        <v>707</v>
      </c>
      <c r="HDK2" s="6" t="s">
        <v>706</v>
      </c>
      <c r="HDL2" s="23" t="s">
        <v>707</v>
      </c>
      <c r="HDM2" s="6" t="s">
        <v>706</v>
      </c>
      <c r="HDN2" s="23" t="s">
        <v>707</v>
      </c>
      <c r="HDO2" s="6" t="s">
        <v>706</v>
      </c>
      <c r="HDP2" s="23" t="s">
        <v>707</v>
      </c>
      <c r="HDQ2" s="6" t="s">
        <v>706</v>
      </c>
      <c r="HDR2" s="23" t="s">
        <v>707</v>
      </c>
      <c r="HDS2" s="6" t="s">
        <v>706</v>
      </c>
      <c r="HDT2" s="23" t="s">
        <v>707</v>
      </c>
      <c r="HDU2" s="6" t="s">
        <v>706</v>
      </c>
      <c r="HDV2" s="23" t="s">
        <v>707</v>
      </c>
      <c r="HDW2" s="6" t="s">
        <v>706</v>
      </c>
      <c r="HDX2" s="23" t="s">
        <v>707</v>
      </c>
      <c r="HDY2" s="6" t="s">
        <v>706</v>
      </c>
      <c r="HDZ2" s="23" t="s">
        <v>707</v>
      </c>
      <c r="HEA2" s="6" t="s">
        <v>706</v>
      </c>
      <c r="HEB2" s="23" t="s">
        <v>707</v>
      </c>
      <c r="HEC2" s="6" t="s">
        <v>706</v>
      </c>
      <c r="HED2" s="23" t="s">
        <v>707</v>
      </c>
      <c r="HEE2" s="6" t="s">
        <v>706</v>
      </c>
      <c r="HEF2" s="23" t="s">
        <v>707</v>
      </c>
      <c r="HEG2" s="6" t="s">
        <v>706</v>
      </c>
      <c r="HEH2" s="23" t="s">
        <v>707</v>
      </c>
      <c r="HEI2" s="6" t="s">
        <v>706</v>
      </c>
      <c r="HEJ2" s="23" t="s">
        <v>707</v>
      </c>
      <c r="HEK2" s="6" t="s">
        <v>706</v>
      </c>
      <c r="HEL2" s="23" t="s">
        <v>707</v>
      </c>
      <c r="HEM2" s="6" t="s">
        <v>706</v>
      </c>
      <c r="HEN2" s="23" t="s">
        <v>707</v>
      </c>
      <c r="HEO2" s="6" t="s">
        <v>706</v>
      </c>
      <c r="HEP2" s="23" t="s">
        <v>707</v>
      </c>
      <c r="HEQ2" s="6" t="s">
        <v>706</v>
      </c>
      <c r="HER2" s="23" t="s">
        <v>707</v>
      </c>
      <c r="HES2" s="6" t="s">
        <v>706</v>
      </c>
      <c r="HET2" s="23" t="s">
        <v>707</v>
      </c>
      <c r="HEU2" s="6" t="s">
        <v>706</v>
      </c>
      <c r="HEV2" s="23" t="s">
        <v>707</v>
      </c>
      <c r="HEW2" s="6" t="s">
        <v>706</v>
      </c>
      <c r="HEX2" s="23" t="s">
        <v>707</v>
      </c>
      <c r="HEY2" s="6" t="s">
        <v>706</v>
      </c>
      <c r="HEZ2" s="23" t="s">
        <v>707</v>
      </c>
      <c r="HFA2" s="6" t="s">
        <v>706</v>
      </c>
      <c r="HFB2" s="23" t="s">
        <v>707</v>
      </c>
      <c r="HFC2" s="6" t="s">
        <v>706</v>
      </c>
      <c r="HFD2" s="23" t="s">
        <v>707</v>
      </c>
      <c r="HFE2" s="6" t="s">
        <v>706</v>
      </c>
      <c r="HFF2" s="23" t="s">
        <v>707</v>
      </c>
      <c r="HFG2" s="6" t="s">
        <v>706</v>
      </c>
      <c r="HFH2" s="23" t="s">
        <v>707</v>
      </c>
      <c r="HFI2" s="6" t="s">
        <v>706</v>
      </c>
      <c r="HFJ2" s="23" t="s">
        <v>707</v>
      </c>
      <c r="HFK2" s="6" t="s">
        <v>706</v>
      </c>
      <c r="HFL2" s="23" t="s">
        <v>707</v>
      </c>
      <c r="HFM2" s="6" t="s">
        <v>706</v>
      </c>
      <c r="HFN2" s="23" t="s">
        <v>707</v>
      </c>
      <c r="HFO2" s="6" t="s">
        <v>706</v>
      </c>
      <c r="HFP2" s="23" t="s">
        <v>707</v>
      </c>
      <c r="HFQ2" s="6" t="s">
        <v>706</v>
      </c>
      <c r="HFR2" s="23" t="s">
        <v>707</v>
      </c>
      <c r="HFS2" s="6" t="s">
        <v>706</v>
      </c>
      <c r="HFT2" s="23" t="s">
        <v>707</v>
      </c>
      <c r="HFU2" s="6" t="s">
        <v>706</v>
      </c>
      <c r="HFV2" s="23" t="s">
        <v>707</v>
      </c>
      <c r="HFW2" s="6" t="s">
        <v>706</v>
      </c>
      <c r="HFX2" s="23" t="s">
        <v>707</v>
      </c>
      <c r="HFY2" s="6" t="s">
        <v>706</v>
      </c>
      <c r="HFZ2" s="23" t="s">
        <v>707</v>
      </c>
      <c r="HGA2" s="6" t="s">
        <v>706</v>
      </c>
      <c r="HGB2" s="23" t="s">
        <v>707</v>
      </c>
      <c r="HGC2" s="6" t="s">
        <v>706</v>
      </c>
      <c r="HGD2" s="23" t="s">
        <v>707</v>
      </c>
      <c r="HGE2" s="6" t="s">
        <v>706</v>
      </c>
      <c r="HGF2" s="23" t="s">
        <v>707</v>
      </c>
      <c r="HGG2" s="6" t="s">
        <v>706</v>
      </c>
      <c r="HGH2" s="23" t="s">
        <v>707</v>
      </c>
      <c r="HGI2" s="6" t="s">
        <v>706</v>
      </c>
      <c r="HGJ2" s="23" t="s">
        <v>707</v>
      </c>
      <c r="HGK2" s="6" t="s">
        <v>706</v>
      </c>
      <c r="HGL2" s="23" t="s">
        <v>707</v>
      </c>
      <c r="HGM2" s="6" t="s">
        <v>706</v>
      </c>
      <c r="HGN2" s="23" t="s">
        <v>707</v>
      </c>
      <c r="HGO2" s="6" t="s">
        <v>706</v>
      </c>
      <c r="HGP2" s="23" t="s">
        <v>707</v>
      </c>
      <c r="HGQ2" s="6" t="s">
        <v>706</v>
      </c>
      <c r="HGR2" s="23" t="s">
        <v>707</v>
      </c>
      <c r="HGS2" s="6" t="s">
        <v>706</v>
      </c>
      <c r="HGT2" s="23" t="s">
        <v>707</v>
      </c>
      <c r="HGU2" s="6" t="s">
        <v>706</v>
      </c>
      <c r="HGV2" s="23" t="s">
        <v>707</v>
      </c>
      <c r="HGW2" s="6" t="s">
        <v>706</v>
      </c>
      <c r="HGX2" s="23" t="s">
        <v>707</v>
      </c>
      <c r="HGY2" s="6" t="s">
        <v>706</v>
      </c>
      <c r="HGZ2" s="23" t="s">
        <v>707</v>
      </c>
      <c r="HHA2" s="6" t="s">
        <v>706</v>
      </c>
      <c r="HHB2" s="23" t="s">
        <v>707</v>
      </c>
      <c r="HHC2" s="6" t="s">
        <v>706</v>
      </c>
      <c r="HHD2" s="23" t="s">
        <v>707</v>
      </c>
      <c r="HHE2" s="6" t="s">
        <v>706</v>
      </c>
      <c r="HHF2" s="23" t="s">
        <v>707</v>
      </c>
      <c r="HHG2" s="6" t="s">
        <v>706</v>
      </c>
      <c r="HHH2" s="23" t="s">
        <v>707</v>
      </c>
      <c r="HHI2" s="6" t="s">
        <v>706</v>
      </c>
      <c r="HHJ2" s="23" t="s">
        <v>707</v>
      </c>
      <c r="HHK2" s="6" t="s">
        <v>706</v>
      </c>
      <c r="HHL2" s="23" t="s">
        <v>707</v>
      </c>
      <c r="HHM2" s="6" t="s">
        <v>706</v>
      </c>
      <c r="HHN2" s="23" t="s">
        <v>707</v>
      </c>
      <c r="HHO2" s="6" t="s">
        <v>706</v>
      </c>
      <c r="HHP2" s="23" t="s">
        <v>707</v>
      </c>
      <c r="HHQ2" s="6" t="s">
        <v>706</v>
      </c>
      <c r="HHR2" s="23" t="s">
        <v>707</v>
      </c>
      <c r="HHS2" s="6" t="s">
        <v>706</v>
      </c>
      <c r="HHT2" s="23" t="s">
        <v>707</v>
      </c>
      <c r="HHU2" s="6" t="s">
        <v>706</v>
      </c>
      <c r="HHV2" s="23" t="s">
        <v>707</v>
      </c>
      <c r="HHW2" s="6" t="s">
        <v>706</v>
      </c>
      <c r="HHX2" s="23" t="s">
        <v>707</v>
      </c>
      <c r="HHY2" s="6" t="s">
        <v>706</v>
      </c>
      <c r="HHZ2" s="23" t="s">
        <v>707</v>
      </c>
      <c r="HIA2" s="6" t="s">
        <v>706</v>
      </c>
      <c r="HIB2" s="23" t="s">
        <v>707</v>
      </c>
      <c r="HIC2" s="6" t="s">
        <v>706</v>
      </c>
      <c r="HID2" s="23" t="s">
        <v>707</v>
      </c>
      <c r="HIE2" s="6" t="s">
        <v>706</v>
      </c>
      <c r="HIF2" s="23" t="s">
        <v>707</v>
      </c>
      <c r="HIG2" s="6" t="s">
        <v>706</v>
      </c>
      <c r="HIH2" s="23" t="s">
        <v>707</v>
      </c>
      <c r="HII2" s="6" t="s">
        <v>706</v>
      </c>
      <c r="HIJ2" s="23" t="s">
        <v>707</v>
      </c>
      <c r="HIK2" s="6" t="s">
        <v>706</v>
      </c>
      <c r="HIL2" s="23" t="s">
        <v>707</v>
      </c>
      <c r="HIM2" s="6" t="s">
        <v>706</v>
      </c>
      <c r="HIN2" s="23" t="s">
        <v>707</v>
      </c>
      <c r="HIO2" s="6" t="s">
        <v>706</v>
      </c>
      <c r="HIP2" s="23" t="s">
        <v>707</v>
      </c>
      <c r="HIQ2" s="6" t="s">
        <v>706</v>
      </c>
      <c r="HIR2" s="23" t="s">
        <v>707</v>
      </c>
      <c r="HIS2" s="6" t="s">
        <v>706</v>
      </c>
      <c r="HIT2" s="23" t="s">
        <v>707</v>
      </c>
      <c r="HIU2" s="6" t="s">
        <v>706</v>
      </c>
      <c r="HIV2" s="23" t="s">
        <v>707</v>
      </c>
      <c r="HIW2" s="6" t="s">
        <v>706</v>
      </c>
      <c r="HIX2" s="23" t="s">
        <v>707</v>
      </c>
      <c r="HIY2" s="6" t="s">
        <v>706</v>
      </c>
      <c r="HIZ2" s="23" t="s">
        <v>707</v>
      </c>
      <c r="HJA2" s="6" t="s">
        <v>706</v>
      </c>
      <c r="HJB2" s="23" t="s">
        <v>707</v>
      </c>
      <c r="HJC2" s="6" t="s">
        <v>706</v>
      </c>
      <c r="HJD2" s="23" t="s">
        <v>707</v>
      </c>
      <c r="HJE2" s="6" t="s">
        <v>706</v>
      </c>
      <c r="HJF2" s="23" t="s">
        <v>707</v>
      </c>
      <c r="HJG2" s="6" t="s">
        <v>706</v>
      </c>
      <c r="HJH2" s="23" t="s">
        <v>707</v>
      </c>
      <c r="HJI2" s="6" t="s">
        <v>706</v>
      </c>
      <c r="HJJ2" s="23" t="s">
        <v>707</v>
      </c>
      <c r="HJK2" s="6" t="s">
        <v>706</v>
      </c>
      <c r="HJL2" s="23" t="s">
        <v>707</v>
      </c>
      <c r="HJM2" s="6" t="s">
        <v>706</v>
      </c>
      <c r="HJN2" s="23" t="s">
        <v>707</v>
      </c>
      <c r="HJO2" s="6" t="s">
        <v>706</v>
      </c>
      <c r="HJP2" s="23" t="s">
        <v>707</v>
      </c>
      <c r="HJQ2" s="6" t="s">
        <v>706</v>
      </c>
      <c r="HJR2" s="23" t="s">
        <v>707</v>
      </c>
      <c r="HJS2" s="6" t="s">
        <v>706</v>
      </c>
      <c r="HJT2" s="23" t="s">
        <v>707</v>
      </c>
      <c r="HJU2" s="6" t="s">
        <v>706</v>
      </c>
      <c r="HJV2" s="23" t="s">
        <v>707</v>
      </c>
      <c r="HJW2" s="6" t="s">
        <v>706</v>
      </c>
      <c r="HJX2" s="23" t="s">
        <v>707</v>
      </c>
      <c r="HJY2" s="6" t="s">
        <v>706</v>
      </c>
      <c r="HJZ2" s="23" t="s">
        <v>707</v>
      </c>
      <c r="HKA2" s="6" t="s">
        <v>706</v>
      </c>
      <c r="HKB2" s="23" t="s">
        <v>707</v>
      </c>
      <c r="HKC2" s="6" t="s">
        <v>706</v>
      </c>
      <c r="HKD2" s="23" t="s">
        <v>707</v>
      </c>
      <c r="HKE2" s="6" t="s">
        <v>706</v>
      </c>
      <c r="HKF2" s="23" t="s">
        <v>707</v>
      </c>
      <c r="HKG2" s="6" t="s">
        <v>706</v>
      </c>
      <c r="HKH2" s="23" t="s">
        <v>707</v>
      </c>
      <c r="HKI2" s="6" t="s">
        <v>706</v>
      </c>
      <c r="HKJ2" s="23" t="s">
        <v>707</v>
      </c>
      <c r="HKK2" s="6" t="s">
        <v>706</v>
      </c>
      <c r="HKL2" s="23" t="s">
        <v>707</v>
      </c>
      <c r="HKM2" s="6" t="s">
        <v>706</v>
      </c>
      <c r="HKN2" s="23" t="s">
        <v>707</v>
      </c>
      <c r="HKO2" s="6" t="s">
        <v>706</v>
      </c>
      <c r="HKP2" s="23" t="s">
        <v>707</v>
      </c>
      <c r="HKQ2" s="6" t="s">
        <v>706</v>
      </c>
      <c r="HKR2" s="23" t="s">
        <v>707</v>
      </c>
      <c r="HKS2" s="6" t="s">
        <v>706</v>
      </c>
      <c r="HKT2" s="23" t="s">
        <v>707</v>
      </c>
      <c r="HKU2" s="6" t="s">
        <v>706</v>
      </c>
      <c r="HKV2" s="23" t="s">
        <v>707</v>
      </c>
      <c r="HKW2" s="6" t="s">
        <v>706</v>
      </c>
      <c r="HKX2" s="23" t="s">
        <v>707</v>
      </c>
      <c r="HKY2" s="6" t="s">
        <v>706</v>
      </c>
      <c r="HKZ2" s="23" t="s">
        <v>707</v>
      </c>
      <c r="HLA2" s="6" t="s">
        <v>706</v>
      </c>
      <c r="HLB2" s="23" t="s">
        <v>707</v>
      </c>
      <c r="HLC2" s="6" t="s">
        <v>706</v>
      </c>
      <c r="HLD2" s="23" t="s">
        <v>707</v>
      </c>
      <c r="HLE2" s="6" t="s">
        <v>706</v>
      </c>
      <c r="HLF2" s="23" t="s">
        <v>707</v>
      </c>
      <c r="HLG2" s="6" t="s">
        <v>706</v>
      </c>
      <c r="HLH2" s="23" t="s">
        <v>707</v>
      </c>
      <c r="HLI2" s="6" t="s">
        <v>706</v>
      </c>
      <c r="HLJ2" s="23" t="s">
        <v>707</v>
      </c>
      <c r="HLK2" s="6" t="s">
        <v>706</v>
      </c>
      <c r="HLL2" s="23" t="s">
        <v>707</v>
      </c>
      <c r="HLM2" s="6" t="s">
        <v>706</v>
      </c>
      <c r="HLN2" s="23" t="s">
        <v>707</v>
      </c>
      <c r="HLO2" s="6" t="s">
        <v>706</v>
      </c>
      <c r="HLP2" s="23" t="s">
        <v>707</v>
      </c>
      <c r="HLQ2" s="6" t="s">
        <v>706</v>
      </c>
      <c r="HLR2" s="23" t="s">
        <v>707</v>
      </c>
      <c r="HLS2" s="6" t="s">
        <v>706</v>
      </c>
      <c r="HLT2" s="23" t="s">
        <v>707</v>
      </c>
      <c r="HLU2" s="6" t="s">
        <v>706</v>
      </c>
      <c r="HLV2" s="23" t="s">
        <v>707</v>
      </c>
      <c r="HLW2" s="6" t="s">
        <v>706</v>
      </c>
      <c r="HLX2" s="23" t="s">
        <v>707</v>
      </c>
      <c r="HLY2" s="6" t="s">
        <v>706</v>
      </c>
      <c r="HLZ2" s="23" t="s">
        <v>707</v>
      </c>
      <c r="HMA2" s="6" t="s">
        <v>706</v>
      </c>
      <c r="HMB2" s="23" t="s">
        <v>707</v>
      </c>
      <c r="HMC2" s="6" t="s">
        <v>706</v>
      </c>
      <c r="HMD2" s="23" t="s">
        <v>707</v>
      </c>
      <c r="HME2" s="6" t="s">
        <v>706</v>
      </c>
      <c r="HMF2" s="23" t="s">
        <v>707</v>
      </c>
      <c r="HMG2" s="6" t="s">
        <v>706</v>
      </c>
      <c r="HMH2" s="23" t="s">
        <v>707</v>
      </c>
      <c r="HMI2" s="6" t="s">
        <v>706</v>
      </c>
      <c r="HMJ2" s="23" t="s">
        <v>707</v>
      </c>
      <c r="HMK2" s="6" t="s">
        <v>706</v>
      </c>
      <c r="HML2" s="23" t="s">
        <v>707</v>
      </c>
      <c r="HMM2" s="6" t="s">
        <v>706</v>
      </c>
      <c r="HMN2" s="23" t="s">
        <v>707</v>
      </c>
      <c r="HMO2" s="6" t="s">
        <v>706</v>
      </c>
      <c r="HMP2" s="23" t="s">
        <v>707</v>
      </c>
      <c r="HMQ2" s="6" t="s">
        <v>706</v>
      </c>
      <c r="HMR2" s="23" t="s">
        <v>707</v>
      </c>
      <c r="HMS2" s="6" t="s">
        <v>706</v>
      </c>
      <c r="HMT2" s="23" t="s">
        <v>707</v>
      </c>
      <c r="HMU2" s="6" t="s">
        <v>706</v>
      </c>
      <c r="HMV2" s="23" t="s">
        <v>707</v>
      </c>
      <c r="HMW2" s="6" t="s">
        <v>706</v>
      </c>
      <c r="HMX2" s="23" t="s">
        <v>707</v>
      </c>
      <c r="HMY2" s="6" t="s">
        <v>706</v>
      </c>
      <c r="HMZ2" s="23" t="s">
        <v>707</v>
      </c>
      <c r="HNA2" s="6" t="s">
        <v>706</v>
      </c>
      <c r="HNB2" s="23" t="s">
        <v>707</v>
      </c>
      <c r="HNC2" s="6" t="s">
        <v>706</v>
      </c>
      <c r="HND2" s="23" t="s">
        <v>707</v>
      </c>
      <c r="HNE2" s="6" t="s">
        <v>706</v>
      </c>
      <c r="HNF2" s="23" t="s">
        <v>707</v>
      </c>
      <c r="HNG2" s="6" t="s">
        <v>706</v>
      </c>
      <c r="HNH2" s="23" t="s">
        <v>707</v>
      </c>
      <c r="HNI2" s="6" t="s">
        <v>706</v>
      </c>
      <c r="HNJ2" s="23" t="s">
        <v>707</v>
      </c>
      <c r="HNK2" s="6" t="s">
        <v>706</v>
      </c>
      <c r="HNL2" s="23" t="s">
        <v>707</v>
      </c>
      <c r="HNM2" s="6" t="s">
        <v>706</v>
      </c>
      <c r="HNN2" s="23" t="s">
        <v>707</v>
      </c>
      <c r="HNO2" s="6" t="s">
        <v>706</v>
      </c>
      <c r="HNP2" s="23" t="s">
        <v>707</v>
      </c>
      <c r="HNQ2" s="6" t="s">
        <v>706</v>
      </c>
      <c r="HNR2" s="23" t="s">
        <v>707</v>
      </c>
      <c r="HNS2" s="6" t="s">
        <v>706</v>
      </c>
      <c r="HNT2" s="23" t="s">
        <v>707</v>
      </c>
      <c r="HNU2" s="6" t="s">
        <v>706</v>
      </c>
      <c r="HNV2" s="23" t="s">
        <v>707</v>
      </c>
      <c r="HNW2" s="6" t="s">
        <v>706</v>
      </c>
      <c r="HNX2" s="23" t="s">
        <v>707</v>
      </c>
      <c r="HNY2" s="6" t="s">
        <v>706</v>
      </c>
      <c r="HNZ2" s="23" t="s">
        <v>707</v>
      </c>
      <c r="HOA2" s="6" t="s">
        <v>706</v>
      </c>
      <c r="HOB2" s="23" t="s">
        <v>707</v>
      </c>
      <c r="HOC2" s="6" t="s">
        <v>706</v>
      </c>
      <c r="HOD2" s="23" t="s">
        <v>707</v>
      </c>
      <c r="HOE2" s="6" t="s">
        <v>706</v>
      </c>
      <c r="HOF2" s="23" t="s">
        <v>707</v>
      </c>
      <c r="HOG2" s="6" t="s">
        <v>706</v>
      </c>
      <c r="HOH2" s="23" t="s">
        <v>707</v>
      </c>
      <c r="HOI2" s="6" t="s">
        <v>706</v>
      </c>
      <c r="HOJ2" s="23" t="s">
        <v>707</v>
      </c>
      <c r="HOK2" s="6" t="s">
        <v>706</v>
      </c>
      <c r="HOL2" s="23" t="s">
        <v>707</v>
      </c>
      <c r="HOM2" s="6" t="s">
        <v>706</v>
      </c>
      <c r="HON2" s="23" t="s">
        <v>707</v>
      </c>
      <c r="HOO2" s="6" t="s">
        <v>706</v>
      </c>
      <c r="HOP2" s="23" t="s">
        <v>707</v>
      </c>
      <c r="HOQ2" s="6" t="s">
        <v>706</v>
      </c>
      <c r="HOR2" s="23" t="s">
        <v>707</v>
      </c>
      <c r="HOS2" s="6" t="s">
        <v>706</v>
      </c>
      <c r="HOT2" s="23" t="s">
        <v>707</v>
      </c>
      <c r="HOU2" s="6" t="s">
        <v>706</v>
      </c>
      <c r="HOV2" s="23" t="s">
        <v>707</v>
      </c>
      <c r="HOW2" s="6" t="s">
        <v>706</v>
      </c>
      <c r="HOX2" s="23" t="s">
        <v>707</v>
      </c>
      <c r="HOY2" s="6" t="s">
        <v>706</v>
      </c>
      <c r="HOZ2" s="23" t="s">
        <v>707</v>
      </c>
      <c r="HPA2" s="6" t="s">
        <v>706</v>
      </c>
      <c r="HPB2" s="23" t="s">
        <v>707</v>
      </c>
      <c r="HPC2" s="6" t="s">
        <v>706</v>
      </c>
      <c r="HPD2" s="23" t="s">
        <v>707</v>
      </c>
      <c r="HPE2" s="6" t="s">
        <v>706</v>
      </c>
      <c r="HPF2" s="23" t="s">
        <v>707</v>
      </c>
      <c r="HPG2" s="6" t="s">
        <v>706</v>
      </c>
      <c r="HPH2" s="23" t="s">
        <v>707</v>
      </c>
      <c r="HPI2" s="6" t="s">
        <v>706</v>
      </c>
      <c r="HPJ2" s="23" t="s">
        <v>707</v>
      </c>
      <c r="HPK2" s="6" t="s">
        <v>706</v>
      </c>
      <c r="HPL2" s="23" t="s">
        <v>707</v>
      </c>
      <c r="HPM2" s="6" t="s">
        <v>706</v>
      </c>
      <c r="HPN2" s="23" t="s">
        <v>707</v>
      </c>
      <c r="HPO2" s="6" t="s">
        <v>706</v>
      </c>
      <c r="HPP2" s="23" t="s">
        <v>707</v>
      </c>
      <c r="HPQ2" s="6" t="s">
        <v>706</v>
      </c>
      <c r="HPR2" s="23" t="s">
        <v>707</v>
      </c>
      <c r="HPS2" s="6" t="s">
        <v>706</v>
      </c>
      <c r="HPT2" s="23" t="s">
        <v>707</v>
      </c>
      <c r="HPU2" s="6" t="s">
        <v>706</v>
      </c>
      <c r="HPV2" s="23" t="s">
        <v>707</v>
      </c>
      <c r="HPW2" s="6" t="s">
        <v>706</v>
      </c>
      <c r="HPX2" s="23" t="s">
        <v>707</v>
      </c>
      <c r="HPY2" s="6" t="s">
        <v>706</v>
      </c>
      <c r="HPZ2" s="23" t="s">
        <v>707</v>
      </c>
      <c r="HQA2" s="6" t="s">
        <v>706</v>
      </c>
      <c r="HQB2" s="23" t="s">
        <v>707</v>
      </c>
      <c r="HQC2" s="6" t="s">
        <v>706</v>
      </c>
      <c r="HQD2" s="23" t="s">
        <v>707</v>
      </c>
      <c r="HQE2" s="6" t="s">
        <v>706</v>
      </c>
      <c r="HQF2" s="23" t="s">
        <v>707</v>
      </c>
      <c r="HQG2" s="6" t="s">
        <v>706</v>
      </c>
      <c r="HQH2" s="23" t="s">
        <v>707</v>
      </c>
      <c r="HQI2" s="6" t="s">
        <v>706</v>
      </c>
      <c r="HQJ2" s="23" t="s">
        <v>707</v>
      </c>
      <c r="HQK2" s="6" t="s">
        <v>706</v>
      </c>
      <c r="HQL2" s="23" t="s">
        <v>707</v>
      </c>
      <c r="HQM2" s="6" t="s">
        <v>706</v>
      </c>
      <c r="HQN2" s="23" t="s">
        <v>707</v>
      </c>
      <c r="HQO2" s="6" t="s">
        <v>706</v>
      </c>
      <c r="HQP2" s="23" t="s">
        <v>707</v>
      </c>
      <c r="HQQ2" s="6" t="s">
        <v>706</v>
      </c>
      <c r="HQR2" s="23" t="s">
        <v>707</v>
      </c>
      <c r="HQS2" s="6" t="s">
        <v>706</v>
      </c>
      <c r="HQT2" s="23" t="s">
        <v>707</v>
      </c>
      <c r="HQU2" s="6" t="s">
        <v>706</v>
      </c>
      <c r="HQV2" s="23" t="s">
        <v>707</v>
      </c>
      <c r="HQW2" s="6" t="s">
        <v>706</v>
      </c>
      <c r="HQX2" s="23" t="s">
        <v>707</v>
      </c>
      <c r="HQY2" s="6" t="s">
        <v>706</v>
      </c>
      <c r="HQZ2" s="23" t="s">
        <v>707</v>
      </c>
      <c r="HRA2" s="6" t="s">
        <v>706</v>
      </c>
      <c r="HRB2" s="23" t="s">
        <v>707</v>
      </c>
      <c r="HRC2" s="6" t="s">
        <v>706</v>
      </c>
      <c r="HRD2" s="23" t="s">
        <v>707</v>
      </c>
      <c r="HRE2" s="6" t="s">
        <v>706</v>
      </c>
      <c r="HRF2" s="23" t="s">
        <v>707</v>
      </c>
      <c r="HRG2" s="6" t="s">
        <v>706</v>
      </c>
      <c r="HRH2" s="23" t="s">
        <v>707</v>
      </c>
      <c r="HRI2" s="6" t="s">
        <v>706</v>
      </c>
      <c r="HRJ2" s="23" t="s">
        <v>707</v>
      </c>
      <c r="HRK2" s="6" t="s">
        <v>706</v>
      </c>
      <c r="HRL2" s="23" t="s">
        <v>707</v>
      </c>
      <c r="HRM2" s="6" t="s">
        <v>706</v>
      </c>
      <c r="HRN2" s="23" t="s">
        <v>707</v>
      </c>
      <c r="HRO2" s="6" t="s">
        <v>706</v>
      </c>
      <c r="HRP2" s="23" t="s">
        <v>707</v>
      </c>
      <c r="HRQ2" s="6" t="s">
        <v>706</v>
      </c>
      <c r="HRR2" s="23" t="s">
        <v>707</v>
      </c>
      <c r="HRS2" s="6" t="s">
        <v>706</v>
      </c>
      <c r="HRT2" s="23" t="s">
        <v>707</v>
      </c>
      <c r="HRU2" s="6" t="s">
        <v>706</v>
      </c>
      <c r="HRV2" s="23" t="s">
        <v>707</v>
      </c>
      <c r="HRW2" s="6" t="s">
        <v>706</v>
      </c>
      <c r="HRX2" s="23" t="s">
        <v>707</v>
      </c>
      <c r="HRY2" s="6" t="s">
        <v>706</v>
      </c>
      <c r="HRZ2" s="23" t="s">
        <v>707</v>
      </c>
      <c r="HSA2" s="6" t="s">
        <v>706</v>
      </c>
      <c r="HSB2" s="23" t="s">
        <v>707</v>
      </c>
      <c r="HSC2" s="6" t="s">
        <v>706</v>
      </c>
      <c r="HSD2" s="23" t="s">
        <v>707</v>
      </c>
      <c r="HSE2" s="6" t="s">
        <v>706</v>
      </c>
      <c r="HSF2" s="23" t="s">
        <v>707</v>
      </c>
      <c r="HSG2" s="6" t="s">
        <v>706</v>
      </c>
      <c r="HSH2" s="23" t="s">
        <v>707</v>
      </c>
      <c r="HSI2" s="6" t="s">
        <v>706</v>
      </c>
      <c r="HSJ2" s="23" t="s">
        <v>707</v>
      </c>
      <c r="HSK2" s="6" t="s">
        <v>706</v>
      </c>
      <c r="HSL2" s="23" t="s">
        <v>707</v>
      </c>
      <c r="HSM2" s="6" t="s">
        <v>706</v>
      </c>
      <c r="HSN2" s="23" t="s">
        <v>707</v>
      </c>
      <c r="HSO2" s="6" t="s">
        <v>706</v>
      </c>
      <c r="HSP2" s="23" t="s">
        <v>707</v>
      </c>
      <c r="HSQ2" s="6" t="s">
        <v>706</v>
      </c>
      <c r="HSR2" s="23" t="s">
        <v>707</v>
      </c>
      <c r="HSS2" s="6" t="s">
        <v>706</v>
      </c>
      <c r="HST2" s="23" t="s">
        <v>707</v>
      </c>
      <c r="HSU2" s="6" t="s">
        <v>706</v>
      </c>
      <c r="HSV2" s="23" t="s">
        <v>707</v>
      </c>
      <c r="HSW2" s="6" t="s">
        <v>706</v>
      </c>
      <c r="HSX2" s="23" t="s">
        <v>707</v>
      </c>
      <c r="HSY2" s="6" t="s">
        <v>706</v>
      </c>
      <c r="HSZ2" s="23" t="s">
        <v>707</v>
      </c>
      <c r="HTA2" s="6" t="s">
        <v>706</v>
      </c>
      <c r="HTB2" s="23" t="s">
        <v>707</v>
      </c>
      <c r="HTC2" s="6" t="s">
        <v>706</v>
      </c>
      <c r="HTD2" s="23" t="s">
        <v>707</v>
      </c>
      <c r="HTE2" s="6" t="s">
        <v>706</v>
      </c>
      <c r="HTF2" s="23" t="s">
        <v>707</v>
      </c>
      <c r="HTG2" s="6" t="s">
        <v>706</v>
      </c>
      <c r="HTH2" s="23" t="s">
        <v>707</v>
      </c>
      <c r="HTI2" s="6" t="s">
        <v>706</v>
      </c>
      <c r="HTJ2" s="23" t="s">
        <v>707</v>
      </c>
      <c r="HTK2" s="6" t="s">
        <v>706</v>
      </c>
      <c r="HTL2" s="23" t="s">
        <v>707</v>
      </c>
      <c r="HTM2" s="6" t="s">
        <v>706</v>
      </c>
      <c r="HTN2" s="23" t="s">
        <v>707</v>
      </c>
      <c r="HTO2" s="6" t="s">
        <v>706</v>
      </c>
      <c r="HTP2" s="23" t="s">
        <v>707</v>
      </c>
      <c r="HTQ2" s="6" t="s">
        <v>706</v>
      </c>
      <c r="HTR2" s="23" t="s">
        <v>707</v>
      </c>
      <c r="HTS2" s="6" t="s">
        <v>706</v>
      </c>
      <c r="HTT2" s="23" t="s">
        <v>707</v>
      </c>
      <c r="HTU2" s="6" t="s">
        <v>706</v>
      </c>
      <c r="HTV2" s="23" t="s">
        <v>707</v>
      </c>
      <c r="HTW2" s="6" t="s">
        <v>706</v>
      </c>
      <c r="HTX2" s="23" t="s">
        <v>707</v>
      </c>
      <c r="HTY2" s="6" t="s">
        <v>706</v>
      </c>
      <c r="HTZ2" s="23" t="s">
        <v>707</v>
      </c>
      <c r="HUA2" s="6" t="s">
        <v>706</v>
      </c>
      <c r="HUB2" s="23" t="s">
        <v>707</v>
      </c>
      <c r="HUC2" s="6" t="s">
        <v>706</v>
      </c>
      <c r="HUD2" s="23" t="s">
        <v>707</v>
      </c>
      <c r="HUE2" s="6" t="s">
        <v>706</v>
      </c>
      <c r="HUF2" s="23" t="s">
        <v>707</v>
      </c>
      <c r="HUG2" s="6" t="s">
        <v>706</v>
      </c>
      <c r="HUH2" s="23" t="s">
        <v>707</v>
      </c>
      <c r="HUI2" s="6" t="s">
        <v>706</v>
      </c>
      <c r="HUJ2" s="23" t="s">
        <v>707</v>
      </c>
      <c r="HUK2" s="6" t="s">
        <v>706</v>
      </c>
      <c r="HUL2" s="23" t="s">
        <v>707</v>
      </c>
      <c r="HUM2" s="6" t="s">
        <v>706</v>
      </c>
      <c r="HUN2" s="23" t="s">
        <v>707</v>
      </c>
      <c r="HUO2" s="6" t="s">
        <v>706</v>
      </c>
      <c r="HUP2" s="23" t="s">
        <v>707</v>
      </c>
      <c r="HUQ2" s="6" t="s">
        <v>706</v>
      </c>
      <c r="HUR2" s="23" t="s">
        <v>707</v>
      </c>
      <c r="HUS2" s="6" t="s">
        <v>706</v>
      </c>
      <c r="HUT2" s="23" t="s">
        <v>707</v>
      </c>
      <c r="HUU2" s="6" t="s">
        <v>706</v>
      </c>
      <c r="HUV2" s="23" t="s">
        <v>707</v>
      </c>
      <c r="HUW2" s="6" t="s">
        <v>706</v>
      </c>
      <c r="HUX2" s="23" t="s">
        <v>707</v>
      </c>
      <c r="HUY2" s="6" t="s">
        <v>706</v>
      </c>
      <c r="HUZ2" s="23" t="s">
        <v>707</v>
      </c>
      <c r="HVA2" s="6" t="s">
        <v>706</v>
      </c>
      <c r="HVB2" s="23" t="s">
        <v>707</v>
      </c>
      <c r="HVC2" s="6" t="s">
        <v>706</v>
      </c>
      <c r="HVD2" s="23" t="s">
        <v>707</v>
      </c>
      <c r="HVE2" s="6" t="s">
        <v>706</v>
      </c>
      <c r="HVF2" s="23" t="s">
        <v>707</v>
      </c>
      <c r="HVG2" s="6" t="s">
        <v>706</v>
      </c>
      <c r="HVH2" s="23" t="s">
        <v>707</v>
      </c>
      <c r="HVI2" s="6" t="s">
        <v>706</v>
      </c>
      <c r="HVJ2" s="23" t="s">
        <v>707</v>
      </c>
      <c r="HVK2" s="6" t="s">
        <v>706</v>
      </c>
      <c r="HVL2" s="23" t="s">
        <v>707</v>
      </c>
      <c r="HVM2" s="6" t="s">
        <v>706</v>
      </c>
      <c r="HVN2" s="23" t="s">
        <v>707</v>
      </c>
      <c r="HVO2" s="6" t="s">
        <v>706</v>
      </c>
      <c r="HVP2" s="23" t="s">
        <v>707</v>
      </c>
      <c r="HVQ2" s="6" t="s">
        <v>706</v>
      </c>
      <c r="HVR2" s="23" t="s">
        <v>707</v>
      </c>
      <c r="HVS2" s="6" t="s">
        <v>706</v>
      </c>
      <c r="HVT2" s="23" t="s">
        <v>707</v>
      </c>
      <c r="HVU2" s="6" t="s">
        <v>706</v>
      </c>
      <c r="HVV2" s="23" t="s">
        <v>707</v>
      </c>
      <c r="HVW2" s="6" t="s">
        <v>706</v>
      </c>
      <c r="HVX2" s="23" t="s">
        <v>707</v>
      </c>
      <c r="HVY2" s="6" t="s">
        <v>706</v>
      </c>
      <c r="HVZ2" s="23" t="s">
        <v>707</v>
      </c>
      <c r="HWA2" s="6" t="s">
        <v>706</v>
      </c>
      <c r="HWB2" s="23" t="s">
        <v>707</v>
      </c>
      <c r="HWC2" s="6" t="s">
        <v>706</v>
      </c>
      <c r="HWD2" s="23" t="s">
        <v>707</v>
      </c>
      <c r="HWE2" s="6" t="s">
        <v>706</v>
      </c>
      <c r="HWF2" s="23" t="s">
        <v>707</v>
      </c>
      <c r="HWG2" s="6" t="s">
        <v>706</v>
      </c>
      <c r="HWH2" s="23" t="s">
        <v>707</v>
      </c>
      <c r="HWI2" s="6" t="s">
        <v>706</v>
      </c>
      <c r="HWJ2" s="23" t="s">
        <v>707</v>
      </c>
      <c r="HWK2" s="6" t="s">
        <v>706</v>
      </c>
      <c r="HWL2" s="23" t="s">
        <v>707</v>
      </c>
      <c r="HWM2" s="6" t="s">
        <v>706</v>
      </c>
      <c r="HWN2" s="23" t="s">
        <v>707</v>
      </c>
      <c r="HWO2" s="6" t="s">
        <v>706</v>
      </c>
      <c r="HWP2" s="23" t="s">
        <v>707</v>
      </c>
      <c r="HWQ2" s="6" t="s">
        <v>706</v>
      </c>
      <c r="HWR2" s="23" t="s">
        <v>707</v>
      </c>
      <c r="HWS2" s="6" t="s">
        <v>706</v>
      </c>
      <c r="HWT2" s="23" t="s">
        <v>707</v>
      </c>
      <c r="HWU2" s="6" t="s">
        <v>706</v>
      </c>
      <c r="HWV2" s="23" t="s">
        <v>707</v>
      </c>
      <c r="HWW2" s="6" t="s">
        <v>706</v>
      </c>
      <c r="HWX2" s="23" t="s">
        <v>707</v>
      </c>
      <c r="HWY2" s="6" t="s">
        <v>706</v>
      </c>
      <c r="HWZ2" s="23" t="s">
        <v>707</v>
      </c>
      <c r="HXA2" s="6" t="s">
        <v>706</v>
      </c>
      <c r="HXB2" s="23" t="s">
        <v>707</v>
      </c>
      <c r="HXC2" s="6" t="s">
        <v>706</v>
      </c>
      <c r="HXD2" s="23" t="s">
        <v>707</v>
      </c>
      <c r="HXE2" s="6" t="s">
        <v>706</v>
      </c>
      <c r="HXF2" s="23" t="s">
        <v>707</v>
      </c>
      <c r="HXG2" s="6" t="s">
        <v>706</v>
      </c>
      <c r="HXH2" s="23" t="s">
        <v>707</v>
      </c>
      <c r="HXI2" s="6" t="s">
        <v>706</v>
      </c>
      <c r="HXJ2" s="23" t="s">
        <v>707</v>
      </c>
      <c r="HXK2" s="6" t="s">
        <v>706</v>
      </c>
      <c r="HXL2" s="23" t="s">
        <v>707</v>
      </c>
      <c r="HXM2" s="6" t="s">
        <v>706</v>
      </c>
      <c r="HXN2" s="23" t="s">
        <v>707</v>
      </c>
      <c r="HXO2" s="6" t="s">
        <v>706</v>
      </c>
      <c r="HXP2" s="23" t="s">
        <v>707</v>
      </c>
      <c r="HXQ2" s="6" t="s">
        <v>706</v>
      </c>
      <c r="HXR2" s="23" t="s">
        <v>707</v>
      </c>
      <c r="HXS2" s="6" t="s">
        <v>706</v>
      </c>
      <c r="HXT2" s="23" t="s">
        <v>707</v>
      </c>
      <c r="HXU2" s="6" t="s">
        <v>706</v>
      </c>
      <c r="HXV2" s="23" t="s">
        <v>707</v>
      </c>
      <c r="HXW2" s="6" t="s">
        <v>706</v>
      </c>
      <c r="HXX2" s="23" t="s">
        <v>707</v>
      </c>
      <c r="HXY2" s="6" t="s">
        <v>706</v>
      </c>
      <c r="HXZ2" s="23" t="s">
        <v>707</v>
      </c>
      <c r="HYA2" s="6" t="s">
        <v>706</v>
      </c>
      <c r="HYB2" s="23" t="s">
        <v>707</v>
      </c>
      <c r="HYC2" s="6" t="s">
        <v>706</v>
      </c>
      <c r="HYD2" s="23" t="s">
        <v>707</v>
      </c>
      <c r="HYE2" s="6" t="s">
        <v>706</v>
      </c>
      <c r="HYF2" s="23" t="s">
        <v>707</v>
      </c>
      <c r="HYG2" s="6" t="s">
        <v>706</v>
      </c>
      <c r="HYH2" s="23" t="s">
        <v>707</v>
      </c>
      <c r="HYI2" s="6" t="s">
        <v>706</v>
      </c>
      <c r="HYJ2" s="23" t="s">
        <v>707</v>
      </c>
      <c r="HYK2" s="6" t="s">
        <v>706</v>
      </c>
      <c r="HYL2" s="23" t="s">
        <v>707</v>
      </c>
      <c r="HYM2" s="6" t="s">
        <v>706</v>
      </c>
      <c r="HYN2" s="23" t="s">
        <v>707</v>
      </c>
      <c r="HYO2" s="6" t="s">
        <v>706</v>
      </c>
      <c r="HYP2" s="23" t="s">
        <v>707</v>
      </c>
      <c r="HYQ2" s="6" t="s">
        <v>706</v>
      </c>
      <c r="HYR2" s="23" t="s">
        <v>707</v>
      </c>
      <c r="HYS2" s="6" t="s">
        <v>706</v>
      </c>
      <c r="HYT2" s="23" t="s">
        <v>707</v>
      </c>
      <c r="HYU2" s="6" t="s">
        <v>706</v>
      </c>
      <c r="HYV2" s="23" t="s">
        <v>707</v>
      </c>
      <c r="HYW2" s="6" t="s">
        <v>706</v>
      </c>
      <c r="HYX2" s="23" t="s">
        <v>707</v>
      </c>
      <c r="HYY2" s="6" t="s">
        <v>706</v>
      </c>
      <c r="HYZ2" s="23" t="s">
        <v>707</v>
      </c>
      <c r="HZA2" s="6" t="s">
        <v>706</v>
      </c>
      <c r="HZB2" s="23" t="s">
        <v>707</v>
      </c>
      <c r="HZC2" s="6" t="s">
        <v>706</v>
      </c>
      <c r="HZD2" s="23" t="s">
        <v>707</v>
      </c>
      <c r="HZE2" s="6" t="s">
        <v>706</v>
      </c>
      <c r="HZF2" s="23" t="s">
        <v>707</v>
      </c>
      <c r="HZG2" s="6" t="s">
        <v>706</v>
      </c>
      <c r="HZH2" s="23" t="s">
        <v>707</v>
      </c>
      <c r="HZI2" s="6" t="s">
        <v>706</v>
      </c>
      <c r="HZJ2" s="23" t="s">
        <v>707</v>
      </c>
      <c r="HZK2" s="6" t="s">
        <v>706</v>
      </c>
      <c r="HZL2" s="23" t="s">
        <v>707</v>
      </c>
      <c r="HZM2" s="6" t="s">
        <v>706</v>
      </c>
      <c r="HZN2" s="23" t="s">
        <v>707</v>
      </c>
      <c r="HZO2" s="6" t="s">
        <v>706</v>
      </c>
      <c r="HZP2" s="23" t="s">
        <v>707</v>
      </c>
      <c r="HZQ2" s="6" t="s">
        <v>706</v>
      </c>
      <c r="HZR2" s="23" t="s">
        <v>707</v>
      </c>
      <c r="HZS2" s="6" t="s">
        <v>706</v>
      </c>
      <c r="HZT2" s="23" t="s">
        <v>707</v>
      </c>
      <c r="HZU2" s="6" t="s">
        <v>706</v>
      </c>
      <c r="HZV2" s="23" t="s">
        <v>707</v>
      </c>
      <c r="HZW2" s="6" t="s">
        <v>706</v>
      </c>
      <c r="HZX2" s="23" t="s">
        <v>707</v>
      </c>
      <c r="HZY2" s="6" t="s">
        <v>706</v>
      </c>
      <c r="HZZ2" s="23" t="s">
        <v>707</v>
      </c>
      <c r="IAA2" s="6" t="s">
        <v>706</v>
      </c>
      <c r="IAB2" s="23" t="s">
        <v>707</v>
      </c>
      <c r="IAC2" s="6" t="s">
        <v>706</v>
      </c>
      <c r="IAD2" s="23" t="s">
        <v>707</v>
      </c>
      <c r="IAE2" s="6" t="s">
        <v>706</v>
      </c>
      <c r="IAF2" s="23" t="s">
        <v>707</v>
      </c>
      <c r="IAG2" s="6" t="s">
        <v>706</v>
      </c>
      <c r="IAH2" s="23" t="s">
        <v>707</v>
      </c>
      <c r="IAI2" s="6" t="s">
        <v>706</v>
      </c>
      <c r="IAJ2" s="23" t="s">
        <v>707</v>
      </c>
      <c r="IAK2" s="6" t="s">
        <v>706</v>
      </c>
      <c r="IAL2" s="23" t="s">
        <v>707</v>
      </c>
      <c r="IAM2" s="6" t="s">
        <v>706</v>
      </c>
      <c r="IAN2" s="23" t="s">
        <v>707</v>
      </c>
      <c r="IAO2" s="6" t="s">
        <v>706</v>
      </c>
      <c r="IAP2" s="23" t="s">
        <v>707</v>
      </c>
      <c r="IAQ2" s="6" t="s">
        <v>706</v>
      </c>
      <c r="IAR2" s="23" t="s">
        <v>707</v>
      </c>
      <c r="IAS2" s="6" t="s">
        <v>706</v>
      </c>
      <c r="IAT2" s="23" t="s">
        <v>707</v>
      </c>
      <c r="IAU2" s="6" t="s">
        <v>706</v>
      </c>
      <c r="IAV2" s="23" t="s">
        <v>707</v>
      </c>
      <c r="IAW2" s="6" t="s">
        <v>706</v>
      </c>
      <c r="IAX2" s="23" t="s">
        <v>707</v>
      </c>
      <c r="IAY2" s="6" t="s">
        <v>706</v>
      </c>
      <c r="IAZ2" s="23" t="s">
        <v>707</v>
      </c>
      <c r="IBA2" s="6" t="s">
        <v>706</v>
      </c>
      <c r="IBB2" s="23" t="s">
        <v>707</v>
      </c>
      <c r="IBC2" s="6" t="s">
        <v>706</v>
      </c>
      <c r="IBD2" s="23" t="s">
        <v>707</v>
      </c>
      <c r="IBE2" s="6" t="s">
        <v>706</v>
      </c>
      <c r="IBF2" s="23" t="s">
        <v>707</v>
      </c>
      <c r="IBG2" s="6" t="s">
        <v>706</v>
      </c>
      <c r="IBH2" s="23" t="s">
        <v>707</v>
      </c>
      <c r="IBI2" s="6" t="s">
        <v>706</v>
      </c>
      <c r="IBJ2" s="23" t="s">
        <v>707</v>
      </c>
      <c r="IBK2" s="6" t="s">
        <v>706</v>
      </c>
      <c r="IBL2" s="23" t="s">
        <v>707</v>
      </c>
      <c r="IBM2" s="6" t="s">
        <v>706</v>
      </c>
      <c r="IBN2" s="23" t="s">
        <v>707</v>
      </c>
      <c r="IBO2" s="6" t="s">
        <v>706</v>
      </c>
      <c r="IBP2" s="23" t="s">
        <v>707</v>
      </c>
      <c r="IBQ2" s="6" t="s">
        <v>706</v>
      </c>
      <c r="IBR2" s="23" t="s">
        <v>707</v>
      </c>
      <c r="IBS2" s="6" t="s">
        <v>706</v>
      </c>
      <c r="IBT2" s="23" t="s">
        <v>707</v>
      </c>
      <c r="IBU2" s="6" t="s">
        <v>706</v>
      </c>
      <c r="IBV2" s="23" t="s">
        <v>707</v>
      </c>
      <c r="IBW2" s="6" t="s">
        <v>706</v>
      </c>
      <c r="IBX2" s="23" t="s">
        <v>707</v>
      </c>
      <c r="IBY2" s="6" t="s">
        <v>706</v>
      </c>
      <c r="IBZ2" s="23" t="s">
        <v>707</v>
      </c>
      <c r="ICA2" s="6" t="s">
        <v>706</v>
      </c>
      <c r="ICB2" s="23" t="s">
        <v>707</v>
      </c>
      <c r="ICC2" s="6" t="s">
        <v>706</v>
      </c>
      <c r="ICD2" s="23" t="s">
        <v>707</v>
      </c>
      <c r="ICE2" s="6" t="s">
        <v>706</v>
      </c>
      <c r="ICF2" s="23" t="s">
        <v>707</v>
      </c>
      <c r="ICG2" s="6" t="s">
        <v>706</v>
      </c>
      <c r="ICH2" s="23" t="s">
        <v>707</v>
      </c>
      <c r="ICI2" s="6" t="s">
        <v>706</v>
      </c>
      <c r="ICJ2" s="23" t="s">
        <v>707</v>
      </c>
      <c r="ICK2" s="6" t="s">
        <v>706</v>
      </c>
      <c r="ICL2" s="23" t="s">
        <v>707</v>
      </c>
      <c r="ICM2" s="6" t="s">
        <v>706</v>
      </c>
      <c r="ICN2" s="23" t="s">
        <v>707</v>
      </c>
      <c r="ICO2" s="6" t="s">
        <v>706</v>
      </c>
      <c r="ICP2" s="23" t="s">
        <v>707</v>
      </c>
      <c r="ICQ2" s="6" t="s">
        <v>706</v>
      </c>
      <c r="ICR2" s="23" t="s">
        <v>707</v>
      </c>
      <c r="ICS2" s="6" t="s">
        <v>706</v>
      </c>
      <c r="ICT2" s="23" t="s">
        <v>707</v>
      </c>
      <c r="ICU2" s="6" t="s">
        <v>706</v>
      </c>
      <c r="ICV2" s="23" t="s">
        <v>707</v>
      </c>
      <c r="ICW2" s="6" t="s">
        <v>706</v>
      </c>
      <c r="ICX2" s="23" t="s">
        <v>707</v>
      </c>
      <c r="ICY2" s="6" t="s">
        <v>706</v>
      </c>
      <c r="ICZ2" s="23" t="s">
        <v>707</v>
      </c>
      <c r="IDA2" s="6" t="s">
        <v>706</v>
      </c>
      <c r="IDB2" s="23" t="s">
        <v>707</v>
      </c>
      <c r="IDC2" s="6" t="s">
        <v>706</v>
      </c>
      <c r="IDD2" s="23" t="s">
        <v>707</v>
      </c>
      <c r="IDE2" s="6" t="s">
        <v>706</v>
      </c>
      <c r="IDF2" s="23" t="s">
        <v>707</v>
      </c>
      <c r="IDG2" s="6" t="s">
        <v>706</v>
      </c>
      <c r="IDH2" s="23" t="s">
        <v>707</v>
      </c>
      <c r="IDI2" s="6" t="s">
        <v>706</v>
      </c>
      <c r="IDJ2" s="23" t="s">
        <v>707</v>
      </c>
      <c r="IDK2" s="6" t="s">
        <v>706</v>
      </c>
      <c r="IDL2" s="23" t="s">
        <v>707</v>
      </c>
      <c r="IDM2" s="6" t="s">
        <v>706</v>
      </c>
      <c r="IDN2" s="23" t="s">
        <v>707</v>
      </c>
      <c r="IDO2" s="6" t="s">
        <v>706</v>
      </c>
      <c r="IDP2" s="23" t="s">
        <v>707</v>
      </c>
      <c r="IDQ2" s="6" t="s">
        <v>706</v>
      </c>
      <c r="IDR2" s="23" t="s">
        <v>707</v>
      </c>
      <c r="IDS2" s="6" t="s">
        <v>706</v>
      </c>
      <c r="IDT2" s="23" t="s">
        <v>707</v>
      </c>
      <c r="IDU2" s="6" t="s">
        <v>706</v>
      </c>
      <c r="IDV2" s="23" t="s">
        <v>707</v>
      </c>
      <c r="IDW2" s="6" t="s">
        <v>706</v>
      </c>
      <c r="IDX2" s="23" t="s">
        <v>707</v>
      </c>
      <c r="IDY2" s="6" t="s">
        <v>706</v>
      </c>
      <c r="IDZ2" s="23" t="s">
        <v>707</v>
      </c>
      <c r="IEA2" s="6" t="s">
        <v>706</v>
      </c>
      <c r="IEB2" s="23" t="s">
        <v>707</v>
      </c>
      <c r="IEC2" s="6" t="s">
        <v>706</v>
      </c>
      <c r="IED2" s="23" t="s">
        <v>707</v>
      </c>
      <c r="IEE2" s="6" t="s">
        <v>706</v>
      </c>
      <c r="IEF2" s="23" t="s">
        <v>707</v>
      </c>
      <c r="IEG2" s="6" t="s">
        <v>706</v>
      </c>
      <c r="IEH2" s="23" t="s">
        <v>707</v>
      </c>
      <c r="IEI2" s="6" t="s">
        <v>706</v>
      </c>
      <c r="IEJ2" s="23" t="s">
        <v>707</v>
      </c>
      <c r="IEK2" s="6" t="s">
        <v>706</v>
      </c>
      <c r="IEL2" s="23" t="s">
        <v>707</v>
      </c>
      <c r="IEM2" s="6" t="s">
        <v>706</v>
      </c>
      <c r="IEN2" s="23" t="s">
        <v>707</v>
      </c>
      <c r="IEO2" s="6" t="s">
        <v>706</v>
      </c>
      <c r="IEP2" s="23" t="s">
        <v>707</v>
      </c>
      <c r="IEQ2" s="6" t="s">
        <v>706</v>
      </c>
      <c r="IER2" s="23" t="s">
        <v>707</v>
      </c>
      <c r="IES2" s="6" t="s">
        <v>706</v>
      </c>
      <c r="IET2" s="23" t="s">
        <v>707</v>
      </c>
      <c r="IEU2" s="6" t="s">
        <v>706</v>
      </c>
      <c r="IEV2" s="23" t="s">
        <v>707</v>
      </c>
      <c r="IEW2" s="6" t="s">
        <v>706</v>
      </c>
      <c r="IEX2" s="23" t="s">
        <v>707</v>
      </c>
      <c r="IEY2" s="6" t="s">
        <v>706</v>
      </c>
      <c r="IEZ2" s="23" t="s">
        <v>707</v>
      </c>
      <c r="IFA2" s="6" t="s">
        <v>706</v>
      </c>
      <c r="IFB2" s="23" t="s">
        <v>707</v>
      </c>
      <c r="IFC2" s="6" t="s">
        <v>706</v>
      </c>
      <c r="IFD2" s="23" t="s">
        <v>707</v>
      </c>
      <c r="IFE2" s="6" t="s">
        <v>706</v>
      </c>
      <c r="IFF2" s="23" t="s">
        <v>707</v>
      </c>
      <c r="IFG2" s="6" t="s">
        <v>706</v>
      </c>
      <c r="IFH2" s="23" t="s">
        <v>707</v>
      </c>
      <c r="IFI2" s="6" t="s">
        <v>706</v>
      </c>
      <c r="IFJ2" s="23" t="s">
        <v>707</v>
      </c>
      <c r="IFK2" s="6" t="s">
        <v>706</v>
      </c>
      <c r="IFL2" s="23" t="s">
        <v>707</v>
      </c>
      <c r="IFM2" s="6" t="s">
        <v>706</v>
      </c>
      <c r="IFN2" s="23" t="s">
        <v>707</v>
      </c>
      <c r="IFO2" s="6" t="s">
        <v>706</v>
      </c>
      <c r="IFP2" s="23" t="s">
        <v>707</v>
      </c>
      <c r="IFQ2" s="6" t="s">
        <v>706</v>
      </c>
      <c r="IFR2" s="23" t="s">
        <v>707</v>
      </c>
      <c r="IFS2" s="6" t="s">
        <v>706</v>
      </c>
      <c r="IFT2" s="23" t="s">
        <v>707</v>
      </c>
      <c r="IFU2" s="6" t="s">
        <v>706</v>
      </c>
      <c r="IFV2" s="23" t="s">
        <v>707</v>
      </c>
      <c r="IFW2" s="6" t="s">
        <v>706</v>
      </c>
      <c r="IFX2" s="23" t="s">
        <v>707</v>
      </c>
      <c r="IFY2" s="6" t="s">
        <v>706</v>
      </c>
      <c r="IFZ2" s="23" t="s">
        <v>707</v>
      </c>
      <c r="IGA2" s="6" t="s">
        <v>706</v>
      </c>
      <c r="IGB2" s="23" t="s">
        <v>707</v>
      </c>
      <c r="IGC2" s="6" t="s">
        <v>706</v>
      </c>
      <c r="IGD2" s="23" t="s">
        <v>707</v>
      </c>
      <c r="IGE2" s="6" t="s">
        <v>706</v>
      </c>
      <c r="IGF2" s="23" t="s">
        <v>707</v>
      </c>
      <c r="IGG2" s="6" t="s">
        <v>706</v>
      </c>
      <c r="IGH2" s="23" t="s">
        <v>707</v>
      </c>
      <c r="IGI2" s="6" t="s">
        <v>706</v>
      </c>
      <c r="IGJ2" s="23" t="s">
        <v>707</v>
      </c>
      <c r="IGK2" s="6" t="s">
        <v>706</v>
      </c>
      <c r="IGL2" s="23" t="s">
        <v>707</v>
      </c>
      <c r="IGM2" s="6" t="s">
        <v>706</v>
      </c>
      <c r="IGN2" s="23" t="s">
        <v>707</v>
      </c>
      <c r="IGO2" s="6" t="s">
        <v>706</v>
      </c>
      <c r="IGP2" s="23" t="s">
        <v>707</v>
      </c>
      <c r="IGQ2" s="6" t="s">
        <v>706</v>
      </c>
      <c r="IGR2" s="23" t="s">
        <v>707</v>
      </c>
      <c r="IGS2" s="6" t="s">
        <v>706</v>
      </c>
      <c r="IGT2" s="23" t="s">
        <v>707</v>
      </c>
      <c r="IGU2" s="6" t="s">
        <v>706</v>
      </c>
      <c r="IGV2" s="23" t="s">
        <v>707</v>
      </c>
      <c r="IGW2" s="6" t="s">
        <v>706</v>
      </c>
      <c r="IGX2" s="23" t="s">
        <v>707</v>
      </c>
      <c r="IGY2" s="6" t="s">
        <v>706</v>
      </c>
      <c r="IGZ2" s="23" t="s">
        <v>707</v>
      </c>
      <c r="IHA2" s="6" t="s">
        <v>706</v>
      </c>
      <c r="IHB2" s="23" t="s">
        <v>707</v>
      </c>
      <c r="IHC2" s="6" t="s">
        <v>706</v>
      </c>
      <c r="IHD2" s="23" t="s">
        <v>707</v>
      </c>
      <c r="IHE2" s="6" t="s">
        <v>706</v>
      </c>
      <c r="IHF2" s="23" t="s">
        <v>707</v>
      </c>
      <c r="IHG2" s="6" t="s">
        <v>706</v>
      </c>
      <c r="IHH2" s="23" t="s">
        <v>707</v>
      </c>
      <c r="IHI2" s="6" t="s">
        <v>706</v>
      </c>
      <c r="IHJ2" s="23" t="s">
        <v>707</v>
      </c>
      <c r="IHK2" s="6" t="s">
        <v>706</v>
      </c>
      <c r="IHL2" s="23" t="s">
        <v>707</v>
      </c>
      <c r="IHM2" s="6" t="s">
        <v>706</v>
      </c>
      <c r="IHN2" s="23" t="s">
        <v>707</v>
      </c>
      <c r="IHO2" s="6" t="s">
        <v>706</v>
      </c>
      <c r="IHP2" s="23" t="s">
        <v>707</v>
      </c>
      <c r="IHQ2" s="6" t="s">
        <v>706</v>
      </c>
      <c r="IHR2" s="23" t="s">
        <v>707</v>
      </c>
      <c r="IHS2" s="6" t="s">
        <v>706</v>
      </c>
      <c r="IHT2" s="23" t="s">
        <v>707</v>
      </c>
      <c r="IHU2" s="6" t="s">
        <v>706</v>
      </c>
      <c r="IHV2" s="23" t="s">
        <v>707</v>
      </c>
      <c r="IHW2" s="6" t="s">
        <v>706</v>
      </c>
      <c r="IHX2" s="23" t="s">
        <v>707</v>
      </c>
      <c r="IHY2" s="6" t="s">
        <v>706</v>
      </c>
      <c r="IHZ2" s="23" t="s">
        <v>707</v>
      </c>
      <c r="IIA2" s="6" t="s">
        <v>706</v>
      </c>
      <c r="IIB2" s="23" t="s">
        <v>707</v>
      </c>
      <c r="IIC2" s="6" t="s">
        <v>706</v>
      </c>
      <c r="IID2" s="23" t="s">
        <v>707</v>
      </c>
      <c r="IIE2" s="6" t="s">
        <v>706</v>
      </c>
      <c r="IIF2" s="23" t="s">
        <v>707</v>
      </c>
      <c r="IIG2" s="6" t="s">
        <v>706</v>
      </c>
      <c r="IIH2" s="23" t="s">
        <v>707</v>
      </c>
      <c r="III2" s="6" t="s">
        <v>706</v>
      </c>
      <c r="IIJ2" s="23" t="s">
        <v>707</v>
      </c>
      <c r="IIK2" s="6" t="s">
        <v>706</v>
      </c>
      <c r="IIL2" s="23" t="s">
        <v>707</v>
      </c>
      <c r="IIM2" s="6" t="s">
        <v>706</v>
      </c>
      <c r="IIN2" s="23" t="s">
        <v>707</v>
      </c>
      <c r="IIO2" s="6" t="s">
        <v>706</v>
      </c>
      <c r="IIP2" s="23" t="s">
        <v>707</v>
      </c>
      <c r="IIQ2" s="6" t="s">
        <v>706</v>
      </c>
      <c r="IIR2" s="23" t="s">
        <v>707</v>
      </c>
      <c r="IIS2" s="6" t="s">
        <v>706</v>
      </c>
      <c r="IIT2" s="23" t="s">
        <v>707</v>
      </c>
      <c r="IIU2" s="6" t="s">
        <v>706</v>
      </c>
      <c r="IIV2" s="23" t="s">
        <v>707</v>
      </c>
      <c r="IIW2" s="6" t="s">
        <v>706</v>
      </c>
      <c r="IIX2" s="23" t="s">
        <v>707</v>
      </c>
      <c r="IIY2" s="6" t="s">
        <v>706</v>
      </c>
      <c r="IIZ2" s="23" t="s">
        <v>707</v>
      </c>
      <c r="IJA2" s="6" t="s">
        <v>706</v>
      </c>
      <c r="IJB2" s="23" t="s">
        <v>707</v>
      </c>
      <c r="IJC2" s="6" t="s">
        <v>706</v>
      </c>
      <c r="IJD2" s="23" t="s">
        <v>707</v>
      </c>
      <c r="IJE2" s="6" t="s">
        <v>706</v>
      </c>
      <c r="IJF2" s="23" t="s">
        <v>707</v>
      </c>
      <c r="IJG2" s="6" t="s">
        <v>706</v>
      </c>
      <c r="IJH2" s="23" t="s">
        <v>707</v>
      </c>
      <c r="IJI2" s="6" t="s">
        <v>706</v>
      </c>
      <c r="IJJ2" s="23" t="s">
        <v>707</v>
      </c>
      <c r="IJK2" s="6" t="s">
        <v>706</v>
      </c>
      <c r="IJL2" s="23" t="s">
        <v>707</v>
      </c>
      <c r="IJM2" s="6" t="s">
        <v>706</v>
      </c>
      <c r="IJN2" s="23" t="s">
        <v>707</v>
      </c>
      <c r="IJO2" s="6" t="s">
        <v>706</v>
      </c>
      <c r="IJP2" s="23" t="s">
        <v>707</v>
      </c>
      <c r="IJQ2" s="6" t="s">
        <v>706</v>
      </c>
      <c r="IJR2" s="23" t="s">
        <v>707</v>
      </c>
      <c r="IJS2" s="6" t="s">
        <v>706</v>
      </c>
      <c r="IJT2" s="23" t="s">
        <v>707</v>
      </c>
      <c r="IJU2" s="6" t="s">
        <v>706</v>
      </c>
      <c r="IJV2" s="23" t="s">
        <v>707</v>
      </c>
      <c r="IJW2" s="6" t="s">
        <v>706</v>
      </c>
      <c r="IJX2" s="23" t="s">
        <v>707</v>
      </c>
      <c r="IJY2" s="6" t="s">
        <v>706</v>
      </c>
      <c r="IJZ2" s="23" t="s">
        <v>707</v>
      </c>
      <c r="IKA2" s="6" t="s">
        <v>706</v>
      </c>
      <c r="IKB2" s="23" t="s">
        <v>707</v>
      </c>
      <c r="IKC2" s="6" t="s">
        <v>706</v>
      </c>
      <c r="IKD2" s="23" t="s">
        <v>707</v>
      </c>
      <c r="IKE2" s="6" t="s">
        <v>706</v>
      </c>
      <c r="IKF2" s="23" t="s">
        <v>707</v>
      </c>
      <c r="IKG2" s="6" t="s">
        <v>706</v>
      </c>
      <c r="IKH2" s="23" t="s">
        <v>707</v>
      </c>
      <c r="IKI2" s="6" t="s">
        <v>706</v>
      </c>
      <c r="IKJ2" s="23" t="s">
        <v>707</v>
      </c>
      <c r="IKK2" s="6" t="s">
        <v>706</v>
      </c>
      <c r="IKL2" s="23" t="s">
        <v>707</v>
      </c>
      <c r="IKM2" s="6" t="s">
        <v>706</v>
      </c>
      <c r="IKN2" s="23" t="s">
        <v>707</v>
      </c>
      <c r="IKO2" s="6" t="s">
        <v>706</v>
      </c>
      <c r="IKP2" s="23" t="s">
        <v>707</v>
      </c>
      <c r="IKQ2" s="6" t="s">
        <v>706</v>
      </c>
      <c r="IKR2" s="23" t="s">
        <v>707</v>
      </c>
      <c r="IKS2" s="6" t="s">
        <v>706</v>
      </c>
      <c r="IKT2" s="23" t="s">
        <v>707</v>
      </c>
      <c r="IKU2" s="6" t="s">
        <v>706</v>
      </c>
      <c r="IKV2" s="23" t="s">
        <v>707</v>
      </c>
      <c r="IKW2" s="6" t="s">
        <v>706</v>
      </c>
      <c r="IKX2" s="23" t="s">
        <v>707</v>
      </c>
      <c r="IKY2" s="6" t="s">
        <v>706</v>
      </c>
      <c r="IKZ2" s="23" t="s">
        <v>707</v>
      </c>
      <c r="ILA2" s="6" t="s">
        <v>706</v>
      </c>
      <c r="ILB2" s="23" t="s">
        <v>707</v>
      </c>
      <c r="ILC2" s="6" t="s">
        <v>706</v>
      </c>
      <c r="ILD2" s="23" t="s">
        <v>707</v>
      </c>
      <c r="ILE2" s="6" t="s">
        <v>706</v>
      </c>
      <c r="ILF2" s="23" t="s">
        <v>707</v>
      </c>
      <c r="ILG2" s="6" t="s">
        <v>706</v>
      </c>
      <c r="ILH2" s="23" t="s">
        <v>707</v>
      </c>
      <c r="ILI2" s="6" t="s">
        <v>706</v>
      </c>
      <c r="ILJ2" s="23" t="s">
        <v>707</v>
      </c>
      <c r="ILK2" s="6" t="s">
        <v>706</v>
      </c>
      <c r="ILL2" s="23" t="s">
        <v>707</v>
      </c>
      <c r="ILM2" s="6" t="s">
        <v>706</v>
      </c>
      <c r="ILN2" s="23" t="s">
        <v>707</v>
      </c>
      <c r="ILO2" s="6" t="s">
        <v>706</v>
      </c>
      <c r="ILP2" s="23" t="s">
        <v>707</v>
      </c>
      <c r="ILQ2" s="6" t="s">
        <v>706</v>
      </c>
      <c r="ILR2" s="23" t="s">
        <v>707</v>
      </c>
      <c r="ILS2" s="6" t="s">
        <v>706</v>
      </c>
      <c r="ILT2" s="23" t="s">
        <v>707</v>
      </c>
      <c r="ILU2" s="6" t="s">
        <v>706</v>
      </c>
      <c r="ILV2" s="23" t="s">
        <v>707</v>
      </c>
      <c r="ILW2" s="6" t="s">
        <v>706</v>
      </c>
      <c r="ILX2" s="23" t="s">
        <v>707</v>
      </c>
      <c r="ILY2" s="6" t="s">
        <v>706</v>
      </c>
      <c r="ILZ2" s="23" t="s">
        <v>707</v>
      </c>
      <c r="IMA2" s="6" t="s">
        <v>706</v>
      </c>
      <c r="IMB2" s="23" t="s">
        <v>707</v>
      </c>
      <c r="IMC2" s="6" t="s">
        <v>706</v>
      </c>
      <c r="IMD2" s="23" t="s">
        <v>707</v>
      </c>
      <c r="IME2" s="6" t="s">
        <v>706</v>
      </c>
      <c r="IMF2" s="23" t="s">
        <v>707</v>
      </c>
      <c r="IMG2" s="6" t="s">
        <v>706</v>
      </c>
      <c r="IMH2" s="23" t="s">
        <v>707</v>
      </c>
      <c r="IMI2" s="6" t="s">
        <v>706</v>
      </c>
      <c r="IMJ2" s="23" t="s">
        <v>707</v>
      </c>
      <c r="IMK2" s="6" t="s">
        <v>706</v>
      </c>
      <c r="IML2" s="23" t="s">
        <v>707</v>
      </c>
      <c r="IMM2" s="6" t="s">
        <v>706</v>
      </c>
      <c r="IMN2" s="23" t="s">
        <v>707</v>
      </c>
      <c r="IMO2" s="6" t="s">
        <v>706</v>
      </c>
      <c r="IMP2" s="23" t="s">
        <v>707</v>
      </c>
      <c r="IMQ2" s="6" t="s">
        <v>706</v>
      </c>
      <c r="IMR2" s="23" t="s">
        <v>707</v>
      </c>
      <c r="IMS2" s="6" t="s">
        <v>706</v>
      </c>
      <c r="IMT2" s="23" t="s">
        <v>707</v>
      </c>
      <c r="IMU2" s="6" t="s">
        <v>706</v>
      </c>
      <c r="IMV2" s="23" t="s">
        <v>707</v>
      </c>
      <c r="IMW2" s="6" t="s">
        <v>706</v>
      </c>
      <c r="IMX2" s="23" t="s">
        <v>707</v>
      </c>
      <c r="IMY2" s="6" t="s">
        <v>706</v>
      </c>
      <c r="IMZ2" s="23" t="s">
        <v>707</v>
      </c>
      <c r="INA2" s="6" t="s">
        <v>706</v>
      </c>
      <c r="INB2" s="23" t="s">
        <v>707</v>
      </c>
      <c r="INC2" s="6" t="s">
        <v>706</v>
      </c>
      <c r="IND2" s="23" t="s">
        <v>707</v>
      </c>
      <c r="INE2" s="6" t="s">
        <v>706</v>
      </c>
      <c r="INF2" s="23" t="s">
        <v>707</v>
      </c>
      <c r="ING2" s="6" t="s">
        <v>706</v>
      </c>
      <c r="INH2" s="23" t="s">
        <v>707</v>
      </c>
      <c r="INI2" s="6" t="s">
        <v>706</v>
      </c>
      <c r="INJ2" s="23" t="s">
        <v>707</v>
      </c>
      <c r="INK2" s="6" t="s">
        <v>706</v>
      </c>
      <c r="INL2" s="23" t="s">
        <v>707</v>
      </c>
      <c r="INM2" s="6" t="s">
        <v>706</v>
      </c>
      <c r="INN2" s="23" t="s">
        <v>707</v>
      </c>
      <c r="INO2" s="6" t="s">
        <v>706</v>
      </c>
      <c r="INP2" s="23" t="s">
        <v>707</v>
      </c>
      <c r="INQ2" s="6" t="s">
        <v>706</v>
      </c>
      <c r="INR2" s="23" t="s">
        <v>707</v>
      </c>
      <c r="INS2" s="6" t="s">
        <v>706</v>
      </c>
      <c r="INT2" s="23" t="s">
        <v>707</v>
      </c>
      <c r="INU2" s="6" t="s">
        <v>706</v>
      </c>
      <c r="INV2" s="23" t="s">
        <v>707</v>
      </c>
      <c r="INW2" s="6" t="s">
        <v>706</v>
      </c>
      <c r="INX2" s="23" t="s">
        <v>707</v>
      </c>
      <c r="INY2" s="6" t="s">
        <v>706</v>
      </c>
      <c r="INZ2" s="23" t="s">
        <v>707</v>
      </c>
      <c r="IOA2" s="6" t="s">
        <v>706</v>
      </c>
      <c r="IOB2" s="23" t="s">
        <v>707</v>
      </c>
      <c r="IOC2" s="6" t="s">
        <v>706</v>
      </c>
      <c r="IOD2" s="23" t="s">
        <v>707</v>
      </c>
      <c r="IOE2" s="6" t="s">
        <v>706</v>
      </c>
      <c r="IOF2" s="23" t="s">
        <v>707</v>
      </c>
      <c r="IOG2" s="6" t="s">
        <v>706</v>
      </c>
      <c r="IOH2" s="23" t="s">
        <v>707</v>
      </c>
      <c r="IOI2" s="6" t="s">
        <v>706</v>
      </c>
      <c r="IOJ2" s="23" t="s">
        <v>707</v>
      </c>
      <c r="IOK2" s="6" t="s">
        <v>706</v>
      </c>
      <c r="IOL2" s="23" t="s">
        <v>707</v>
      </c>
      <c r="IOM2" s="6" t="s">
        <v>706</v>
      </c>
      <c r="ION2" s="23" t="s">
        <v>707</v>
      </c>
      <c r="IOO2" s="6" t="s">
        <v>706</v>
      </c>
      <c r="IOP2" s="23" t="s">
        <v>707</v>
      </c>
      <c r="IOQ2" s="6" t="s">
        <v>706</v>
      </c>
      <c r="IOR2" s="23" t="s">
        <v>707</v>
      </c>
      <c r="IOS2" s="6" t="s">
        <v>706</v>
      </c>
      <c r="IOT2" s="23" t="s">
        <v>707</v>
      </c>
      <c r="IOU2" s="6" t="s">
        <v>706</v>
      </c>
      <c r="IOV2" s="23" t="s">
        <v>707</v>
      </c>
      <c r="IOW2" s="6" t="s">
        <v>706</v>
      </c>
      <c r="IOX2" s="23" t="s">
        <v>707</v>
      </c>
      <c r="IOY2" s="6" t="s">
        <v>706</v>
      </c>
      <c r="IOZ2" s="23" t="s">
        <v>707</v>
      </c>
      <c r="IPA2" s="6" t="s">
        <v>706</v>
      </c>
      <c r="IPB2" s="23" t="s">
        <v>707</v>
      </c>
      <c r="IPC2" s="6" t="s">
        <v>706</v>
      </c>
      <c r="IPD2" s="23" t="s">
        <v>707</v>
      </c>
      <c r="IPE2" s="6" t="s">
        <v>706</v>
      </c>
      <c r="IPF2" s="23" t="s">
        <v>707</v>
      </c>
      <c r="IPG2" s="6" t="s">
        <v>706</v>
      </c>
      <c r="IPH2" s="23" t="s">
        <v>707</v>
      </c>
      <c r="IPI2" s="6" t="s">
        <v>706</v>
      </c>
      <c r="IPJ2" s="23" t="s">
        <v>707</v>
      </c>
      <c r="IPK2" s="6" t="s">
        <v>706</v>
      </c>
      <c r="IPL2" s="23" t="s">
        <v>707</v>
      </c>
      <c r="IPM2" s="6" t="s">
        <v>706</v>
      </c>
      <c r="IPN2" s="23" t="s">
        <v>707</v>
      </c>
      <c r="IPO2" s="6" t="s">
        <v>706</v>
      </c>
      <c r="IPP2" s="23" t="s">
        <v>707</v>
      </c>
      <c r="IPQ2" s="6" t="s">
        <v>706</v>
      </c>
      <c r="IPR2" s="23" t="s">
        <v>707</v>
      </c>
      <c r="IPS2" s="6" t="s">
        <v>706</v>
      </c>
      <c r="IPT2" s="23" t="s">
        <v>707</v>
      </c>
      <c r="IPU2" s="6" t="s">
        <v>706</v>
      </c>
      <c r="IPV2" s="23" t="s">
        <v>707</v>
      </c>
      <c r="IPW2" s="6" t="s">
        <v>706</v>
      </c>
      <c r="IPX2" s="23" t="s">
        <v>707</v>
      </c>
      <c r="IPY2" s="6" t="s">
        <v>706</v>
      </c>
      <c r="IPZ2" s="23" t="s">
        <v>707</v>
      </c>
      <c r="IQA2" s="6" t="s">
        <v>706</v>
      </c>
      <c r="IQB2" s="23" t="s">
        <v>707</v>
      </c>
      <c r="IQC2" s="6" t="s">
        <v>706</v>
      </c>
      <c r="IQD2" s="23" t="s">
        <v>707</v>
      </c>
      <c r="IQE2" s="6" t="s">
        <v>706</v>
      </c>
      <c r="IQF2" s="23" t="s">
        <v>707</v>
      </c>
      <c r="IQG2" s="6" t="s">
        <v>706</v>
      </c>
      <c r="IQH2" s="23" t="s">
        <v>707</v>
      </c>
      <c r="IQI2" s="6" t="s">
        <v>706</v>
      </c>
      <c r="IQJ2" s="23" t="s">
        <v>707</v>
      </c>
      <c r="IQK2" s="6" t="s">
        <v>706</v>
      </c>
      <c r="IQL2" s="23" t="s">
        <v>707</v>
      </c>
      <c r="IQM2" s="6" t="s">
        <v>706</v>
      </c>
      <c r="IQN2" s="23" t="s">
        <v>707</v>
      </c>
      <c r="IQO2" s="6" t="s">
        <v>706</v>
      </c>
      <c r="IQP2" s="23" t="s">
        <v>707</v>
      </c>
      <c r="IQQ2" s="6" t="s">
        <v>706</v>
      </c>
      <c r="IQR2" s="23" t="s">
        <v>707</v>
      </c>
      <c r="IQS2" s="6" t="s">
        <v>706</v>
      </c>
      <c r="IQT2" s="23" t="s">
        <v>707</v>
      </c>
      <c r="IQU2" s="6" t="s">
        <v>706</v>
      </c>
      <c r="IQV2" s="23" t="s">
        <v>707</v>
      </c>
      <c r="IQW2" s="6" t="s">
        <v>706</v>
      </c>
      <c r="IQX2" s="23" t="s">
        <v>707</v>
      </c>
      <c r="IQY2" s="6" t="s">
        <v>706</v>
      </c>
      <c r="IQZ2" s="23" t="s">
        <v>707</v>
      </c>
      <c r="IRA2" s="6" t="s">
        <v>706</v>
      </c>
      <c r="IRB2" s="23" t="s">
        <v>707</v>
      </c>
      <c r="IRC2" s="6" t="s">
        <v>706</v>
      </c>
      <c r="IRD2" s="23" t="s">
        <v>707</v>
      </c>
      <c r="IRE2" s="6" t="s">
        <v>706</v>
      </c>
      <c r="IRF2" s="23" t="s">
        <v>707</v>
      </c>
      <c r="IRG2" s="6" t="s">
        <v>706</v>
      </c>
      <c r="IRH2" s="23" t="s">
        <v>707</v>
      </c>
      <c r="IRI2" s="6" t="s">
        <v>706</v>
      </c>
      <c r="IRJ2" s="23" t="s">
        <v>707</v>
      </c>
      <c r="IRK2" s="6" t="s">
        <v>706</v>
      </c>
      <c r="IRL2" s="23" t="s">
        <v>707</v>
      </c>
      <c r="IRM2" s="6" t="s">
        <v>706</v>
      </c>
      <c r="IRN2" s="23" t="s">
        <v>707</v>
      </c>
      <c r="IRO2" s="6" t="s">
        <v>706</v>
      </c>
      <c r="IRP2" s="23" t="s">
        <v>707</v>
      </c>
      <c r="IRQ2" s="6" t="s">
        <v>706</v>
      </c>
      <c r="IRR2" s="23" t="s">
        <v>707</v>
      </c>
      <c r="IRS2" s="6" t="s">
        <v>706</v>
      </c>
      <c r="IRT2" s="23" t="s">
        <v>707</v>
      </c>
      <c r="IRU2" s="6" t="s">
        <v>706</v>
      </c>
      <c r="IRV2" s="23" t="s">
        <v>707</v>
      </c>
      <c r="IRW2" s="6" t="s">
        <v>706</v>
      </c>
      <c r="IRX2" s="23" t="s">
        <v>707</v>
      </c>
      <c r="IRY2" s="6" t="s">
        <v>706</v>
      </c>
      <c r="IRZ2" s="23" t="s">
        <v>707</v>
      </c>
      <c r="ISA2" s="6" t="s">
        <v>706</v>
      </c>
      <c r="ISB2" s="23" t="s">
        <v>707</v>
      </c>
      <c r="ISC2" s="6" t="s">
        <v>706</v>
      </c>
      <c r="ISD2" s="23" t="s">
        <v>707</v>
      </c>
      <c r="ISE2" s="6" t="s">
        <v>706</v>
      </c>
      <c r="ISF2" s="23" t="s">
        <v>707</v>
      </c>
      <c r="ISG2" s="6" t="s">
        <v>706</v>
      </c>
      <c r="ISH2" s="23" t="s">
        <v>707</v>
      </c>
      <c r="ISI2" s="6" t="s">
        <v>706</v>
      </c>
      <c r="ISJ2" s="23" t="s">
        <v>707</v>
      </c>
      <c r="ISK2" s="6" t="s">
        <v>706</v>
      </c>
      <c r="ISL2" s="23" t="s">
        <v>707</v>
      </c>
      <c r="ISM2" s="6" t="s">
        <v>706</v>
      </c>
      <c r="ISN2" s="23" t="s">
        <v>707</v>
      </c>
      <c r="ISO2" s="6" t="s">
        <v>706</v>
      </c>
      <c r="ISP2" s="23" t="s">
        <v>707</v>
      </c>
      <c r="ISQ2" s="6" t="s">
        <v>706</v>
      </c>
      <c r="ISR2" s="23" t="s">
        <v>707</v>
      </c>
      <c r="ISS2" s="6" t="s">
        <v>706</v>
      </c>
      <c r="IST2" s="23" t="s">
        <v>707</v>
      </c>
      <c r="ISU2" s="6" t="s">
        <v>706</v>
      </c>
      <c r="ISV2" s="23" t="s">
        <v>707</v>
      </c>
      <c r="ISW2" s="6" t="s">
        <v>706</v>
      </c>
      <c r="ISX2" s="23" t="s">
        <v>707</v>
      </c>
      <c r="ISY2" s="6" t="s">
        <v>706</v>
      </c>
      <c r="ISZ2" s="23" t="s">
        <v>707</v>
      </c>
      <c r="ITA2" s="6" t="s">
        <v>706</v>
      </c>
      <c r="ITB2" s="23" t="s">
        <v>707</v>
      </c>
      <c r="ITC2" s="6" t="s">
        <v>706</v>
      </c>
      <c r="ITD2" s="23" t="s">
        <v>707</v>
      </c>
      <c r="ITE2" s="6" t="s">
        <v>706</v>
      </c>
      <c r="ITF2" s="23" t="s">
        <v>707</v>
      </c>
      <c r="ITG2" s="6" t="s">
        <v>706</v>
      </c>
      <c r="ITH2" s="23" t="s">
        <v>707</v>
      </c>
      <c r="ITI2" s="6" t="s">
        <v>706</v>
      </c>
      <c r="ITJ2" s="23" t="s">
        <v>707</v>
      </c>
      <c r="ITK2" s="6" t="s">
        <v>706</v>
      </c>
      <c r="ITL2" s="23" t="s">
        <v>707</v>
      </c>
      <c r="ITM2" s="6" t="s">
        <v>706</v>
      </c>
      <c r="ITN2" s="23" t="s">
        <v>707</v>
      </c>
      <c r="ITO2" s="6" t="s">
        <v>706</v>
      </c>
      <c r="ITP2" s="23" t="s">
        <v>707</v>
      </c>
      <c r="ITQ2" s="6" t="s">
        <v>706</v>
      </c>
      <c r="ITR2" s="23" t="s">
        <v>707</v>
      </c>
      <c r="ITS2" s="6" t="s">
        <v>706</v>
      </c>
      <c r="ITT2" s="23" t="s">
        <v>707</v>
      </c>
      <c r="ITU2" s="6" t="s">
        <v>706</v>
      </c>
      <c r="ITV2" s="23" t="s">
        <v>707</v>
      </c>
      <c r="ITW2" s="6" t="s">
        <v>706</v>
      </c>
      <c r="ITX2" s="23" t="s">
        <v>707</v>
      </c>
      <c r="ITY2" s="6" t="s">
        <v>706</v>
      </c>
      <c r="ITZ2" s="23" t="s">
        <v>707</v>
      </c>
      <c r="IUA2" s="6" t="s">
        <v>706</v>
      </c>
      <c r="IUB2" s="23" t="s">
        <v>707</v>
      </c>
      <c r="IUC2" s="6" t="s">
        <v>706</v>
      </c>
      <c r="IUD2" s="23" t="s">
        <v>707</v>
      </c>
      <c r="IUE2" s="6" t="s">
        <v>706</v>
      </c>
      <c r="IUF2" s="23" t="s">
        <v>707</v>
      </c>
      <c r="IUG2" s="6" t="s">
        <v>706</v>
      </c>
      <c r="IUH2" s="23" t="s">
        <v>707</v>
      </c>
      <c r="IUI2" s="6" t="s">
        <v>706</v>
      </c>
      <c r="IUJ2" s="23" t="s">
        <v>707</v>
      </c>
      <c r="IUK2" s="6" t="s">
        <v>706</v>
      </c>
      <c r="IUL2" s="23" t="s">
        <v>707</v>
      </c>
      <c r="IUM2" s="6" t="s">
        <v>706</v>
      </c>
      <c r="IUN2" s="23" t="s">
        <v>707</v>
      </c>
      <c r="IUO2" s="6" t="s">
        <v>706</v>
      </c>
      <c r="IUP2" s="23" t="s">
        <v>707</v>
      </c>
      <c r="IUQ2" s="6" t="s">
        <v>706</v>
      </c>
      <c r="IUR2" s="23" t="s">
        <v>707</v>
      </c>
      <c r="IUS2" s="6" t="s">
        <v>706</v>
      </c>
      <c r="IUT2" s="23" t="s">
        <v>707</v>
      </c>
      <c r="IUU2" s="6" t="s">
        <v>706</v>
      </c>
      <c r="IUV2" s="23" t="s">
        <v>707</v>
      </c>
      <c r="IUW2" s="6" t="s">
        <v>706</v>
      </c>
      <c r="IUX2" s="23" t="s">
        <v>707</v>
      </c>
      <c r="IUY2" s="6" t="s">
        <v>706</v>
      </c>
      <c r="IUZ2" s="23" t="s">
        <v>707</v>
      </c>
      <c r="IVA2" s="6" t="s">
        <v>706</v>
      </c>
      <c r="IVB2" s="23" t="s">
        <v>707</v>
      </c>
      <c r="IVC2" s="6" t="s">
        <v>706</v>
      </c>
      <c r="IVD2" s="23" t="s">
        <v>707</v>
      </c>
      <c r="IVE2" s="6" t="s">
        <v>706</v>
      </c>
      <c r="IVF2" s="23" t="s">
        <v>707</v>
      </c>
      <c r="IVG2" s="6" t="s">
        <v>706</v>
      </c>
      <c r="IVH2" s="23" t="s">
        <v>707</v>
      </c>
      <c r="IVI2" s="6" t="s">
        <v>706</v>
      </c>
      <c r="IVJ2" s="23" t="s">
        <v>707</v>
      </c>
      <c r="IVK2" s="6" t="s">
        <v>706</v>
      </c>
      <c r="IVL2" s="23" t="s">
        <v>707</v>
      </c>
      <c r="IVM2" s="6" t="s">
        <v>706</v>
      </c>
      <c r="IVN2" s="23" t="s">
        <v>707</v>
      </c>
      <c r="IVO2" s="6" t="s">
        <v>706</v>
      </c>
      <c r="IVP2" s="23" t="s">
        <v>707</v>
      </c>
      <c r="IVQ2" s="6" t="s">
        <v>706</v>
      </c>
      <c r="IVR2" s="23" t="s">
        <v>707</v>
      </c>
      <c r="IVS2" s="6" t="s">
        <v>706</v>
      </c>
      <c r="IVT2" s="23" t="s">
        <v>707</v>
      </c>
      <c r="IVU2" s="6" t="s">
        <v>706</v>
      </c>
      <c r="IVV2" s="23" t="s">
        <v>707</v>
      </c>
      <c r="IVW2" s="6" t="s">
        <v>706</v>
      </c>
      <c r="IVX2" s="23" t="s">
        <v>707</v>
      </c>
      <c r="IVY2" s="6" t="s">
        <v>706</v>
      </c>
      <c r="IVZ2" s="23" t="s">
        <v>707</v>
      </c>
      <c r="IWA2" s="6" t="s">
        <v>706</v>
      </c>
      <c r="IWB2" s="23" t="s">
        <v>707</v>
      </c>
      <c r="IWC2" s="6" t="s">
        <v>706</v>
      </c>
      <c r="IWD2" s="23" t="s">
        <v>707</v>
      </c>
      <c r="IWE2" s="6" t="s">
        <v>706</v>
      </c>
      <c r="IWF2" s="23" t="s">
        <v>707</v>
      </c>
      <c r="IWG2" s="6" t="s">
        <v>706</v>
      </c>
      <c r="IWH2" s="23" t="s">
        <v>707</v>
      </c>
      <c r="IWI2" s="6" t="s">
        <v>706</v>
      </c>
      <c r="IWJ2" s="23" t="s">
        <v>707</v>
      </c>
      <c r="IWK2" s="6" t="s">
        <v>706</v>
      </c>
      <c r="IWL2" s="23" t="s">
        <v>707</v>
      </c>
      <c r="IWM2" s="6" t="s">
        <v>706</v>
      </c>
      <c r="IWN2" s="23" t="s">
        <v>707</v>
      </c>
      <c r="IWO2" s="6" t="s">
        <v>706</v>
      </c>
      <c r="IWP2" s="23" t="s">
        <v>707</v>
      </c>
      <c r="IWQ2" s="6" t="s">
        <v>706</v>
      </c>
      <c r="IWR2" s="23" t="s">
        <v>707</v>
      </c>
      <c r="IWS2" s="6" t="s">
        <v>706</v>
      </c>
      <c r="IWT2" s="23" t="s">
        <v>707</v>
      </c>
      <c r="IWU2" s="6" t="s">
        <v>706</v>
      </c>
      <c r="IWV2" s="23" t="s">
        <v>707</v>
      </c>
      <c r="IWW2" s="6" t="s">
        <v>706</v>
      </c>
      <c r="IWX2" s="23" t="s">
        <v>707</v>
      </c>
      <c r="IWY2" s="6" t="s">
        <v>706</v>
      </c>
      <c r="IWZ2" s="23" t="s">
        <v>707</v>
      </c>
      <c r="IXA2" s="6" t="s">
        <v>706</v>
      </c>
      <c r="IXB2" s="23" t="s">
        <v>707</v>
      </c>
      <c r="IXC2" s="6" t="s">
        <v>706</v>
      </c>
      <c r="IXD2" s="23" t="s">
        <v>707</v>
      </c>
      <c r="IXE2" s="6" t="s">
        <v>706</v>
      </c>
      <c r="IXF2" s="23" t="s">
        <v>707</v>
      </c>
      <c r="IXG2" s="6" t="s">
        <v>706</v>
      </c>
      <c r="IXH2" s="23" t="s">
        <v>707</v>
      </c>
      <c r="IXI2" s="6" t="s">
        <v>706</v>
      </c>
      <c r="IXJ2" s="23" t="s">
        <v>707</v>
      </c>
      <c r="IXK2" s="6" t="s">
        <v>706</v>
      </c>
      <c r="IXL2" s="23" t="s">
        <v>707</v>
      </c>
      <c r="IXM2" s="6" t="s">
        <v>706</v>
      </c>
      <c r="IXN2" s="23" t="s">
        <v>707</v>
      </c>
      <c r="IXO2" s="6" t="s">
        <v>706</v>
      </c>
      <c r="IXP2" s="23" t="s">
        <v>707</v>
      </c>
      <c r="IXQ2" s="6" t="s">
        <v>706</v>
      </c>
      <c r="IXR2" s="23" t="s">
        <v>707</v>
      </c>
      <c r="IXS2" s="6" t="s">
        <v>706</v>
      </c>
      <c r="IXT2" s="23" t="s">
        <v>707</v>
      </c>
      <c r="IXU2" s="6" t="s">
        <v>706</v>
      </c>
      <c r="IXV2" s="23" t="s">
        <v>707</v>
      </c>
      <c r="IXW2" s="6" t="s">
        <v>706</v>
      </c>
      <c r="IXX2" s="23" t="s">
        <v>707</v>
      </c>
      <c r="IXY2" s="6" t="s">
        <v>706</v>
      </c>
      <c r="IXZ2" s="23" t="s">
        <v>707</v>
      </c>
      <c r="IYA2" s="6" t="s">
        <v>706</v>
      </c>
      <c r="IYB2" s="23" t="s">
        <v>707</v>
      </c>
      <c r="IYC2" s="6" t="s">
        <v>706</v>
      </c>
      <c r="IYD2" s="23" t="s">
        <v>707</v>
      </c>
      <c r="IYE2" s="6" t="s">
        <v>706</v>
      </c>
      <c r="IYF2" s="23" t="s">
        <v>707</v>
      </c>
      <c r="IYG2" s="6" t="s">
        <v>706</v>
      </c>
      <c r="IYH2" s="23" t="s">
        <v>707</v>
      </c>
      <c r="IYI2" s="6" t="s">
        <v>706</v>
      </c>
      <c r="IYJ2" s="23" t="s">
        <v>707</v>
      </c>
      <c r="IYK2" s="6" t="s">
        <v>706</v>
      </c>
      <c r="IYL2" s="23" t="s">
        <v>707</v>
      </c>
      <c r="IYM2" s="6" t="s">
        <v>706</v>
      </c>
      <c r="IYN2" s="23" t="s">
        <v>707</v>
      </c>
      <c r="IYO2" s="6" t="s">
        <v>706</v>
      </c>
      <c r="IYP2" s="23" t="s">
        <v>707</v>
      </c>
      <c r="IYQ2" s="6" t="s">
        <v>706</v>
      </c>
      <c r="IYR2" s="23" t="s">
        <v>707</v>
      </c>
      <c r="IYS2" s="6" t="s">
        <v>706</v>
      </c>
      <c r="IYT2" s="23" t="s">
        <v>707</v>
      </c>
      <c r="IYU2" s="6" t="s">
        <v>706</v>
      </c>
      <c r="IYV2" s="23" t="s">
        <v>707</v>
      </c>
      <c r="IYW2" s="6" t="s">
        <v>706</v>
      </c>
      <c r="IYX2" s="23" t="s">
        <v>707</v>
      </c>
      <c r="IYY2" s="6" t="s">
        <v>706</v>
      </c>
      <c r="IYZ2" s="23" t="s">
        <v>707</v>
      </c>
      <c r="IZA2" s="6" t="s">
        <v>706</v>
      </c>
      <c r="IZB2" s="23" t="s">
        <v>707</v>
      </c>
      <c r="IZC2" s="6" t="s">
        <v>706</v>
      </c>
      <c r="IZD2" s="23" t="s">
        <v>707</v>
      </c>
      <c r="IZE2" s="6" t="s">
        <v>706</v>
      </c>
      <c r="IZF2" s="23" t="s">
        <v>707</v>
      </c>
      <c r="IZG2" s="6" t="s">
        <v>706</v>
      </c>
      <c r="IZH2" s="23" t="s">
        <v>707</v>
      </c>
      <c r="IZI2" s="6" t="s">
        <v>706</v>
      </c>
      <c r="IZJ2" s="23" t="s">
        <v>707</v>
      </c>
      <c r="IZK2" s="6" t="s">
        <v>706</v>
      </c>
      <c r="IZL2" s="23" t="s">
        <v>707</v>
      </c>
      <c r="IZM2" s="6" t="s">
        <v>706</v>
      </c>
      <c r="IZN2" s="23" t="s">
        <v>707</v>
      </c>
      <c r="IZO2" s="6" t="s">
        <v>706</v>
      </c>
      <c r="IZP2" s="23" t="s">
        <v>707</v>
      </c>
      <c r="IZQ2" s="6" t="s">
        <v>706</v>
      </c>
      <c r="IZR2" s="23" t="s">
        <v>707</v>
      </c>
      <c r="IZS2" s="6" t="s">
        <v>706</v>
      </c>
      <c r="IZT2" s="23" t="s">
        <v>707</v>
      </c>
      <c r="IZU2" s="6" t="s">
        <v>706</v>
      </c>
      <c r="IZV2" s="23" t="s">
        <v>707</v>
      </c>
      <c r="IZW2" s="6" t="s">
        <v>706</v>
      </c>
      <c r="IZX2" s="23" t="s">
        <v>707</v>
      </c>
      <c r="IZY2" s="6" t="s">
        <v>706</v>
      </c>
      <c r="IZZ2" s="23" t="s">
        <v>707</v>
      </c>
      <c r="JAA2" s="6" t="s">
        <v>706</v>
      </c>
      <c r="JAB2" s="23" t="s">
        <v>707</v>
      </c>
      <c r="JAC2" s="6" t="s">
        <v>706</v>
      </c>
      <c r="JAD2" s="23" t="s">
        <v>707</v>
      </c>
      <c r="JAE2" s="6" t="s">
        <v>706</v>
      </c>
      <c r="JAF2" s="23" t="s">
        <v>707</v>
      </c>
      <c r="JAG2" s="6" t="s">
        <v>706</v>
      </c>
      <c r="JAH2" s="23" t="s">
        <v>707</v>
      </c>
      <c r="JAI2" s="6" t="s">
        <v>706</v>
      </c>
      <c r="JAJ2" s="23" t="s">
        <v>707</v>
      </c>
      <c r="JAK2" s="6" t="s">
        <v>706</v>
      </c>
      <c r="JAL2" s="23" t="s">
        <v>707</v>
      </c>
      <c r="JAM2" s="6" t="s">
        <v>706</v>
      </c>
      <c r="JAN2" s="23" t="s">
        <v>707</v>
      </c>
      <c r="JAO2" s="6" t="s">
        <v>706</v>
      </c>
      <c r="JAP2" s="23" t="s">
        <v>707</v>
      </c>
      <c r="JAQ2" s="6" t="s">
        <v>706</v>
      </c>
      <c r="JAR2" s="23" t="s">
        <v>707</v>
      </c>
      <c r="JAS2" s="6" t="s">
        <v>706</v>
      </c>
      <c r="JAT2" s="23" t="s">
        <v>707</v>
      </c>
      <c r="JAU2" s="6" t="s">
        <v>706</v>
      </c>
      <c r="JAV2" s="23" t="s">
        <v>707</v>
      </c>
      <c r="JAW2" s="6" t="s">
        <v>706</v>
      </c>
      <c r="JAX2" s="23" t="s">
        <v>707</v>
      </c>
      <c r="JAY2" s="6" t="s">
        <v>706</v>
      </c>
      <c r="JAZ2" s="23" t="s">
        <v>707</v>
      </c>
      <c r="JBA2" s="6" t="s">
        <v>706</v>
      </c>
      <c r="JBB2" s="23" t="s">
        <v>707</v>
      </c>
      <c r="JBC2" s="6" t="s">
        <v>706</v>
      </c>
      <c r="JBD2" s="23" t="s">
        <v>707</v>
      </c>
      <c r="JBE2" s="6" t="s">
        <v>706</v>
      </c>
      <c r="JBF2" s="23" t="s">
        <v>707</v>
      </c>
      <c r="JBG2" s="6" t="s">
        <v>706</v>
      </c>
      <c r="JBH2" s="23" t="s">
        <v>707</v>
      </c>
      <c r="JBI2" s="6" t="s">
        <v>706</v>
      </c>
      <c r="JBJ2" s="23" t="s">
        <v>707</v>
      </c>
      <c r="JBK2" s="6" t="s">
        <v>706</v>
      </c>
      <c r="JBL2" s="23" t="s">
        <v>707</v>
      </c>
      <c r="JBM2" s="6" t="s">
        <v>706</v>
      </c>
      <c r="JBN2" s="23" t="s">
        <v>707</v>
      </c>
      <c r="JBO2" s="6" t="s">
        <v>706</v>
      </c>
      <c r="JBP2" s="23" t="s">
        <v>707</v>
      </c>
      <c r="JBQ2" s="6" t="s">
        <v>706</v>
      </c>
      <c r="JBR2" s="23" t="s">
        <v>707</v>
      </c>
      <c r="JBS2" s="6" t="s">
        <v>706</v>
      </c>
      <c r="JBT2" s="23" t="s">
        <v>707</v>
      </c>
      <c r="JBU2" s="6" t="s">
        <v>706</v>
      </c>
      <c r="JBV2" s="23" t="s">
        <v>707</v>
      </c>
      <c r="JBW2" s="6" t="s">
        <v>706</v>
      </c>
      <c r="JBX2" s="23" t="s">
        <v>707</v>
      </c>
      <c r="JBY2" s="6" t="s">
        <v>706</v>
      </c>
      <c r="JBZ2" s="23" t="s">
        <v>707</v>
      </c>
      <c r="JCA2" s="6" t="s">
        <v>706</v>
      </c>
      <c r="JCB2" s="23" t="s">
        <v>707</v>
      </c>
      <c r="JCC2" s="6" t="s">
        <v>706</v>
      </c>
      <c r="JCD2" s="23" t="s">
        <v>707</v>
      </c>
      <c r="JCE2" s="6" t="s">
        <v>706</v>
      </c>
      <c r="JCF2" s="23" t="s">
        <v>707</v>
      </c>
      <c r="JCG2" s="6" t="s">
        <v>706</v>
      </c>
      <c r="JCH2" s="23" t="s">
        <v>707</v>
      </c>
      <c r="JCI2" s="6" t="s">
        <v>706</v>
      </c>
      <c r="JCJ2" s="23" t="s">
        <v>707</v>
      </c>
      <c r="JCK2" s="6" t="s">
        <v>706</v>
      </c>
      <c r="JCL2" s="23" t="s">
        <v>707</v>
      </c>
      <c r="JCM2" s="6" t="s">
        <v>706</v>
      </c>
      <c r="JCN2" s="23" t="s">
        <v>707</v>
      </c>
      <c r="JCO2" s="6" t="s">
        <v>706</v>
      </c>
      <c r="JCP2" s="23" t="s">
        <v>707</v>
      </c>
      <c r="JCQ2" s="6" t="s">
        <v>706</v>
      </c>
      <c r="JCR2" s="23" t="s">
        <v>707</v>
      </c>
      <c r="JCS2" s="6" t="s">
        <v>706</v>
      </c>
      <c r="JCT2" s="23" t="s">
        <v>707</v>
      </c>
      <c r="JCU2" s="6" t="s">
        <v>706</v>
      </c>
      <c r="JCV2" s="23" t="s">
        <v>707</v>
      </c>
      <c r="JCW2" s="6" t="s">
        <v>706</v>
      </c>
      <c r="JCX2" s="23" t="s">
        <v>707</v>
      </c>
      <c r="JCY2" s="6" t="s">
        <v>706</v>
      </c>
      <c r="JCZ2" s="23" t="s">
        <v>707</v>
      </c>
      <c r="JDA2" s="6" t="s">
        <v>706</v>
      </c>
      <c r="JDB2" s="23" t="s">
        <v>707</v>
      </c>
      <c r="JDC2" s="6" t="s">
        <v>706</v>
      </c>
      <c r="JDD2" s="23" t="s">
        <v>707</v>
      </c>
      <c r="JDE2" s="6" t="s">
        <v>706</v>
      </c>
      <c r="JDF2" s="23" t="s">
        <v>707</v>
      </c>
      <c r="JDG2" s="6" t="s">
        <v>706</v>
      </c>
      <c r="JDH2" s="23" t="s">
        <v>707</v>
      </c>
      <c r="JDI2" s="6" t="s">
        <v>706</v>
      </c>
      <c r="JDJ2" s="23" t="s">
        <v>707</v>
      </c>
      <c r="JDK2" s="6" t="s">
        <v>706</v>
      </c>
      <c r="JDL2" s="23" t="s">
        <v>707</v>
      </c>
      <c r="JDM2" s="6" t="s">
        <v>706</v>
      </c>
      <c r="JDN2" s="23" t="s">
        <v>707</v>
      </c>
      <c r="JDO2" s="6" t="s">
        <v>706</v>
      </c>
      <c r="JDP2" s="23" t="s">
        <v>707</v>
      </c>
      <c r="JDQ2" s="6" t="s">
        <v>706</v>
      </c>
      <c r="JDR2" s="23" t="s">
        <v>707</v>
      </c>
      <c r="JDS2" s="6" t="s">
        <v>706</v>
      </c>
      <c r="JDT2" s="23" t="s">
        <v>707</v>
      </c>
      <c r="JDU2" s="6" t="s">
        <v>706</v>
      </c>
      <c r="JDV2" s="23" t="s">
        <v>707</v>
      </c>
      <c r="JDW2" s="6" t="s">
        <v>706</v>
      </c>
      <c r="JDX2" s="23" t="s">
        <v>707</v>
      </c>
      <c r="JDY2" s="6" t="s">
        <v>706</v>
      </c>
      <c r="JDZ2" s="23" t="s">
        <v>707</v>
      </c>
      <c r="JEA2" s="6" t="s">
        <v>706</v>
      </c>
      <c r="JEB2" s="23" t="s">
        <v>707</v>
      </c>
      <c r="JEC2" s="6" t="s">
        <v>706</v>
      </c>
      <c r="JED2" s="23" t="s">
        <v>707</v>
      </c>
      <c r="JEE2" s="6" t="s">
        <v>706</v>
      </c>
      <c r="JEF2" s="23" t="s">
        <v>707</v>
      </c>
      <c r="JEG2" s="6" t="s">
        <v>706</v>
      </c>
      <c r="JEH2" s="23" t="s">
        <v>707</v>
      </c>
      <c r="JEI2" s="6" t="s">
        <v>706</v>
      </c>
      <c r="JEJ2" s="23" t="s">
        <v>707</v>
      </c>
      <c r="JEK2" s="6" t="s">
        <v>706</v>
      </c>
      <c r="JEL2" s="23" t="s">
        <v>707</v>
      </c>
      <c r="JEM2" s="6" t="s">
        <v>706</v>
      </c>
      <c r="JEN2" s="23" t="s">
        <v>707</v>
      </c>
      <c r="JEO2" s="6" t="s">
        <v>706</v>
      </c>
      <c r="JEP2" s="23" t="s">
        <v>707</v>
      </c>
      <c r="JEQ2" s="6" t="s">
        <v>706</v>
      </c>
      <c r="JER2" s="23" t="s">
        <v>707</v>
      </c>
      <c r="JES2" s="6" t="s">
        <v>706</v>
      </c>
      <c r="JET2" s="23" t="s">
        <v>707</v>
      </c>
      <c r="JEU2" s="6" t="s">
        <v>706</v>
      </c>
      <c r="JEV2" s="23" t="s">
        <v>707</v>
      </c>
      <c r="JEW2" s="6" t="s">
        <v>706</v>
      </c>
      <c r="JEX2" s="23" t="s">
        <v>707</v>
      </c>
      <c r="JEY2" s="6" t="s">
        <v>706</v>
      </c>
      <c r="JEZ2" s="23" t="s">
        <v>707</v>
      </c>
      <c r="JFA2" s="6" t="s">
        <v>706</v>
      </c>
      <c r="JFB2" s="23" t="s">
        <v>707</v>
      </c>
      <c r="JFC2" s="6" t="s">
        <v>706</v>
      </c>
      <c r="JFD2" s="23" t="s">
        <v>707</v>
      </c>
      <c r="JFE2" s="6" t="s">
        <v>706</v>
      </c>
      <c r="JFF2" s="23" t="s">
        <v>707</v>
      </c>
      <c r="JFG2" s="6" t="s">
        <v>706</v>
      </c>
      <c r="JFH2" s="23" t="s">
        <v>707</v>
      </c>
      <c r="JFI2" s="6" t="s">
        <v>706</v>
      </c>
      <c r="JFJ2" s="23" t="s">
        <v>707</v>
      </c>
      <c r="JFK2" s="6" t="s">
        <v>706</v>
      </c>
      <c r="JFL2" s="23" t="s">
        <v>707</v>
      </c>
      <c r="JFM2" s="6" t="s">
        <v>706</v>
      </c>
      <c r="JFN2" s="23" t="s">
        <v>707</v>
      </c>
      <c r="JFO2" s="6" t="s">
        <v>706</v>
      </c>
      <c r="JFP2" s="23" t="s">
        <v>707</v>
      </c>
      <c r="JFQ2" s="6" t="s">
        <v>706</v>
      </c>
      <c r="JFR2" s="23" t="s">
        <v>707</v>
      </c>
      <c r="JFS2" s="6" t="s">
        <v>706</v>
      </c>
      <c r="JFT2" s="23" t="s">
        <v>707</v>
      </c>
      <c r="JFU2" s="6" t="s">
        <v>706</v>
      </c>
      <c r="JFV2" s="23" t="s">
        <v>707</v>
      </c>
      <c r="JFW2" s="6" t="s">
        <v>706</v>
      </c>
      <c r="JFX2" s="23" t="s">
        <v>707</v>
      </c>
      <c r="JFY2" s="6" t="s">
        <v>706</v>
      </c>
      <c r="JFZ2" s="23" t="s">
        <v>707</v>
      </c>
      <c r="JGA2" s="6" t="s">
        <v>706</v>
      </c>
      <c r="JGB2" s="23" t="s">
        <v>707</v>
      </c>
      <c r="JGC2" s="6" t="s">
        <v>706</v>
      </c>
      <c r="JGD2" s="23" t="s">
        <v>707</v>
      </c>
      <c r="JGE2" s="6" t="s">
        <v>706</v>
      </c>
      <c r="JGF2" s="23" t="s">
        <v>707</v>
      </c>
      <c r="JGG2" s="6" t="s">
        <v>706</v>
      </c>
      <c r="JGH2" s="23" t="s">
        <v>707</v>
      </c>
      <c r="JGI2" s="6" t="s">
        <v>706</v>
      </c>
      <c r="JGJ2" s="23" t="s">
        <v>707</v>
      </c>
      <c r="JGK2" s="6" t="s">
        <v>706</v>
      </c>
      <c r="JGL2" s="23" t="s">
        <v>707</v>
      </c>
      <c r="JGM2" s="6" t="s">
        <v>706</v>
      </c>
      <c r="JGN2" s="23" t="s">
        <v>707</v>
      </c>
      <c r="JGO2" s="6" t="s">
        <v>706</v>
      </c>
      <c r="JGP2" s="23" t="s">
        <v>707</v>
      </c>
      <c r="JGQ2" s="6" t="s">
        <v>706</v>
      </c>
      <c r="JGR2" s="23" t="s">
        <v>707</v>
      </c>
      <c r="JGS2" s="6" t="s">
        <v>706</v>
      </c>
      <c r="JGT2" s="23" t="s">
        <v>707</v>
      </c>
      <c r="JGU2" s="6" t="s">
        <v>706</v>
      </c>
      <c r="JGV2" s="23" t="s">
        <v>707</v>
      </c>
      <c r="JGW2" s="6" t="s">
        <v>706</v>
      </c>
      <c r="JGX2" s="23" t="s">
        <v>707</v>
      </c>
      <c r="JGY2" s="6" t="s">
        <v>706</v>
      </c>
      <c r="JGZ2" s="23" t="s">
        <v>707</v>
      </c>
      <c r="JHA2" s="6" t="s">
        <v>706</v>
      </c>
      <c r="JHB2" s="23" t="s">
        <v>707</v>
      </c>
      <c r="JHC2" s="6" t="s">
        <v>706</v>
      </c>
      <c r="JHD2" s="23" t="s">
        <v>707</v>
      </c>
      <c r="JHE2" s="6" t="s">
        <v>706</v>
      </c>
      <c r="JHF2" s="23" t="s">
        <v>707</v>
      </c>
      <c r="JHG2" s="6" t="s">
        <v>706</v>
      </c>
      <c r="JHH2" s="23" t="s">
        <v>707</v>
      </c>
      <c r="JHI2" s="6" t="s">
        <v>706</v>
      </c>
      <c r="JHJ2" s="23" t="s">
        <v>707</v>
      </c>
      <c r="JHK2" s="6" t="s">
        <v>706</v>
      </c>
      <c r="JHL2" s="23" t="s">
        <v>707</v>
      </c>
      <c r="JHM2" s="6" t="s">
        <v>706</v>
      </c>
      <c r="JHN2" s="23" t="s">
        <v>707</v>
      </c>
      <c r="JHO2" s="6" t="s">
        <v>706</v>
      </c>
      <c r="JHP2" s="23" t="s">
        <v>707</v>
      </c>
      <c r="JHQ2" s="6" t="s">
        <v>706</v>
      </c>
      <c r="JHR2" s="23" t="s">
        <v>707</v>
      </c>
      <c r="JHS2" s="6" t="s">
        <v>706</v>
      </c>
      <c r="JHT2" s="23" t="s">
        <v>707</v>
      </c>
      <c r="JHU2" s="6" t="s">
        <v>706</v>
      </c>
      <c r="JHV2" s="23" t="s">
        <v>707</v>
      </c>
      <c r="JHW2" s="6" t="s">
        <v>706</v>
      </c>
      <c r="JHX2" s="23" t="s">
        <v>707</v>
      </c>
      <c r="JHY2" s="6" t="s">
        <v>706</v>
      </c>
      <c r="JHZ2" s="23" t="s">
        <v>707</v>
      </c>
      <c r="JIA2" s="6" t="s">
        <v>706</v>
      </c>
      <c r="JIB2" s="23" t="s">
        <v>707</v>
      </c>
      <c r="JIC2" s="6" t="s">
        <v>706</v>
      </c>
      <c r="JID2" s="23" t="s">
        <v>707</v>
      </c>
      <c r="JIE2" s="6" t="s">
        <v>706</v>
      </c>
      <c r="JIF2" s="23" t="s">
        <v>707</v>
      </c>
      <c r="JIG2" s="6" t="s">
        <v>706</v>
      </c>
      <c r="JIH2" s="23" t="s">
        <v>707</v>
      </c>
      <c r="JII2" s="6" t="s">
        <v>706</v>
      </c>
      <c r="JIJ2" s="23" t="s">
        <v>707</v>
      </c>
      <c r="JIK2" s="6" t="s">
        <v>706</v>
      </c>
      <c r="JIL2" s="23" t="s">
        <v>707</v>
      </c>
      <c r="JIM2" s="6" t="s">
        <v>706</v>
      </c>
      <c r="JIN2" s="23" t="s">
        <v>707</v>
      </c>
      <c r="JIO2" s="6" t="s">
        <v>706</v>
      </c>
      <c r="JIP2" s="23" t="s">
        <v>707</v>
      </c>
      <c r="JIQ2" s="6" t="s">
        <v>706</v>
      </c>
      <c r="JIR2" s="23" t="s">
        <v>707</v>
      </c>
      <c r="JIS2" s="6" t="s">
        <v>706</v>
      </c>
      <c r="JIT2" s="23" t="s">
        <v>707</v>
      </c>
      <c r="JIU2" s="6" t="s">
        <v>706</v>
      </c>
      <c r="JIV2" s="23" t="s">
        <v>707</v>
      </c>
      <c r="JIW2" s="6" t="s">
        <v>706</v>
      </c>
      <c r="JIX2" s="23" t="s">
        <v>707</v>
      </c>
      <c r="JIY2" s="6" t="s">
        <v>706</v>
      </c>
      <c r="JIZ2" s="23" t="s">
        <v>707</v>
      </c>
      <c r="JJA2" s="6" t="s">
        <v>706</v>
      </c>
      <c r="JJB2" s="23" t="s">
        <v>707</v>
      </c>
      <c r="JJC2" s="6" t="s">
        <v>706</v>
      </c>
      <c r="JJD2" s="23" t="s">
        <v>707</v>
      </c>
      <c r="JJE2" s="6" t="s">
        <v>706</v>
      </c>
      <c r="JJF2" s="23" t="s">
        <v>707</v>
      </c>
      <c r="JJG2" s="6" t="s">
        <v>706</v>
      </c>
      <c r="JJH2" s="23" t="s">
        <v>707</v>
      </c>
      <c r="JJI2" s="6" t="s">
        <v>706</v>
      </c>
      <c r="JJJ2" s="23" t="s">
        <v>707</v>
      </c>
      <c r="JJK2" s="6" t="s">
        <v>706</v>
      </c>
      <c r="JJL2" s="23" t="s">
        <v>707</v>
      </c>
      <c r="JJM2" s="6" t="s">
        <v>706</v>
      </c>
      <c r="JJN2" s="23" t="s">
        <v>707</v>
      </c>
      <c r="JJO2" s="6" t="s">
        <v>706</v>
      </c>
      <c r="JJP2" s="23" t="s">
        <v>707</v>
      </c>
      <c r="JJQ2" s="6" t="s">
        <v>706</v>
      </c>
      <c r="JJR2" s="23" t="s">
        <v>707</v>
      </c>
      <c r="JJS2" s="6" t="s">
        <v>706</v>
      </c>
      <c r="JJT2" s="23" t="s">
        <v>707</v>
      </c>
      <c r="JJU2" s="6" t="s">
        <v>706</v>
      </c>
      <c r="JJV2" s="23" t="s">
        <v>707</v>
      </c>
      <c r="JJW2" s="6" t="s">
        <v>706</v>
      </c>
      <c r="JJX2" s="23" t="s">
        <v>707</v>
      </c>
      <c r="JJY2" s="6" t="s">
        <v>706</v>
      </c>
      <c r="JJZ2" s="23" t="s">
        <v>707</v>
      </c>
      <c r="JKA2" s="6" t="s">
        <v>706</v>
      </c>
      <c r="JKB2" s="23" t="s">
        <v>707</v>
      </c>
      <c r="JKC2" s="6" t="s">
        <v>706</v>
      </c>
      <c r="JKD2" s="23" t="s">
        <v>707</v>
      </c>
      <c r="JKE2" s="6" t="s">
        <v>706</v>
      </c>
      <c r="JKF2" s="23" t="s">
        <v>707</v>
      </c>
      <c r="JKG2" s="6" t="s">
        <v>706</v>
      </c>
      <c r="JKH2" s="23" t="s">
        <v>707</v>
      </c>
      <c r="JKI2" s="6" t="s">
        <v>706</v>
      </c>
      <c r="JKJ2" s="23" t="s">
        <v>707</v>
      </c>
      <c r="JKK2" s="6" t="s">
        <v>706</v>
      </c>
      <c r="JKL2" s="23" t="s">
        <v>707</v>
      </c>
      <c r="JKM2" s="6" t="s">
        <v>706</v>
      </c>
      <c r="JKN2" s="23" t="s">
        <v>707</v>
      </c>
      <c r="JKO2" s="6" t="s">
        <v>706</v>
      </c>
      <c r="JKP2" s="23" t="s">
        <v>707</v>
      </c>
      <c r="JKQ2" s="6" t="s">
        <v>706</v>
      </c>
      <c r="JKR2" s="23" t="s">
        <v>707</v>
      </c>
      <c r="JKS2" s="6" t="s">
        <v>706</v>
      </c>
      <c r="JKT2" s="23" t="s">
        <v>707</v>
      </c>
      <c r="JKU2" s="6" t="s">
        <v>706</v>
      </c>
      <c r="JKV2" s="23" t="s">
        <v>707</v>
      </c>
      <c r="JKW2" s="6" t="s">
        <v>706</v>
      </c>
      <c r="JKX2" s="23" t="s">
        <v>707</v>
      </c>
      <c r="JKY2" s="6" t="s">
        <v>706</v>
      </c>
      <c r="JKZ2" s="23" t="s">
        <v>707</v>
      </c>
      <c r="JLA2" s="6" t="s">
        <v>706</v>
      </c>
      <c r="JLB2" s="23" t="s">
        <v>707</v>
      </c>
      <c r="JLC2" s="6" t="s">
        <v>706</v>
      </c>
      <c r="JLD2" s="23" t="s">
        <v>707</v>
      </c>
      <c r="JLE2" s="6" t="s">
        <v>706</v>
      </c>
      <c r="JLF2" s="23" t="s">
        <v>707</v>
      </c>
      <c r="JLG2" s="6" t="s">
        <v>706</v>
      </c>
      <c r="JLH2" s="23" t="s">
        <v>707</v>
      </c>
      <c r="JLI2" s="6" t="s">
        <v>706</v>
      </c>
      <c r="JLJ2" s="23" t="s">
        <v>707</v>
      </c>
      <c r="JLK2" s="6" t="s">
        <v>706</v>
      </c>
      <c r="JLL2" s="23" t="s">
        <v>707</v>
      </c>
      <c r="JLM2" s="6" t="s">
        <v>706</v>
      </c>
      <c r="JLN2" s="23" t="s">
        <v>707</v>
      </c>
      <c r="JLO2" s="6" t="s">
        <v>706</v>
      </c>
      <c r="JLP2" s="23" t="s">
        <v>707</v>
      </c>
      <c r="JLQ2" s="6" t="s">
        <v>706</v>
      </c>
      <c r="JLR2" s="23" t="s">
        <v>707</v>
      </c>
      <c r="JLS2" s="6" t="s">
        <v>706</v>
      </c>
      <c r="JLT2" s="23" t="s">
        <v>707</v>
      </c>
      <c r="JLU2" s="6" t="s">
        <v>706</v>
      </c>
      <c r="JLV2" s="23" t="s">
        <v>707</v>
      </c>
      <c r="JLW2" s="6" t="s">
        <v>706</v>
      </c>
      <c r="JLX2" s="23" t="s">
        <v>707</v>
      </c>
      <c r="JLY2" s="6" t="s">
        <v>706</v>
      </c>
      <c r="JLZ2" s="23" t="s">
        <v>707</v>
      </c>
      <c r="JMA2" s="6" t="s">
        <v>706</v>
      </c>
      <c r="JMB2" s="23" t="s">
        <v>707</v>
      </c>
      <c r="JMC2" s="6" t="s">
        <v>706</v>
      </c>
      <c r="JMD2" s="23" t="s">
        <v>707</v>
      </c>
      <c r="JME2" s="6" t="s">
        <v>706</v>
      </c>
      <c r="JMF2" s="23" t="s">
        <v>707</v>
      </c>
      <c r="JMG2" s="6" t="s">
        <v>706</v>
      </c>
      <c r="JMH2" s="23" t="s">
        <v>707</v>
      </c>
      <c r="JMI2" s="6" t="s">
        <v>706</v>
      </c>
      <c r="JMJ2" s="23" t="s">
        <v>707</v>
      </c>
      <c r="JMK2" s="6" t="s">
        <v>706</v>
      </c>
      <c r="JML2" s="23" t="s">
        <v>707</v>
      </c>
      <c r="JMM2" s="6" t="s">
        <v>706</v>
      </c>
      <c r="JMN2" s="23" t="s">
        <v>707</v>
      </c>
      <c r="JMO2" s="6" t="s">
        <v>706</v>
      </c>
      <c r="JMP2" s="23" t="s">
        <v>707</v>
      </c>
      <c r="JMQ2" s="6" t="s">
        <v>706</v>
      </c>
      <c r="JMR2" s="23" t="s">
        <v>707</v>
      </c>
      <c r="JMS2" s="6" t="s">
        <v>706</v>
      </c>
      <c r="JMT2" s="23" t="s">
        <v>707</v>
      </c>
      <c r="JMU2" s="6" t="s">
        <v>706</v>
      </c>
      <c r="JMV2" s="23" t="s">
        <v>707</v>
      </c>
      <c r="JMW2" s="6" t="s">
        <v>706</v>
      </c>
      <c r="JMX2" s="23" t="s">
        <v>707</v>
      </c>
      <c r="JMY2" s="6" t="s">
        <v>706</v>
      </c>
      <c r="JMZ2" s="23" t="s">
        <v>707</v>
      </c>
      <c r="JNA2" s="6" t="s">
        <v>706</v>
      </c>
      <c r="JNB2" s="23" t="s">
        <v>707</v>
      </c>
      <c r="JNC2" s="6" t="s">
        <v>706</v>
      </c>
      <c r="JND2" s="23" t="s">
        <v>707</v>
      </c>
      <c r="JNE2" s="6" t="s">
        <v>706</v>
      </c>
      <c r="JNF2" s="23" t="s">
        <v>707</v>
      </c>
      <c r="JNG2" s="6" t="s">
        <v>706</v>
      </c>
      <c r="JNH2" s="23" t="s">
        <v>707</v>
      </c>
      <c r="JNI2" s="6" t="s">
        <v>706</v>
      </c>
      <c r="JNJ2" s="23" t="s">
        <v>707</v>
      </c>
      <c r="JNK2" s="6" t="s">
        <v>706</v>
      </c>
      <c r="JNL2" s="23" t="s">
        <v>707</v>
      </c>
      <c r="JNM2" s="6" t="s">
        <v>706</v>
      </c>
      <c r="JNN2" s="23" t="s">
        <v>707</v>
      </c>
      <c r="JNO2" s="6" t="s">
        <v>706</v>
      </c>
      <c r="JNP2" s="23" t="s">
        <v>707</v>
      </c>
      <c r="JNQ2" s="6" t="s">
        <v>706</v>
      </c>
      <c r="JNR2" s="23" t="s">
        <v>707</v>
      </c>
      <c r="JNS2" s="6" t="s">
        <v>706</v>
      </c>
      <c r="JNT2" s="23" t="s">
        <v>707</v>
      </c>
      <c r="JNU2" s="6" t="s">
        <v>706</v>
      </c>
      <c r="JNV2" s="23" t="s">
        <v>707</v>
      </c>
      <c r="JNW2" s="6" t="s">
        <v>706</v>
      </c>
      <c r="JNX2" s="23" t="s">
        <v>707</v>
      </c>
      <c r="JNY2" s="6" t="s">
        <v>706</v>
      </c>
      <c r="JNZ2" s="23" t="s">
        <v>707</v>
      </c>
      <c r="JOA2" s="6" t="s">
        <v>706</v>
      </c>
      <c r="JOB2" s="23" t="s">
        <v>707</v>
      </c>
      <c r="JOC2" s="6" t="s">
        <v>706</v>
      </c>
      <c r="JOD2" s="23" t="s">
        <v>707</v>
      </c>
      <c r="JOE2" s="6" t="s">
        <v>706</v>
      </c>
      <c r="JOF2" s="23" t="s">
        <v>707</v>
      </c>
      <c r="JOG2" s="6" t="s">
        <v>706</v>
      </c>
      <c r="JOH2" s="23" t="s">
        <v>707</v>
      </c>
      <c r="JOI2" s="6" t="s">
        <v>706</v>
      </c>
      <c r="JOJ2" s="23" t="s">
        <v>707</v>
      </c>
      <c r="JOK2" s="6" t="s">
        <v>706</v>
      </c>
      <c r="JOL2" s="23" t="s">
        <v>707</v>
      </c>
      <c r="JOM2" s="6" t="s">
        <v>706</v>
      </c>
      <c r="JON2" s="23" t="s">
        <v>707</v>
      </c>
      <c r="JOO2" s="6" t="s">
        <v>706</v>
      </c>
      <c r="JOP2" s="23" t="s">
        <v>707</v>
      </c>
      <c r="JOQ2" s="6" t="s">
        <v>706</v>
      </c>
      <c r="JOR2" s="23" t="s">
        <v>707</v>
      </c>
      <c r="JOS2" s="6" t="s">
        <v>706</v>
      </c>
      <c r="JOT2" s="23" t="s">
        <v>707</v>
      </c>
      <c r="JOU2" s="6" t="s">
        <v>706</v>
      </c>
      <c r="JOV2" s="23" t="s">
        <v>707</v>
      </c>
      <c r="JOW2" s="6" t="s">
        <v>706</v>
      </c>
      <c r="JOX2" s="23" t="s">
        <v>707</v>
      </c>
      <c r="JOY2" s="6" t="s">
        <v>706</v>
      </c>
      <c r="JOZ2" s="23" t="s">
        <v>707</v>
      </c>
      <c r="JPA2" s="6" t="s">
        <v>706</v>
      </c>
      <c r="JPB2" s="23" t="s">
        <v>707</v>
      </c>
      <c r="JPC2" s="6" t="s">
        <v>706</v>
      </c>
      <c r="JPD2" s="23" t="s">
        <v>707</v>
      </c>
      <c r="JPE2" s="6" t="s">
        <v>706</v>
      </c>
      <c r="JPF2" s="23" t="s">
        <v>707</v>
      </c>
      <c r="JPG2" s="6" t="s">
        <v>706</v>
      </c>
      <c r="JPH2" s="23" t="s">
        <v>707</v>
      </c>
      <c r="JPI2" s="6" t="s">
        <v>706</v>
      </c>
      <c r="JPJ2" s="23" t="s">
        <v>707</v>
      </c>
      <c r="JPK2" s="6" t="s">
        <v>706</v>
      </c>
      <c r="JPL2" s="23" t="s">
        <v>707</v>
      </c>
      <c r="JPM2" s="6" t="s">
        <v>706</v>
      </c>
      <c r="JPN2" s="23" t="s">
        <v>707</v>
      </c>
      <c r="JPO2" s="6" t="s">
        <v>706</v>
      </c>
      <c r="JPP2" s="23" t="s">
        <v>707</v>
      </c>
      <c r="JPQ2" s="6" t="s">
        <v>706</v>
      </c>
      <c r="JPR2" s="23" t="s">
        <v>707</v>
      </c>
      <c r="JPS2" s="6" t="s">
        <v>706</v>
      </c>
      <c r="JPT2" s="23" t="s">
        <v>707</v>
      </c>
      <c r="JPU2" s="6" t="s">
        <v>706</v>
      </c>
      <c r="JPV2" s="23" t="s">
        <v>707</v>
      </c>
      <c r="JPW2" s="6" t="s">
        <v>706</v>
      </c>
      <c r="JPX2" s="23" t="s">
        <v>707</v>
      </c>
      <c r="JPY2" s="6" t="s">
        <v>706</v>
      </c>
      <c r="JPZ2" s="23" t="s">
        <v>707</v>
      </c>
      <c r="JQA2" s="6" t="s">
        <v>706</v>
      </c>
      <c r="JQB2" s="23" t="s">
        <v>707</v>
      </c>
      <c r="JQC2" s="6" t="s">
        <v>706</v>
      </c>
      <c r="JQD2" s="23" t="s">
        <v>707</v>
      </c>
      <c r="JQE2" s="6" t="s">
        <v>706</v>
      </c>
      <c r="JQF2" s="23" t="s">
        <v>707</v>
      </c>
      <c r="JQG2" s="6" t="s">
        <v>706</v>
      </c>
      <c r="JQH2" s="23" t="s">
        <v>707</v>
      </c>
      <c r="JQI2" s="6" t="s">
        <v>706</v>
      </c>
      <c r="JQJ2" s="23" t="s">
        <v>707</v>
      </c>
      <c r="JQK2" s="6" t="s">
        <v>706</v>
      </c>
      <c r="JQL2" s="23" t="s">
        <v>707</v>
      </c>
      <c r="JQM2" s="6" t="s">
        <v>706</v>
      </c>
      <c r="JQN2" s="23" t="s">
        <v>707</v>
      </c>
      <c r="JQO2" s="6" t="s">
        <v>706</v>
      </c>
      <c r="JQP2" s="23" t="s">
        <v>707</v>
      </c>
      <c r="JQQ2" s="6" t="s">
        <v>706</v>
      </c>
      <c r="JQR2" s="23" t="s">
        <v>707</v>
      </c>
      <c r="JQS2" s="6" t="s">
        <v>706</v>
      </c>
      <c r="JQT2" s="23" t="s">
        <v>707</v>
      </c>
      <c r="JQU2" s="6" t="s">
        <v>706</v>
      </c>
      <c r="JQV2" s="23" t="s">
        <v>707</v>
      </c>
      <c r="JQW2" s="6" t="s">
        <v>706</v>
      </c>
      <c r="JQX2" s="23" t="s">
        <v>707</v>
      </c>
      <c r="JQY2" s="6" t="s">
        <v>706</v>
      </c>
      <c r="JQZ2" s="23" t="s">
        <v>707</v>
      </c>
      <c r="JRA2" s="6" t="s">
        <v>706</v>
      </c>
      <c r="JRB2" s="23" t="s">
        <v>707</v>
      </c>
      <c r="JRC2" s="6" t="s">
        <v>706</v>
      </c>
      <c r="JRD2" s="23" t="s">
        <v>707</v>
      </c>
      <c r="JRE2" s="6" t="s">
        <v>706</v>
      </c>
      <c r="JRF2" s="23" t="s">
        <v>707</v>
      </c>
      <c r="JRG2" s="6" t="s">
        <v>706</v>
      </c>
      <c r="JRH2" s="23" t="s">
        <v>707</v>
      </c>
      <c r="JRI2" s="6" t="s">
        <v>706</v>
      </c>
      <c r="JRJ2" s="23" t="s">
        <v>707</v>
      </c>
      <c r="JRK2" s="6" t="s">
        <v>706</v>
      </c>
      <c r="JRL2" s="23" t="s">
        <v>707</v>
      </c>
      <c r="JRM2" s="6" t="s">
        <v>706</v>
      </c>
      <c r="JRN2" s="23" t="s">
        <v>707</v>
      </c>
      <c r="JRO2" s="6" t="s">
        <v>706</v>
      </c>
      <c r="JRP2" s="23" t="s">
        <v>707</v>
      </c>
      <c r="JRQ2" s="6" t="s">
        <v>706</v>
      </c>
      <c r="JRR2" s="23" t="s">
        <v>707</v>
      </c>
      <c r="JRS2" s="6" t="s">
        <v>706</v>
      </c>
      <c r="JRT2" s="23" t="s">
        <v>707</v>
      </c>
      <c r="JRU2" s="6" t="s">
        <v>706</v>
      </c>
      <c r="JRV2" s="23" t="s">
        <v>707</v>
      </c>
      <c r="JRW2" s="6" t="s">
        <v>706</v>
      </c>
      <c r="JRX2" s="23" t="s">
        <v>707</v>
      </c>
      <c r="JRY2" s="6" t="s">
        <v>706</v>
      </c>
      <c r="JRZ2" s="23" t="s">
        <v>707</v>
      </c>
      <c r="JSA2" s="6" t="s">
        <v>706</v>
      </c>
      <c r="JSB2" s="23" t="s">
        <v>707</v>
      </c>
      <c r="JSC2" s="6" t="s">
        <v>706</v>
      </c>
      <c r="JSD2" s="23" t="s">
        <v>707</v>
      </c>
      <c r="JSE2" s="6" t="s">
        <v>706</v>
      </c>
      <c r="JSF2" s="23" t="s">
        <v>707</v>
      </c>
      <c r="JSG2" s="6" t="s">
        <v>706</v>
      </c>
      <c r="JSH2" s="23" t="s">
        <v>707</v>
      </c>
      <c r="JSI2" s="6" t="s">
        <v>706</v>
      </c>
      <c r="JSJ2" s="23" t="s">
        <v>707</v>
      </c>
      <c r="JSK2" s="6" t="s">
        <v>706</v>
      </c>
      <c r="JSL2" s="23" t="s">
        <v>707</v>
      </c>
      <c r="JSM2" s="6" t="s">
        <v>706</v>
      </c>
      <c r="JSN2" s="23" t="s">
        <v>707</v>
      </c>
      <c r="JSO2" s="6" t="s">
        <v>706</v>
      </c>
      <c r="JSP2" s="23" t="s">
        <v>707</v>
      </c>
      <c r="JSQ2" s="6" t="s">
        <v>706</v>
      </c>
      <c r="JSR2" s="23" t="s">
        <v>707</v>
      </c>
      <c r="JSS2" s="6" t="s">
        <v>706</v>
      </c>
      <c r="JST2" s="23" t="s">
        <v>707</v>
      </c>
      <c r="JSU2" s="6" t="s">
        <v>706</v>
      </c>
      <c r="JSV2" s="23" t="s">
        <v>707</v>
      </c>
      <c r="JSW2" s="6" t="s">
        <v>706</v>
      </c>
      <c r="JSX2" s="23" t="s">
        <v>707</v>
      </c>
      <c r="JSY2" s="6" t="s">
        <v>706</v>
      </c>
      <c r="JSZ2" s="23" t="s">
        <v>707</v>
      </c>
      <c r="JTA2" s="6" t="s">
        <v>706</v>
      </c>
      <c r="JTB2" s="23" t="s">
        <v>707</v>
      </c>
      <c r="JTC2" s="6" t="s">
        <v>706</v>
      </c>
      <c r="JTD2" s="23" t="s">
        <v>707</v>
      </c>
      <c r="JTE2" s="6" t="s">
        <v>706</v>
      </c>
      <c r="JTF2" s="23" t="s">
        <v>707</v>
      </c>
      <c r="JTG2" s="6" t="s">
        <v>706</v>
      </c>
      <c r="JTH2" s="23" t="s">
        <v>707</v>
      </c>
      <c r="JTI2" s="6" t="s">
        <v>706</v>
      </c>
      <c r="JTJ2" s="23" t="s">
        <v>707</v>
      </c>
      <c r="JTK2" s="6" t="s">
        <v>706</v>
      </c>
      <c r="JTL2" s="23" t="s">
        <v>707</v>
      </c>
      <c r="JTM2" s="6" t="s">
        <v>706</v>
      </c>
      <c r="JTN2" s="23" t="s">
        <v>707</v>
      </c>
      <c r="JTO2" s="6" t="s">
        <v>706</v>
      </c>
      <c r="JTP2" s="23" t="s">
        <v>707</v>
      </c>
      <c r="JTQ2" s="6" t="s">
        <v>706</v>
      </c>
      <c r="JTR2" s="23" t="s">
        <v>707</v>
      </c>
      <c r="JTS2" s="6" t="s">
        <v>706</v>
      </c>
      <c r="JTT2" s="23" t="s">
        <v>707</v>
      </c>
      <c r="JTU2" s="6" t="s">
        <v>706</v>
      </c>
      <c r="JTV2" s="23" t="s">
        <v>707</v>
      </c>
      <c r="JTW2" s="6" t="s">
        <v>706</v>
      </c>
      <c r="JTX2" s="23" t="s">
        <v>707</v>
      </c>
      <c r="JTY2" s="6" t="s">
        <v>706</v>
      </c>
      <c r="JTZ2" s="23" t="s">
        <v>707</v>
      </c>
      <c r="JUA2" s="6" t="s">
        <v>706</v>
      </c>
      <c r="JUB2" s="23" t="s">
        <v>707</v>
      </c>
      <c r="JUC2" s="6" t="s">
        <v>706</v>
      </c>
      <c r="JUD2" s="23" t="s">
        <v>707</v>
      </c>
      <c r="JUE2" s="6" t="s">
        <v>706</v>
      </c>
      <c r="JUF2" s="23" t="s">
        <v>707</v>
      </c>
      <c r="JUG2" s="6" t="s">
        <v>706</v>
      </c>
      <c r="JUH2" s="23" t="s">
        <v>707</v>
      </c>
      <c r="JUI2" s="6" t="s">
        <v>706</v>
      </c>
      <c r="JUJ2" s="23" t="s">
        <v>707</v>
      </c>
      <c r="JUK2" s="6" t="s">
        <v>706</v>
      </c>
      <c r="JUL2" s="23" t="s">
        <v>707</v>
      </c>
      <c r="JUM2" s="6" t="s">
        <v>706</v>
      </c>
      <c r="JUN2" s="23" t="s">
        <v>707</v>
      </c>
      <c r="JUO2" s="6" t="s">
        <v>706</v>
      </c>
      <c r="JUP2" s="23" t="s">
        <v>707</v>
      </c>
      <c r="JUQ2" s="6" t="s">
        <v>706</v>
      </c>
      <c r="JUR2" s="23" t="s">
        <v>707</v>
      </c>
      <c r="JUS2" s="6" t="s">
        <v>706</v>
      </c>
      <c r="JUT2" s="23" t="s">
        <v>707</v>
      </c>
      <c r="JUU2" s="6" t="s">
        <v>706</v>
      </c>
      <c r="JUV2" s="23" t="s">
        <v>707</v>
      </c>
      <c r="JUW2" s="6" t="s">
        <v>706</v>
      </c>
      <c r="JUX2" s="23" t="s">
        <v>707</v>
      </c>
      <c r="JUY2" s="6" t="s">
        <v>706</v>
      </c>
      <c r="JUZ2" s="23" t="s">
        <v>707</v>
      </c>
      <c r="JVA2" s="6" t="s">
        <v>706</v>
      </c>
      <c r="JVB2" s="23" t="s">
        <v>707</v>
      </c>
      <c r="JVC2" s="6" t="s">
        <v>706</v>
      </c>
      <c r="JVD2" s="23" t="s">
        <v>707</v>
      </c>
      <c r="JVE2" s="6" t="s">
        <v>706</v>
      </c>
      <c r="JVF2" s="23" t="s">
        <v>707</v>
      </c>
      <c r="JVG2" s="6" t="s">
        <v>706</v>
      </c>
      <c r="JVH2" s="23" t="s">
        <v>707</v>
      </c>
      <c r="JVI2" s="6" t="s">
        <v>706</v>
      </c>
      <c r="JVJ2" s="23" t="s">
        <v>707</v>
      </c>
      <c r="JVK2" s="6" t="s">
        <v>706</v>
      </c>
      <c r="JVL2" s="23" t="s">
        <v>707</v>
      </c>
      <c r="JVM2" s="6" t="s">
        <v>706</v>
      </c>
      <c r="JVN2" s="23" t="s">
        <v>707</v>
      </c>
      <c r="JVO2" s="6" t="s">
        <v>706</v>
      </c>
      <c r="JVP2" s="23" t="s">
        <v>707</v>
      </c>
      <c r="JVQ2" s="6" t="s">
        <v>706</v>
      </c>
      <c r="JVR2" s="23" t="s">
        <v>707</v>
      </c>
      <c r="JVS2" s="6" t="s">
        <v>706</v>
      </c>
      <c r="JVT2" s="23" t="s">
        <v>707</v>
      </c>
      <c r="JVU2" s="6" t="s">
        <v>706</v>
      </c>
      <c r="JVV2" s="23" t="s">
        <v>707</v>
      </c>
      <c r="JVW2" s="6" t="s">
        <v>706</v>
      </c>
      <c r="JVX2" s="23" t="s">
        <v>707</v>
      </c>
      <c r="JVY2" s="6" t="s">
        <v>706</v>
      </c>
      <c r="JVZ2" s="23" t="s">
        <v>707</v>
      </c>
      <c r="JWA2" s="6" t="s">
        <v>706</v>
      </c>
      <c r="JWB2" s="23" t="s">
        <v>707</v>
      </c>
      <c r="JWC2" s="6" t="s">
        <v>706</v>
      </c>
      <c r="JWD2" s="23" t="s">
        <v>707</v>
      </c>
      <c r="JWE2" s="6" t="s">
        <v>706</v>
      </c>
      <c r="JWF2" s="23" t="s">
        <v>707</v>
      </c>
      <c r="JWG2" s="6" t="s">
        <v>706</v>
      </c>
      <c r="JWH2" s="23" t="s">
        <v>707</v>
      </c>
      <c r="JWI2" s="6" t="s">
        <v>706</v>
      </c>
      <c r="JWJ2" s="23" t="s">
        <v>707</v>
      </c>
      <c r="JWK2" s="6" t="s">
        <v>706</v>
      </c>
      <c r="JWL2" s="23" t="s">
        <v>707</v>
      </c>
      <c r="JWM2" s="6" t="s">
        <v>706</v>
      </c>
      <c r="JWN2" s="23" t="s">
        <v>707</v>
      </c>
      <c r="JWO2" s="6" t="s">
        <v>706</v>
      </c>
      <c r="JWP2" s="23" t="s">
        <v>707</v>
      </c>
      <c r="JWQ2" s="6" t="s">
        <v>706</v>
      </c>
      <c r="JWR2" s="23" t="s">
        <v>707</v>
      </c>
      <c r="JWS2" s="6" t="s">
        <v>706</v>
      </c>
      <c r="JWT2" s="23" t="s">
        <v>707</v>
      </c>
      <c r="JWU2" s="6" t="s">
        <v>706</v>
      </c>
      <c r="JWV2" s="23" t="s">
        <v>707</v>
      </c>
      <c r="JWW2" s="6" t="s">
        <v>706</v>
      </c>
      <c r="JWX2" s="23" t="s">
        <v>707</v>
      </c>
      <c r="JWY2" s="6" t="s">
        <v>706</v>
      </c>
      <c r="JWZ2" s="23" t="s">
        <v>707</v>
      </c>
      <c r="JXA2" s="6" t="s">
        <v>706</v>
      </c>
      <c r="JXB2" s="23" t="s">
        <v>707</v>
      </c>
      <c r="JXC2" s="6" t="s">
        <v>706</v>
      </c>
      <c r="JXD2" s="23" t="s">
        <v>707</v>
      </c>
      <c r="JXE2" s="6" t="s">
        <v>706</v>
      </c>
      <c r="JXF2" s="23" t="s">
        <v>707</v>
      </c>
      <c r="JXG2" s="6" t="s">
        <v>706</v>
      </c>
      <c r="JXH2" s="23" t="s">
        <v>707</v>
      </c>
      <c r="JXI2" s="6" t="s">
        <v>706</v>
      </c>
      <c r="JXJ2" s="23" t="s">
        <v>707</v>
      </c>
      <c r="JXK2" s="6" t="s">
        <v>706</v>
      </c>
      <c r="JXL2" s="23" t="s">
        <v>707</v>
      </c>
      <c r="JXM2" s="6" t="s">
        <v>706</v>
      </c>
      <c r="JXN2" s="23" t="s">
        <v>707</v>
      </c>
      <c r="JXO2" s="6" t="s">
        <v>706</v>
      </c>
      <c r="JXP2" s="23" t="s">
        <v>707</v>
      </c>
      <c r="JXQ2" s="6" t="s">
        <v>706</v>
      </c>
      <c r="JXR2" s="23" t="s">
        <v>707</v>
      </c>
      <c r="JXS2" s="6" t="s">
        <v>706</v>
      </c>
      <c r="JXT2" s="23" t="s">
        <v>707</v>
      </c>
      <c r="JXU2" s="6" t="s">
        <v>706</v>
      </c>
      <c r="JXV2" s="23" t="s">
        <v>707</v>
      </c>
      <c r="JXW2" s="6" t="s">
        <v>706</v>
      </c>
      <c r="JXX2" s="23" t="s">
        <v>707</v>
      </c>
      <c r="JXY2" s="6" t="s">
        <v>706</v>
      </c>
      <c r="JXZ2" s="23" t="s">
        <v>707</v>
      </c>
      <c r="JYA2" s="6" t="s">
        <v>706</v>
      </c>
      <c r="JYB2" s="23" t="s">
        <v>707</v>
      </c>
      <c r="JYC2" s="6" t="s">
        <v>706</v>
      </c>
      <c r="JYD2" s="23" t="s">
        <v>707</v>
      </c>
      <c r="JYE2" s="6" t="s">
        <v>706</v>
      </c>
      <c r="JYF2" s="23" t="s">
        <v>707</v>
      </c>
      <c r="JYG2" s="6" t="s">
        <v>706</v>
      </c>
      <c r="JYH2" s="23" t="s">
        <v>707</v>
      </c>
      <c r="JYI2" s="6" t="s">
        <v>706</v>
      </c>
      <c r="JYJ2" s="23" t="s">
        <v>707</v>
      </c>
      <c r="JYK2" s="6" t="s">
        <v>706</v>
      </c>
      <c r="JYL2" s="23" t="s">
        <v>707</v>
      </c>
      <c r="JYM2" s="6" t="s">
        <v>706</v>
      </c>
      <c r="JYN2" s="23" t="s">
        <v>707</v>
      </c>
      <c r="JYO2" s="6" t="s">
        <v>706</v>
      </c>
      <c r="JYP2" s="23" t="s">
        <v>707</v>
      </c>
      <c r="JYQ2" s="6" t="s">
        <v>706</v>
      </c>
      <c r="JYR2" s="23" t="s">
        <v>707</v>
      </c>
      <c r="JYS2" s="6" t="s">
        <v>706</v>
      </c>
      <c r="JYT2" s="23" t="s">
        <v>707</v>
      </c>
      <c r="JYU2" s="6" t="s">
        <v>706</v>
      </c>
      <c r="JYV2" s="23" t="s">
        <v>707</v>
      </c>
      <c r="JYW2" s="6" t="s">
        <v>706</v>
      </c>
      <c r="JYX2" s="23" t="s">
        <v>707</v>
      </c>
      <c r="JYY2" s="6" t="s">
        <v>706</v>
      </c>
      <c r="JYZ2" s="23" t="s">
        <v>707</v>
      </c>
      <c r="JZA2" s="6" t="s">
        <v>706</v>
      </c>
      <c r="JZB2" s="23" t="s">
        <v>707</v>
      </c>
      <c r="JZC2" s="6" t="s">
        <v>706</v>
      </c>
      <c r="JZD2" s="23" t="s">
        <v>707</v>
      </c>
      <c r="JZE2" s="6" t="s">
        <v>706</v>
      </c>
      <c r="JZF2" s="23" t="s">
        <v>707</v>
      </c>
      <c r="JZG2" s="6" t="s">
        <v>706</v>
      </c>
      <c r="JZH2" s="23" t="s">
        <v>707</v>
      </c>
      <c r="JZI2" s="6" t="s">
        <v>706</v>
      </c>
      <c r="JZJ2" s="23" t="s">
        <v>707</v>
      </c>
      <c r="JZK2" s="6" t="s">
        <v>706</v>
      </c>
      <c r="JZL2" s="23" t="s">
        <v>707</v>
      </c>
      <c r="JZM2" s="6" t="s">
        <v>706</v>
      </c>
      <c r="JZN2" s="23" t="s">
        <v>707</v>
      </c>
      <c r="JZO2" s="6" t="s">
        <v>706</v>
      </c>
      <c r="JZP2" s="23" t="s">
        <v>707</v>
      </c>
      <c r="JZQ2" s="6" t="s">
        <v>706</v>
      </c>
      <c r="JZR2" s="23" t="s">
        <v>707</v>
      </c>
      <c r="JZS2" s="6" t="s">
        <v>706</v>
      </c>
      <c r="JZT2" s="23" t="s">
        <v>707</v>
      </c>
      <c r="JZU2" s="6" t="s">
        <v>706</v>
      </c>
      <c r="JZV2" s="23" t="s">
        <v>707</v>
      </c>
      <c r="JZW2" s="6" t="s">
        <v>706</v>
      </c>
      <c r="JZX2" s="23" t="s">
        <v>707</v>
      </c>
      <c r="JZY2" s="6" t="s">
        <v>706</v>
      </c>
      <c r="JZZ2" s="23" t="s">
        <v>707</v>
      </c>
      <c r="KAA2" s="6" t="s">
        <v>706</v>
      </c>
      <c r="KAB2" s="23" t="s">
        <v>707</v>
      </c>
      <c r="KAC2" s="6" t="s">
        <v>706</v>
      </c>
      <c r="KAD2" s="23" t="s">
        <v>707</v>
      </c>
      <c r="KAE2" s="6" t="s">
        <v>706</v>
      </c>
      <c r="KAF2" s="23" t="s">
        <v>707</v>
      </c>
      <c r="KAG2" s="6" t="s">
        <v>706</v>
      </c>
      <c r="KAH2" s="23" t="s">
        <v>707</v>
      </c>
      <c r="KAI2" s="6" t="s">
        <v>706</v>
      </c>
      <c r="KAJ2" s="23" t="s">
        <v>707</v>
      </c>
      <c r="KAK2" s="6" t="s">
        <v>706</v>
      </c>
      <c r="KAL2" s="23" t="s">
        <v>707</v>
      </c>
      <c r="KAM2" s="6" t="s">
        <v>706</v>
      </c>
      <c r="KAN2" s="23" t="s">
        <v>707</v>
      </c>
      <c r="KAO2" s="6" t="s">
        <v>706</v>
      </c>
      <c r="KAP2" s="23" t="s">
        <v>707</v>
      </c>
      <c r="KAQ2" s="6" t="s">
        <v>706</v>
      </c>
      <c r="KAR2" s="23" t="s">
        <v>707</v>
      </c>
      <c r="KAS2" s="6" t="s">
        <v>706</v>
      </c>
      <c r="KAT2" s="23" t="s">
        <v>707</v>
      </c>
      <c r="KAU2" s="6" t="s">
        <v>706</v>
      </c>
      <c r="KAV2" s="23" t="s">
        <v>707</v>
      </c>
      <c r="KAW2" s="6" t="s">
        <v>706</v>
      </c>
      <c r="KAX2" s="23" t="s">
        <v>707</v>
      </c>
      <c r="KAY2" s="6" t="s">
        <v>706</v>
      </c>
      <c r="KAZ2" s="23" t="s">
        <v>707</v>
      </c>
      <c r="KBA2" s="6" t="s">
        <v>706</v>
      </c>
      <c r="KBB2" s="23" t="s">
        <v>707</v>
      </c>
      <c r="KBC2" s="6" t="s">
        <v>706</v>
      </c>
      <c r="KBD2" s="23" t="s">
        <v>707</v>
      </c>
      <c r="KBE2" s="6" t="s">
        <v>706</v>
      </c>
      <c r="KBF2" s="23" t="s">
        <v>707</v>
      </c>
      <c r="KBG2" s="6" t="s">
        <v>706</v>
      </c>
      <c r="KBH2" s="23" t="s">
        <v>707</v>
      </c>
      <c r="KBI2" s="6" t="s">
        <v>706</v>
      </c>
      <c r="KBJ2" s="23" t="s">
        <v>707</v>
      </c>
      <c r="KBK2" s="6" t="s">
        <v>706</v>
      </c>
      <c r="KBL2" s="23" t="s">
        <v>707</v>
      </c>
      <c r="KBM2" s="6" t="s">
        <v>706</v>
      </c>
      <c r="KBN2" s="23" t="s">
        <v>707</v>
      </c>
      <c r="KBO2" s="6" t="s">
        <v>706</v>
      </c>
      <c r="KBP2" s="23" t="s">
        <v>707</v>
      </c>
      <c r="KBQ2" s="6" t="s">
        <v>706</v>
      </c>
      <c r="KBR2" s="23" t="s">
        <v>707</v>
      </c>
      <c r="KBS2" s="6" t="s">
        <v>706</v>
      </c>
      <c r="KBT2" s="23" t="s">
        <v>707</v>
      </c>
      <c r="KBU2" s="6" t="s">
        <v>706</v>
      </c>
      <c r="KBV2" s="23" t="s">
        <v>707</v>
      </c>
      <c r="KBW2" s="6" t="s">
        <v>706</v>
      </c>
      <c r="KBX2" s="23" t="s">
        <v>707</v>
      </c>
      <c r="KBY2" s="6" t="s">
        <v>706</v>
      </c>
      <c r="KBZ2" s="23" t="s">
        <v>707</v>
      </c>
      <c r="KCA2" s="6" t="s">
        <v>706</v>
      </c>
      <c r="KCB2" s="23" t="s">
        <v>707</v>
      </c>
      <c r="KCC2" s="6" t="s">
        <v>706</v>
      </c>
      <c r="KCD2" s="23" t="s">
        <v>707</v>
      </c>
      <c r="KCE2" s="6" t="s">
        <v>706</v>
      </c>
      <c r="KCF2" s="23" t="s">
        <v>707</v>
      </c>
      <c r="KCG2" s="6" t="s">
        <v>706</v>
      </c>
      <c r="KCH2" s="23" t="s">
        <v>707</v>
      </c>
      <c r="KCI2" s="6" t="s">
        <v>706</v>
      </c>
      <c r="KCJ2" s="23" t="s">
        <v>707</v>
      </c>
      <c r="KCK2" s="6" t="s">
        <v>706</v>
      </c>
      <c r="KCL2" s="23" t="s">
        <v>707</v>
      </c>
      <c r="KCM2" s="6" t="s">
        <v>706</v>
      </c>
      <c r="KCN2" s="23" t="s">
        <v>707</v>
      </c>
      <c r="KCO2" s="6" t="s">
        <v>706</v>
      </c>
      <c r="KCP2" s="23" t="s">
        <v>707</v>
      </c>
      <c r="KCQ2" s="6" t="s">
        <v>706</v>
      </c>
      <c r="KCR2" s="23" t="s">
        <v>707</v>
      </c>
      <c r="KCS2" s="6" t="s">
        <v>706</v>
      </c>
      <c r="KCT2" s="23" t="s">
        <v>707</v>
      </c>
      <c r="KCU2" s="6" t="s">
        <v>706</v>
      </c>
      <c r="KCV2" s="23" t="s">
        <v>707</v>
      </c>
      <c r="KCW2" s="6" t="s">
        <v>706</v>
      </c>
      <c r="KCX2" s="23" t="s">
        <v>707</v>
      </c>
      <c r="KCY2" s="6" t="s">
        <v>706</v>
      </c>
      <c r="KCZ2" s="23" t="s">
        <v>707</v>
      </c>
      <c r="KDA2" s="6" t="s">
        <v>706</v>
      </c>
      <c r="KDB2" s="23" t="s">
        <v>707</v>
      </c>
      <c r="KDC2" s="6" t="s">
        <v>706</v>
      </c>
      <c r="KDD2" s="23" t="s">
        <v>707</v>
      </c>
      <c r="KDE2" s="6" t="s">
        <v>706</v>
      </c>
      <c r="KDF2" s="23" t="s">
        <v>707</v>
      </c>
      <c r="KDG2" s="6" t="s">
        <v>706</v>
      </c>
      <c r="KDH2" s="23" t="s">
        <v>707</v>
      </c>
      <c r="KDI2" s="6" t="s">
        <v>706</v>
      </c>
      <c r="KDJ2" s="23" t="s">
        <v>707</v>
      </c>
      <c r="KDK2" s="6" t="s">
        <v>706</v>
      </c>
      <c r="KDL2" s="23" t="s">
        <v>707</v>
      </c>
      <c r="KDM2" s="6" t="s">
        <v>706</v>
      </c>
      <c r="KDN2" s="23" t="s">
        <v>707</v>
      </c>
      <c r="KDO2" s="6" t="s">
        <v>706</v>
      </c>
      <c r="KDP2" s="23" t="s">
        <v>707</v>
      </c>
      <c r="KDQ2" s="6" t="s">
        <v>706</v>
      </c>
      <c r="KDR2" s="23" t="s">
        <v>707</v>
      </c>
      <c r="KDS2" s="6" t="s">
        <v>706</v>
      </c>
      <c r="KDT2" s="23" t="s">
        <v>707</v>
      </c>
      <c r="KDU2" s="6" t="s">
        <v>706</v>
      </c>
      <c r="KDV2" s="23" t="s">
        <v>707</v>
      </c>
      <c r="KDW2" s="6" t="s">
        <v>706</v>
      </c>
      <c r="KDX2" s="23" t="s">
        <v>707</v>
      </c>
      <c r="KDY2" s="6" t="s">
        <v>706</v>
      </c>
      <c r="KDZ2" s="23" t="s">
        <v>707</v>
      </c>
      <c r="KEA2" s="6" t="s">
        <v>706</v>
      </c>
      <c r="KEB2" s="23" t="s">
        <v>707</v>
      </c>
      <c r="KEC2" s="6" t="s">
        <v>706</v>
      </c>
      <c r="KED2" s="23" t="s">
        <v>707</v>
      </c>
      <c r="KEE2" s="6" t="s">
        <v>706</v>
      </c>
      <c r="KEF2" s="23" t="s">
        <v>707</v>
      </c>
      <c r="KEG2" s="6" t="s">
        <v>706</v>
      </c>
      <c r="KEH2" s="23" t="s">
        <v>707</v>
      </c>
      <c r="KEI2" s="6" t="s">
        <v>706</v>
      </c>
      <c r="KEJ2" s="23" t="s">
        <v>707</v>
      </c>
      <c r="KEK2" s="6" t="s">
        <v>706</v>
      </c>
      <c r="KEL2" s="23" t="s">
        <v>707</v>
      </c>
      <c r="KEM2" s="6" t="s">
        <v>706</v>
      </c>
      <c r="KEN2" s="23" t="s">
        <v>707</v>
      </c>
      <c r="KEO2" s="6" t="s">
        <v>706</v>
      </c>
      <c r="KEP2" s="23" t="s">
        <v>707</v>
      </c>
      <c r="KEQ2" s="6" t="s">
        <v>706</v>
      </c>
      <c r="KER2" s="23" t="s">
        <v>707</v>
      </c>
      <c r="KES2" s="6" t="s">
        <v>706</v>
      </c>
      <c r="KET2" s="23" t="s">
        <v>707</v>
      </c>
      <c r="KEU2" s="6" t="s">
        <v>706</v>
      </c>
      <c r="KEV2" s="23" t="s">
        <v>707</v>
      </c>
      <c r="KEW2" s="6" t="s">
        <v>706</v>
      </c>
      <c r="KEX2" s="23" t="s">
        <v>707</v>
      </c>
      <c r="KEY2" s="6" t="s">
        <v>706</v>
      </c>
      <c r="KEZ2" s="23" t="s">
        <v>707</v>
      </c>
      <c r="KFA2" s="6" t="s">
        <v>706</v>
      </c>
      <c r="KFB2" s="23" t="s">
        <v>707</v>
      </c>
      <c r="KFC2" s="6" t="s">
        <v>706</v>
      </c>
      <c r="KFD2" s="23" t="s">
        <v>707</v>
      </c>
      <c r="KFE2" s="6" t="s">
        <v>706</v>
      </c>
      <c r="KFF2" s="23" t="s">
        <v>707</v>
      </c>
      <c r="KFG2" s="6" t="s">
        <v>706</v>
      </c>
      <c r="KFH2" s="23" t="s">
        <v>707</v>
      </c>
      <c r="KFI2" s="6" t="s">
        <v>706</v>
      </c>
      <c r="KFJ2" s="23" t="s">
        <v>707</v>
      </c>
      <c r="KFK2" s="6" t="s">
        <v>706</v>
      </c>
      <c r="KFL2" s="23" t="s">
        <v>707</v>
      </c>
      <c r="KFM2" s="6" t="s">
        <v>706</v>
      </c>
      <c r="KFN2" s="23" t="s">
        <v>707</v>
      </c>
      <c r="KFO2" s="6" t="s">
        <v>706</v>
      </c>
      <c r="KFP2" s="23" t="s">
        <v>707</v>
      </c>
      <c r="KFQ2" s="6" t="s">
        <v>706</v>
      </c>
      <c r="KFR2" s="23" t="s">
        <v>707</v>
      </c>
      <c r="KFS2" s="6" t="s">
        <v>706</v>
      </c>
      <c r="KFT2" s="23" t="s">
        <v>707</v>
      </c>
      <c r="KFU2" s="6" t="s">
        <v>706</v>
      </c>
      <c r="KFV2" s="23" t="s">
        <v>707</v>
      </c>
      <c r="KFW2" s="6" t="s">
        <v>706</v>
      </c>
      <c r="KFX2" s="23" t="s">
        <v>707</v>
      </c>
      <c r="KFY2" s="6" t="s">
        <v>706</v>
      </c>
      <c r="KFZ2" s="23" t="s">
        <v>707</v>
      </c>
      <c r="KGA2" s="6" t="s">
        <v>706</v>
      </c>
      <c r="KGB2" s="23" t="s">
        <v>707</v>
      </c>
      <c r="KGC2" s="6" t="s">
        <v>706</v>
      </c>
      <c r="KGD2" s="23" t="s">
        <v>707</v>
      </c>
      <c r="KGE2" s="6" t="s">
        <v>706</v>
      </c>
      <c r="KGF2" s="23" t="s">
        <v>707</v>
      </c>
      <c r="KGG2" s="6" t="s">
        <v>706</v>
      </c>
      <c r="KGH2" s="23" t="s">
        <v>707</v>
      </c>
      <c r="KGI2" s="6" t="s">
        <v>706</v>
      </c>
      <c r="KGJ2" s="23" t="s">
        <v>707</v>
      </c>
      <c r="KGK2" s="6" t="s">
        <v>706</v>
      </c>
      <c r="KGL2" s="23" t="s">
        <v>707</v>
      </c>
      <c r="KGM2" s="6" t="s">
        <v>706</v>
      </c>
      <c r="KGN2" s="23" t="s">
        <v>707</v>
      </c>
      <c r="KGO2" s="6" t="s">
        <v>706</v>
      </c>
      <c r="KGP2" s="23" t="s">
        <v>707</v>
      </c>
      <c r="KGQ2" s="6" t="s">
        <v>706</v>
      </c>
      <c r="KGR2" s="23" t="s">
        <v>707</v>
      </c>
      <c r="KGS2" s="6" t="s">
        <v>706</v>
      </c>
      <c r="KGT2" s="23" t="s">
        <v>707</v>
      </c>
      <c r="KGU2" s="6" t="s">
        <v>706</v>
      </c>
      <c r="KGV2" s="23" t="s">
        <v>707</v>
      </c>
      <c r="KGW2" s="6" t="s">
        <v>706</v>
      </c>
      <c r="KGX2" s="23" t="s">
        <v>707</v>
      </c>
      <c r="KGY2" s="6" t="s">
        <v>706</v>
      </c>
      <c r="KGZ2" s="23" t="s">
        <v>707</v>
      </c>
      <c r="KHA2" s="6" t="s">
        <v>706</v>
      </c>
      <c r="KHB2" s="23" t="s">
        <v>707</v>
      </c>
      <c r="KHC2" s="6" t="s">
        <v>706</v>
      </c>
      <c r="KHD2" s="23" t="s">
        <v>707</v>
      </c>
      <c r="KHE2" s="6" t="s">
        <v>706</v>
      </c>
      <c r="KHF2" s="23" t="s">
        <v>707</v>
      </c>
      <c r="KHG2" s="6" t="s">
        <v>706</v>
      </c>
      <c r="KHH2" s="23" t="s">
        <v>707</v>
      </c>
      <c r="KHI2" s="6" t="s">
        <v>706</v>
      </c>
      <c r="KHJ2" s="23" t="s">
        <v>707</v>
      </c>
      <c r="KHK2" s="6" t="s">
        <v>706</v>
      </c>
      <c r="KHL2" s="23" t="s">
        <v>707</v>
      </c>
      <c r="KHM2" s="6" t="s">
        <v>706</v>
      </c>
      <c r="KHN2" s="23" t="s">
        <v>707</v>
      </c>
      <c r="KHO2" s="6" t="s">
        <v>706</v>
      </c>
      <c r="KHP2" s="23" t="s">
        <v>707</v>
      </c>
      <c r="KHQ2" s="6" t="s">
        <v>706</v>
      </c>
      <c r="KHR2" s="23" t="s">
        <v>707</v>
      </c>
      <c r="KHS2" s="6" t="s">
        <v>706</v>
      </c>
      <c r="KHT2" s="23" t="s">
        <v>707</v>
      </c>
      <c r="KHU2" s="6" t="s">
        <v>706</v>
      </c>
      <c r="KHV2" s="23" t="s">
        <v>707</v>
      </c>
      <c r="KHW2" s="6" t="s">
        <v>706</v>
      </c>
      <c r="KHX2" s="23" t="s">
        <v>707</v>
      </c>
      <c r="KHY2" s="6" t="s">
        <v>706</v>
      </c>
      <c r="KHZ2" s="23" t="s">
        <v>707</v>
      </c>
      <c r="KIA2" s="6" t="s">
        <v>706</v>
      </c>
      <c r="KIB2" s="23" t="s">
        <v>707</v>
      </c>
      <c r="KIC2" s="6" t="s">
        <v>706</v>
      </c>
      <c r="KID2" s="23" t="s">
        <v>707</v>
      </c>
      <c r="KIE2" s="6" t="s">
        <v>706</v>
      </c>
      <c r="KIF2" s="23" t="s">
        <v>707</v>
      </c>
      <c r="KIG2" s="6" t="s">
        <v>706</v>
      </c>
      <c r="KIH2" s="23" t="s">
        <v>707</v>
      </c>
      <c r="KII2" s="6" t="s">
        <v>706</v>
      </c>
      <c r="KIJ2" s="23" t="s">
        <v>707</v>
      </c>
      <c r="KIK2" s="6" t="s">
        <v>706</v>
      </c>
      <c r="KIL2" s="23" t="s">
        <v>707</v>
      </c>
      <c r="KIM2" s="6" t="s">
        <v>706</v>
      </c>
      <c r="KIN2" s="23" t="s">
        <v>707</v>
      </c>
      <c r="KIO2" s="6" t="s">
        <v>706</v>
      </c>
      <c r="KIP2" s="23" t="s">
        <v>707</v>
      </c>
      <c r="KIQ2" s="6" t="s">
        <v>706</v>
      </c>
      <c r="KIR2" s="23" t="s">
        <v>707</v>
      </c>
      <c r="KIS2" s="6" t="s">
        <v>706</v>
      </c>
      <c r="KIT2" s="23" t="s">
        <v>707</v>
      </c>
      <c r="KIU2" s="6" t="s">
        <v>706</v>
      </c>
      <c r="KIV2" s="23" t="s">
        <v>707</v>
      </c>
      <c r="KIW2" s="6" t="s">
        <v>706</v>
      </c>
      <c r="KIX2" s="23" t="s">
        <v>707</v>
      </c>
      <c r="KIY2" s="6" t="s">
        <v>706</v>
      </c>
      <c r="KIZ2" s="23" t="s">
        <v>707</v>
      </c>
      <c r="KJA2" s="6" t="s">
        <v>706</v>
      </c>
      <c r="KJB2" s="23" t="s">
        <v>707</v>
      </c>
      <c r="KJC2" s="6" t="s">
        <v>706</v>
      </c>
      <c r="KJD2" s="23" t="s">
        <v>707</v>
      </c>
      <c r="KJE2" s="6" t="s">
        <v>706</v>
      </c>
      <c r="KJF2" s="23" t="s">
        <v>707</v>
      </c>
      <c r="KJG2" s="6" t="s">
        <v>706</v>
      </c>
      <c r="KJH2" s="23" t="s">
        <v>707</v>
      </c>
      <c r="KJI2" s="6" t="s">
        <v>706</v>
      </c>
      <c r="KJJ2" s="23" t="s">
        <v>707</v>
      </c>
      <c r="KJK2" s="6" t="s">
        <v>706</v>
      </c>
      <c r="KJL2" s="23" t="s">
        <v>707</v>
      </c>
      <c r="KJM2" s="6" t="s">
        <v>706</v>
      </c>
      <c r="KJN2" s="23" t="s">
        <v>707</v>
      </c>
      <c r="KJO2" s="6" t="s">
        <v>706</v>
      </c>
      <c r="KJP2" s="23" t="s">
        <v>707</v>
      </c>
      <c r="KJQ2" s="6" t="s">
        <v>706</v>
      </c>
      <c r="KJR2" s="23" t="s">
        <v>707</v>
      </c>
      <c r="KJS2" s="6" t="s">
        <v>706</v>
      </c>
      <c r="KJT2" s="23" t="s">
        <v>707</v>
      </c>
      <c r="KJU2" s="6" t="s">
        <v>706</v>
      </c>
      <c r="KJV2" s="23" t="s">
        <v>707</v>
      </c>
      <c r="KJW2" s="6" t="s">
        <v>706</v>
      </c>
      <c r="KJX2" s="23" t="s">
        <v>707</v>
      </c>
      <c r="KJY2" s="6" t="s">
        <v>706</v>
      </c>
      <c r="KJZ2" s="23" t="s">
        <v>707</v>
      </c>
      <c r="KKA2" s="6" t="s">
        <v>706</v>
      </c>
      <c r="KKB2" s="23" t="s">
        <v>707</v>
      </c>
      <c r="KKC2" s="6" t="s">
        <v>706</v>
      </c>
      <c r="KKD2" s="23" t="s">
        <v>707</v>
      </c>
      <c r="KKE2" s="6" t="s">
        <v>706</v>
      </c>
      <c r="KKF2" s="23" t="s">
        <v>707</v>
      </c>
      <c r="KKG2" s="6" t="s">
        <v>706</v>
      </c>
      <c r="KKH2" s="23" t="s">
        <v>707</v>
      </c>
      <c r="KKI2" s="6" t="s">
        <v>706</v>
      </c>
      <c r="KKJ2" s="23" t="s">
        <v>707</v>
      </c>
      <c r="KKK2" s="6" t="s">
        <v>706</v>
      </c>
      <c r="KKL2" s="23" t="s">
        <v>707</v>
      </c>
      <c r="KKM2" s="6" t="s">
        <v>706</v>
      </c>
      <c r="KKN2" s="23" t="s">
        <v>707</v>
      </c>
      <c r="KKO2" s="6" t="s">
        <v>706</v>
      </c>
      <c r="KKP2" s="23" t="s">
        <v>707</v>
      </c>
      <c r="KKQ2" s="6" t="s">
        <v>706</v>
      </c>
      <c r="KKR2" s="23" t="s">
        <v>707</v>
      </c>
      <c r="KKS2" s="6" t="s">
        <v>706</v>
      </c>
      <c r="KKT2" s="23" t="s">
        <v>707</v>
      </c>
      <c r="KKU2" s="6" t="s">
        <v>706</v>
      </c>
      <c r="KKV2" s="23" t="s">
        <v>707</v>
      </c>
      <c r="KKW2" s="6" t="s">
        <v>706</v>
      </c>
      <c r="KKX2" s="23" t="s">
        <v>707</v>
      </c>
      <c r="KKY2" s="6" t="s">
        <v>706</v>
      </c>
      <c r="KKZ2" s="23" t="s">
        <v>707</v>
      </c>
      <c r="KLA2" s="6" t="s">
        <v>706</v>
      </c>
      <c r="KLB2" s="23" t="s">
        <v>707</v>
      </c>
      <c r="KLC2" s="6" t="s">
        <v>706</v>
      </c>
      <c r="KLD2" s="23" t="s">
        <v>707</v>
      </c>
      <c r="KLE2" s="6" t="s">
        <v>706</v>
      </c>
      <c r="KLF2" s="23" t="s">
        <v>707</v>
      </c>
      <c r="KLG2" s="6" t="s">
        <v>706</v>
      </c>
      <c r="KLH2" s="23" t="s">
        <v>707</v>
      </c>
      <c r="KLI2" s="6" t="s">
        <v>706</v>
      </c>
      <c r="KLJ2" s="23" t="s">
        <v>707</v>
      </c>
      <c r="KLK2" s="6" t="s">
        <v>706</v>
      </c>
      <c r="KLL2" s="23" t="s">
        <v>707</v>
      </c>
      <c r="KLM2" s="6" t="s">
        <v>706</v>
      </c>
      <c r="KLN2" s="23" t="s">
        <v>707</v>
      </c>
      <c r="KLO2" s="6" t="s">
        <v>706</v>
      </c>
      <c r="KLP2" s="23" t="s">
        <v>707</v>
      </c>
      <c r="KLQ2" s="6" t="s">
        <v>706</v>
      </c>
      <c r="KLR2" s="23" t="s">
        <v>707</v>
      </c>
      <c r="KLS2" s="6" t="s">
        <v>706</v>
      </c>
      <c r="KLT2" s="23" t="s">
        <v>707</v>
      </c>
      <c r="KLU2" s="6" t="s">
        <v>706</v>
      </c>
      <c r="KLV2" s="23" t="s">
        <v>707</v>
      </c>
      <c r="KLW2" s="6" t="s">
        <v>706</v>
      </c>
      <c r="KLX2" s="23" t="s">
        <v>707</v>
      </c>
      <c r="KLY2" s="6" t="s">
        <v>706</v>
      </c>
      <c r="KLZ2" s="23" t="s">
        <v>707</v>
      </c>
      <c r="KMA2" s="6" t="s">
        <v>706</v>
      </c>
      <c r="KMB2" s="23" t="s">
        <v>707</v>
      </c>
      <c r="KMC2" s="6" t="s">
        <v>706</v>
      </c>
      <c r="KMD2" s="23" t="s">
        <v>707</v>
      </c>
      <c r="KME2" s="6" t="s">
        <v>706</v>
      </c>
      <c r="KMF2" s="23" t="s">
        <v>707</v>
      </c>
      <c r="KMG2" s="6" t="s">
        <v>706</v>
      </c>
      <c r="KMH2" s="23" t="s">
        <v>707</v>
      </c>
      <c r="KMI2" s="6" t="s">
        <v>706</v>
      </c>
      <c r="KMJ2" s="23" t="s">
        <v>707</v>
      </c>
      <c r="KMK2" s="6" t="s">
        <v>706</v>
      </c>
      <c r="KML2" s="23" t="s">
        <v>707</v>
      </c>
      <c r="KMM2" s="6" t="s">
        <v>706</v>
      </c>
      <c r="KMN2" s="23" t="s">
        <v>707</v>
      </c>
      <c r="KMO2" s="6" t="s">
        <v>706</v>
      </c>
      <c r="KMP2" s="23" t="s">
        <v>707</v>
      </c>
      <c r="KMQ2" s="6" t="s">
        <v>706</v>
      </c>
      <c r="KMR2" s="23" t="s">
        <v>707</v>
      </c>
      <c r="KMS2" s="6" t="s">
        <v>706</v>
      </c>
      <c r="KMT2" s="23" t="s">
        <v>707</v>
      </c>
      <c r="KMU2" s="6" t="s">
        <v>706</v>
      </c>
      <c r="KMV2" s="23" t="s">
        <v>707</v>
      </c>
      <c r="KMW2" s="6" t="s">
        <v>706</v>
      </c>
      <c r="KMX2" s="23" t="s">
        <v>707</v>
      </c>
      <c r="KMY2" s="6" t="s">
        <v>706</v>
      </c>
      <c r="KMZ2" s="23" t="s">
        <v>707</v>
      </c>
      <c r="KNA2" s="6" t="s">
        <v>706</v>
      </c>
      <c r="KNB2" s="23" t="s">
        <v>707</v>
      </c>
      <c r="KNC2" s="6" t="s">
        <v>706</v>
      </c>
      <c r="KND2" s="23" t="s">
        <v>707</v>
      </c>
      <c r="KNE2" s="6" t="s">
        <v>706</v>
      </c>
      <c r="KNF2" s="23" t="s">
        <v>707</v>
      </c>
      <c r="KNG2" s="6" t="s">
        <v>706</v>
      </c>
      <c r="KNH2" s="23" t="s">
        <v>707</v>
      </c>
      <c r="KNI2" s="6" t="s">
        <v>706</v>
      </c>
      <c r="KNJ2" s="23" t="s">
        <v>707</v>
      </c>
      <c r="KNK2" s="6" t="s">
        <v>706</v>
      </c>
      <c r="KNL2" s="23" t="s">
        <v>707</v>
      </c>
      <c r="KNM2" s="6" t="s">
        <v>706</v>
      </c>
      <c r="KNN2" s="23" t="s">
        <v>707</v>
      </c>
      <c r="KNO2" s="6" t="s">
        <v>706</v>
      </c>
      <c r="KNP2" s="23" t="s">
        <v>707</v>
      </c>
      <c r="KNQ2" s="6" t="s">
        <v>706</v>
      </c>
      <c r="KNR2" s="23" t="s">
        <v>707</v>
      </c>
      <c r="KNS2" s="6" t="s">
        <v>706</v>
      </c>
      <c r="KNT2" s="23" t="s">
        <v>707</v>
      </c>
      <c r="KNU2" s="6" t="s">
        <v>706</v>
      </c>
      <c r="KNV2" s="23" t="s">
        <v>707</v>
      </c>
      <c r="KNW2" s="6" t="s">
        <v>706</v>
      </c>
      <c r="KNX2" s="23" t="s">
        <v>707</v>
      </c>
      <c r="KNY2" s="6" t="s">
        <v>706</v>
      </c>
      <c r="KNZ2" s="23" t="s">
        <v>707</v>
      </c>
      <c r="KOA2" s="6" t="s">
        <v>706</v>
      </c>
      <c r="KOB2" s="23" t="s">
        <v>707</v>
      </c>
      <c r="KOC2" s="6" t="s">
        <v>706</v>
      </c>
      <c r="KOD2" s="23" t="s">
        <v>707</v>
      </c>
      <c r="KOE2" s="6" t="s">
        <v>706</v>
      </c>
      <c r="KOF2" s="23" t="s">
        <v>707</v>
      </c>
      <c r="KOG2" s="6" t="s">
        <v>706</v>
      </c>
      <c r="KOH2" s="23" t="s">
        <v>707</v>
      </c>
      <c r="KOI2" s="6" t="s">
        <v>706</v>
      </c>
      <c r="KOJ2" s="23" t="s">
        <v>707</v>
      </c>
      <c r="KOK2" s="6" t="s">
        <v>706</v>
      </c>
      <c r="KOL2" s="23" t="s">
        <v>707</v>
      </c>
      <c r="KOM2" s="6" t="s">
        <v>706</v>
      </c>
      <c r="KON2" s="23" t="s">
        <v>707</v>
      </c>
      <c r="KOO2" s="6" t="s">
        <v>706</v>
      </c>
      <c r="KOP2" s="23" t="s">
        <v>707</v>
      </c>
      <c r="KOQ2" s="6" t="s">
        <v>706</v>
      </c>
      <c r="KOR2" s="23" t="s">
        <v>707</v>
      </c>
      <c r="KOS2" s="6" t="s">
        <v>706</v>
      </c>
      <c r="KOT2" s="23" t="s">
        <v>707</v>
      </c>
      <c r="KOU2" s="6" t="s">
        <v>706</v>
      </c>
      <c r="KOV2" s="23" t="s">
        <v>707</v>
      </c>
      <c r="KOW2" s="6" t="s">
        <v>706</v>
      </c>
      <c r="KOX2" s="23" t="s">
        <v>707</v>
      </c>
      <c r="KOY2" s="6" t="s">
        <v>706</v>
      </c>
      <c r="KOZ2" s="23" t="s">
        <v>707</v>
      </c>
      <c r="KPA2" s="6" t="s">
        <v>706</v>
      </c>
      <c r="KPB2" s="23" t="s">
        <v>707</v>
      </c>
      <c r="KPC2" s="6" t="s">
        <v>706</v>
      </c>
      <c r="KPD2" s="23" t="s">
        <v>707</v>
      </c>
      <c r="KPE2" s="6" t="s">
        <v>706</v>
      </c>
      <c r="KPF2" s="23" t="s">
        <v>707</v>
      </c>
      <c r="KPG2" s="6" t="s">
        <v>706</v>
      </c>
      <c r="KPH2" s="23" t="s">
        <v>707</v>
      </c>
      <c r="KPI2" s="6" t="s">
        <v>706</v>
      </c>
      <c r="KPJ2" s="23" t="s">
        <v>707</v>
      </c>
      <c r="KPK2" s="6" t="s">
        <v>706</v>
      </c>
      <c r="KPL2" s="23" t="s">
        <v>707</v>
      </c>
      <c r="KPM2" s="6" t="s">
        <v>706</v>
      </c>
      <c r="KPN2" s="23" t="s">
        <v>707</v>
      </c>
      <c r="KPO2" s="6" t="s">
        <v>706</v>
      </c>
      <c r="KPP2" s="23" t="s">
        <v>707</v>
      </c>
      <c r="KPQ2" s="6" t="s">
        <v>706</v>
      </c>
      <c r="KPR2" s="23" t="s">
        <v>707</v>
      </c>
      <c r="KPS2" s="6" t="s">
        <v>706</v>
      </c>
      <c r="KPT2" s="23" t="s">
        <v>707</v>
      </c>
      <c r="KPU2" s="6" t="s">
        <v>706</v>
      </c>
      <c r="KPV2" s="23" t="s">
        <v>707</v>
      </c>
      <c r="KPW2" s="6" t="s">
        <v>706</v>
      </c>
      <c r="KPX2" s="23" t="s">
        <v>707</v>
      </c>
      <c r="KPY2" s="6" t="s">
        <v>706</v>
      </c>
      <c r="KPZ2" s="23" t="s">
        <v>707</v>
      </c>
      <c r="KQA2" s="6" t="s">
        <v>706</v>
      </c>
      <c r="KQB2" s="23" t="s">
        <v>707</v>
      </c>
      <c r="KQC2" s="6" t="s">
        <v>706</v>
      </c>
      <c r="KQD2" s="23" t="s">
        <v>707</v>
      </c>
      <c r="KQE2" s="6" t="s">
        <v>706</v>
      </c>
      <c r="KQF2" s="23" t="s">
        <v>707</v>
      </c>
      <c r="KQG2" s="6" t="s">
        <v>706</v>
      </c>
      <c r="KQH2" s="23" t="s">
        <v>707</v>
      </c>
      <c r="KQI2" s="6" t="s">
        <v>706</v>
      </c>
      <c r="KQJ2" s="23" t="s">
        <v>707</v>
      </c>
      <c r="KQK2" s="6" t="s">
        <v>706</v>
      </c>
      <c r="KQL2" s="23" t="s">
        <v>707</v>
      </c>
      <c r="KQM2" s="6" t="s">
        <v>706</v>
      </c>
      <c r="KQN2" s="23" t="s">
        <v>707</v>
      </c>
      <c r="KQO2" s="6" t="s">
        <v>706</v>
      </c>
      <c r="KQP2" s="23" t="s">
        <v>707</v>
      </c>
      <c r="KQQ2" s="6" t="s">
        <v>706</v>
      </c>
      <c r="KQR2" s="23" t="s">
        <v>707</v>
      </c>
      <c r="KQS2" s="6" t="s">
        <v>706</v>
      </c>
      <c r="KQT2" s="23" t="s">
        <v>707</v>
      </c>
      <c r="KQU2" s="6" t="s">
        <v>706</v>
      </c>
      <c r="KQV2" s="23" t="s">
        <v>707</v>
      </c>
      <c r="KQW2" s="6" t="s">
        <v>706</v>
      </c>
      <c r="KQX2" s="23" t="s">
        <v>707</v>
      </c>
      <c r="KQY2" s="6" t="s">
        <v>706</v>
      </c>
      <c r="KQZ2" s="23" t="s">
        <v>707</v>
      </c>
      <c r="KRA2" s="6" t="s">
        <v>706</v>
      </c>
      <c r="KRB2" s="23" t="s">
        <v>707</v>
      </c>
      <c r="KRC2" s="6" t="s">
        <v>706</v>
      </c>
      <c r="KRD2" s="23" t="s">
        <v>707</v>
      </c>
      <c r="KRE2" s="6" t="s">
        <v>706</v>
      </c>
      <c r="KRF2" s="23" t="s">
        <v>707</v>
      </c>
      <c r="KRG2" s="6" t="s">
        <v>706</v>
      </c>
      <c r="KRH2" s="23" t="s">
        <v>707</v>
      </c>
      <c r="KRI2" s="6" t="s">
        <v>706</v>
      </c>
      <c r="KRJ2" s="23" t="s">
        <v>707</v>
      </c>
      <c r="KRK2" s="6" t="s">
        <v>706</v>
      </c>
      <c r="KRL2" s="23" t="s">
        <v>707</v>
      </c>
      <c r="KRM2" s="6" t="s">
        <v>706</v>
      </c>
      <c r="KRN2" s="23" t="s">
        <v>707</v>
      </c>
      <c r="KRO2" s="6" t="s">
        <v>706</v>
      </c>
      <c r="KRP2" s="23" t="s">
        <v>707</v>
      </c>
      <c r="KRQ2" s="6" t="s">
        <v>706</v>
      </c>
      <c r="KRR2" s="23" t="s">
        <v>707</v>
      </c>
      <c r="KRS2" s="6" t="s">
        <v>706</v>
      </c>
      <c r="KRT2" s="23" t="s">
        <v>707</v>
      </c>
      <c r="KRU2" s="6" t="s">
        <v>706</v>
      </c>
      <c r="KRV2" s="23" t="s">
        <v>707</v>
      </c>
      <c r="KRW2" s="6" t="s">
        <v>706</v>
      </c>
      <c r="KRX2" s="23" t="s">
        <v>707</v>
      </c>
      <c r="KRY2" s="6" t="s">
        <v>706</v>
      </c>
      <c r="KRZ2" s="23" t="s">
        <v>707</v>
      </c>
      <c r="KSA2" s="6" t="s">
        <v>706</v>
      </c>
      <c r="KSB2" s="23" t="s">
        <v>707</v>
      </c>
      <c r="KSC2" s="6" t="s">
        <v>706</v>
      </c>
      <c r="KSD2" s="23" t="s">
        <v>707</v>
      </c>
      <c r="KSE2" s="6" t="s">
        <v>706</v>
      </c>
      <c r="KSF2" s="23" t="s">
        <v>707</v>
      </c>
      <c r="KSG2" s="6" t="s">
        <v>706</v>
      </c>
      <c r="KSH2" s="23" t="s">
        <v>707</v>
      </c>
      <c r="KSI2" s="6" t="s">
        <v>706</v>
      </c>
      <c r="KSJ2" s="23" t="s">
        <v>707</v>
      </c>
      <c r="KSK2" s="6" t="s">
        <v>706</v>
      </c>
      <c r="KSL2" s="23" t="s">
        <v>707</v>
      </c>
      <c r="KSM2" s="6" t="s">
        <v>706</v>
      </c>
      <c r="KSN2" s="23" t="s">
        <v>707</v>
      </c>
      <c r="KSO2" s="6" t="s">
        <v>706</v>
      </c>
      <c r="KSP2" s="23" t="s">
        <v>707</v>
      </c>
      <c r="KSQ2" s="6" t="s">
        <v>706</v>
      </c>
      <c r="KSR2" s="23" t="s">
        <v>707</v>
      </c>
      <c r="KSS2" s="6" t="s">
        <v>706</v>
      </c>
      <c r="KST2" s="23" t="s">
        <v>707</v>
      </c>
      <c r="KSU2" s="6" t="s">
        <v>706</v>
      </c>
      <c r="KSV2" s="23" t="s">
        <v>707</v>
      </c>
      <c r="KSW2" s="6" t="s">
        <v>706</v>
      </c>
      <c r="KSX2" s="23" t="s">
        <v>707</v>
      </c>
      <c r="KSY2" s="6" t="s">
        <v>706</v>
      </c>
      <c r="KSZ2" s="23" t="s">
        <v>707</v>
      </c>
      <c r="KTA2" s="6" t="s">
        <v>706</v>
      </c>
      <c r="KTB2" s="23" t="s">
        <v>707</v>
      </c>
      <c r="KTC2" s="6" t="s">
        <v>706</v>
      </c>
      <c r="KTD2" s="23" t="s">
        <v>707</v>
      </c>
      <c r="KTE2" s="6" t="s">
        <v>706</v>
      </c>
      <c r="KTF2" s="23" t="s">
        <v>707</v>
      </c>
      <c r="KTG2" s="6" t="s">
        <v>706</v>
      </c>
      <c r="KTH2" s="23" t="s">
        <v>707</v>
      </c>
      <c r="KTI2" s="6" t="s">
        <v>706</v>
      </c>
      <c r="KTJ2" s="23" t="s">
        <v>707</v>
      </c>
      <c r="KTK2" s="6" t="s">
        <v>706</v>
      </c>
      <c r="KTL2" s="23" t="s">
        <v>707</v>
      </c>
      <c r="KTM2" s="6" t="s">
        <v>706</v>
      </c>
      <c r="KTN2" s="23" t="s">
        <v>707</v>
      </c>
      <c r="KTO2" s="6" t="s">
        <v>706</v>
      </c>
      <c r="KTP2" s="23" t="s">
        <v>707</v>
      </c>
      <c r="KTQ2" s="6" t="s">
        <v>706</v>
      </c>
      <c r="KTR2" s="23" t="s">
        <v>707</v>
      </c>
      <c r="KTS2" s="6" t="s">
        <v>706</v>
      </c>
      <c r="KTT2" s="23" t="s">
        <v>707</v>
      </c>
      <c r="KTU2" s="6" t="s">
        <v>706</v>
      </c>
      <c r="KTV2" s="23" t="s">
        <v>707</v>
      </c>
      <c r="KTW2" s="6" t="s">
        <v>706</v>
      </c>
      <c r="KTX2" s="23" t="s">
        <v>707</v>
      </c>
      <c r="KTY2" s="6" t="s">
        <v>706</v>
      </c>
      <c r="KTZ2" s="23" t="s">
        <v>707</v>
      </c>
      <c r="KUA2" s="6" t="s">
        <v>706</v>
      </c>
      <c r="KUB2" s="23" t="s">
        <v>707</v>
      </c>
      <c r="KUC2" s="6" t="s">
        <v>706</v>
      </c>
      <c r="KUD2" s="23" t="s">
        <v>707</v>
      </c>
      <c r="KUE2" s="6" t="s">
        <v>706</v>
      </c>
      <c r="KUF2" s="23" t="s">
        <v>707</v>
      </c>
      <c r="KUG2" s="6" t="s">
        <v>706</v>
      </c>
      <c r="KUH2" s="23" t="s">
        <v>707</v>
      </c>
      <c r="KUI2" s="6" t="s">
        <v>706</v>
      </c>
      <c r="KUJ2" s="23" t="s">
        <v>707</v>
      </c>
      <c r="KUK2" s="6" t="s">
        <v>706</v>
      </c>
      <c r="KUL2" s="23" t="s">
        <v>707</v>
      </c>
      <c r="KUM2" s="6" t="s">
        <v>706</v>
      </c>
      <c r="KUN2" s="23" t="s">
        <v>707</v>
      </c>
      <c r="KUO2" s="6" t="s">
        <v>706</v>
      </c>
      <c r="KUP2" s="23" t="s">
        <v>707</v>
      </c>
      <c r="KUQ2" s="6" t="s">
        <v>706</v>
      </c>
      <c r="KUR2" s="23" t="s">
        <v>707</v>
      </c>
      <c r="KUS2" s="6" t="s">
        <v>706</v>
      </c>
      <c r="KUT2" s="23" t="s">
        <v>707</v>
      </c>
      <c r="KUU2" s="6" t="s">
        <v>706</v>
      </c>
      <c r="KUV2" s="23" t="s">
        <v>707</v>
      </c>
      <c r="KUW2" s="6" t="s">
        <v>706</v>
      </c>
      <c r="KUX2" s="23" t="s">
        <v>707</v>
      </c>
      <c r="KUY2" s="6" t="s">
        <v>706</v>
      </c>
      <c r="KUZ2" s="23" t="s">
        <v>707</v>
      </c>
      <c r="KVA2" s="6" t="s">
        <v>706</v>
      </c>
      <c r="KVB2" s="23" t="s">
        <v>707</v>
      </c>
      <c r="KVC2" s="6" t="s">
        <v>706</v>
      </c>
      <c r="KVD2" s="23" t="s">
        <v>707</v>
      </c>
      <c r="KVE2" s="6" t="s">
        <v>706</v>
      </c>
      <c r="KVF2" s="23" t="s">
        <v>707</v>
      </c>
      <c r="KVG2" s="6" t="s">
        <v>706</v>
      </c>
      <c r="KVH2" s="23" t="s">
        <v>707</v>
      </c>
      <c r="KVI2" s="6" t="s">
        <v>706</v>
      </c>
      <c r="KVJ2" s="23" t="s">
        <v>707</v>
      </c>
      <c r="KVK2" s="6" t="s">
        <v>706</v>
      </c>
      <c r="KVL2" s="23" t="s">
        <v>707</v>
      </c>
      <c r="KVM2" s="6" t="s">
        <v>706</v>
      </c>
      <c r="KVN2" s="23" t="s">
        <v>707</v>
      </c>
      <c r="KVO2" s="6" t="s">
        <v>706</v>
      </c>
      <c r="KVP2" s="23" t="s">
        <v>707</v>
      </c>
      <c r="KVQ2" s="6" t="s">
        <v>706</v>
      </c>
      <c r="KVR2" s="23" t="s">
        <v>707</v>
      </c>
      <c r="KVS2" s="6" t="s">
        <v>706</v>
      </c>
      <c r="KVT2" s="23" t="s">
        <v>707</v>
      </c>
      <c r="KVU2" s="6" t="s">
        <v>706</v>
      </c>
      <c r="KVV2" s="23" t="s">
        <v>707</v>
      </c>
      <c r="KVW2" s="6" t="s">
        <v>706</v>
      </c>
      <c r="KVX2" s="23" t="s">
        <v>707</v>
      </c>
      <c r="KVY2" s="6" t="s">
        <v>706</v>
      </c>
      <c r="KVZ2" s="23" t="s">
        <v>707</v>
      </c>
      <c r="KWA2" s="6" t="s">
        <v>706</v>
      </c>
      <c r="KWB2" s="23" t="s">
        <v>707</v>
      </c>
      <c r="KWC2" s="6" t="s">
        <v>706</v>
      </c>
      <c r="KWD2" s="23" t="s">
        <v>707</v>
      </c>
      <c r="KWE2" s="6" t="s">
        <v>706</v>
      </c>
      <c r="KWF2" s="23" t="s">
        <v>707</v>
      </c>
      <c r="KWG2" s="6" t="s">
        <v>706</v>
      </c>
      <c r="KWH2" s="23" t="s">
        <v>707</v>
      </c>
      <c r="KWI2" s="6" t="s">
        <v>706</v>
      </c>
      <c r="KWJ2" s="23" t="s">
        <v>707</v>
      </c>
      <c r="KWK2" s="6" t="s">
        <v>706</v>
      </c>
      <c r="KWL2" s="23" t="s">
        <v>707</v>
      </c>
      <c r="KWM2" s="6" t="s">
        <v>706</v>
      </c>
      <c r="KWN2" s="23" t="s">
        <v>707</v>
      </c>
      <c r="KWO2" s="6" t="s">
        <v>706</v>
      </c>
      <c r="KWP2" s="23" t="s">
        <v>707</v>
      </c>
      <c r="KWQ2" s="6" t="s">
        <v>706</v>
      </c>
      <c r="KWR2" s="23" t="s">
        <v>707</v>
      </c>
      <c r="KWS2" s="6" t="s">
        <v>706</v>
      </c>
      <c r="KWT2" s="23" t="s">
        <v>707</v>
      </c>
      <c r="KWU2" s="6" t="s">
        <v>706</v>
      </c>
      <c r="KWV2" s="23" t="s">
        <v>707</v>
      </c>
      <c r="KWW2" s="6" t="s">
        <v>706</v>
      </c>
      <c r="KWX2" s="23" t="s">
        <v>707</v>
      </c>
      <c r="KWY2" s="6" t="s">
        <v>706</v>
      </c>
      <c r="KWZ2" s="23" t="s">
        <v>707</v>
      </c>
      <c r="KXA2" s="6" t="s">
        <v>706</v>
      </c>
      <c r="KXB2" s="23" t="s">
        <v>707</v>
      </c>
      <c r="KXC2" s="6" t="s">
        <v>706</v>
      </c>
      <c r="KXD2" s="23" t="s">
        <v>707</v>
      </c>
      <c r="KXE2" s="6" t="s">
        <v>706</v>
      </c>
      <c r="KXF2" s="23" t="s">
        <v>707</v>
      </c>
      <c r="KXG2" s="6" t="s">
        <v>706</v>
      </c>
      <c r="KXH2" s="23" t="s">
        <v>707</v>
      </c>
      <c r="KXI2" s="6" t="s">
        <v>706</v>
      </c>
      <c r="KXJ2" s="23" t="s">
        <v>707</v>
      </c>
      <c r="KXK2" s="6" t="s">
        <v>706</v>
      </c>
      <c r="KXL2" s="23" t="s">
        <v>707</v>
      </c>
      <c r="KXM2" s="6" t="s">
        <v>706</v>
      </c>
      <c r="KXN2" s="23" t="s">
        <v>707</v>
      </c>
      <c r="KXO2" s="6" t="s">
        <v>706</v>
      </c>
      <c r="KXP2" s="23" t="s">
        <v>707</v>
      </c>
      <c r="KXQ2" s="6" t="s">
        <v>706</v>
      </c>
      <c r="KXR2" s="23" t="s">
        <v>707</v>
      </c>
      <c r="KXS2" s="6" t="s">
        <v>706</v>
      </c>
      <c r="KXT2" s="23" t="s">
        <v>707</v>
      </c>
      <c r="KXU2" s="6" t="s">
        <v>706</v>
      </c>
      <c r="KXV2" s="23" t="s">
        <v>707</v>
      </c>
      <c r="KXW2" s="6" t="s">
        <v>706</v>
      </c>
      <c r="KXX2" s="23" t="s">
        <v>707</v>
      </c>
      <c r="KXY2" s="6" t="s">
        <v>706</v>
      </c>
      <c r="KXZ2" s="23" t="s">
        <v>707</v>
      </c>
      <c r="KYA2" s="6" t="s">
        <v>706</v>
      </c>
      <c r="KYB2" s="23" t="s">
        <v>707</v>
      </c>
      <c r="KYC2" s="6" t="s">
        <v>706</v>
      </c>
      <c r="KYD2" s="23" t="s">
        <v>707</v>
      </c>
      <c r="KYE2" s="6" t="s">
        <v>706</v>
      </c>
      <c r="KYF2" s="23" t="s">
        <v>707</v>
      </c>
      <c r="KYG2" s="6" t="s">
        <v>706</v>
      </c>
      <c r="KYH2" s="23" t="s">
        <v>707</v>
      </c>
      <c r="KYI2" s="6" t="s">
        <v>706</v>
      </c>
      <c r="KYJ2" s="23" t="s">
        <v>707</v>
      </c>
      <c r="KYK2" s="6" t="s">
        <v>706</v>
      </c>
      <c r="KYL2" s="23" t="s">
        <v>707</v>
      </c>
      <c r="KYM2" s="6" t="s">
        <v>706</v>
      </c>
      <c r="KYN2" s="23" t="s">
        <v>707</v>
      </c>
      <c r="KYO2" s="6" t="s">
        <v>706</v>
      </c>
      <c r="KYP2" s="23" t="s">
        <v>707</v>
      </c>
      <c r="KYQ2" s="6" t="s">
        <v>706</v>
      </c>
      <c r="KYR2" s="23" t="s">
        <v>707</v>
      </c>
      <c r="KYS2" s="6" t="s">
        <v>706</v>
      </c>
      <c r="KYT2" s="23" t="s">
        <v>707</v>
      </c>
      <c r="KYU2" s="6" t="s">
        <v>706</v>
      </c>
      <c r="KYV2" s="23" t="s">
        <v>707</v>
      </c>
      <c r="KYW2" s="6" t="s">
        <v>706</v>
      </c>
      <c r="KYX2" s="23" t="s">
        <v>707</v>
      </c>
      <c r="KYY2" s="6" t="s">
        <v>706</v>
      </c>
      <c r="KYZ2" s="23" t="s">
        <v>707</v>
      </c>
      <c r="KZA2" s="6" t="s">
        <v>706</v>
      </c>
      <c r="KZB2" s="23" t="s">
        <v>707</v>
      </c>
      <c r="KZC2" s="6" t="s">
        <v>706</v>
      </c>
      <c r="KZD2" s="23" t="s">
        <v>707</v>
      </c>
      <c r="KZE2" s="6" t="s">
        <v>706</v>
      </c>
      <c r="KZF2" s="23" t="s">
        <v>707</v>
      </c>
      <c r="KZG2" s="6" t="s">
        <v>706</v>
      </c>
      <c r="KZH2" s="23" t="s">
        <v>707</v>
      </c>
      <c r="KZI2" s="6" t="s">
        <v>706</v>
      </c>
      <c r="KZJ2" s="23" t="s">
        <v>707</v>
      </c>
      <c r="KZK2" s="6" t="s">
        <v>706</v>
      </c>
      <c r="KZL2" s="23" t="s">
        <v>707</v>
      </c>
      <c r="KZM2" s="6" t="s">
        <v>706</v>
      </c>
      <c r="KZN2" s="23" t="s">
        <v>707</v>
      </c>
      <c r="KZO2" s="6" t="s">
        <v>706</v>
      </c>
      <c r="KZP2" s="23" t="s">
        <v>707</v>
      </c>
      <c r="KZQ2" s="6" t="s">
        <v>706</v>
      </c>
      <c r="KZR2" s="23" t="s">
        <v>707</v>
      </c>
      <c r="KZS2" s="6" t="s">
        <v>706</v>
      </c>
      <c r="KZT2" s="23" t="s">
        <v>707</v>
      </c>
      <c r="KZU2" s="6" t="s">
        <v>706</v>
      </c>
      <c r="KZV2" s="23" t="s">
        <v>707</v>
      </c>
      <c r="KZW2" s="6" t="s">
        <v>706</v>
      </c>
      <c r="KZX2" s="23" t="s">
        <v>707</v>
      </c>
      <c r="KZY2" s="6" t="s">
        <v>706</v>
      </c>
      <c r="KZZ2" s="23" t="s">
        <v>707</v>
      </c>
      <c r="LAA2" s="6" t="s">
        <v>706</v>
      </c>
      <c r="LAB2" s="23" t="s">
        <v>707</v>
      </c>
      <c r="LAC2" s="6" t="s">
        <v>706</v>
      </c>
      <c r="LAD2" s="23" t="s">
        <v>707</v>
      </c>
      <c r="LAE2" s="6" t="s">
        <v>706</v>
      </c>
      <c r="LAF2" s="23" t="s">
        <v>707</v>
      </c>
      <c r="LAG2" s="6" t="s">
        <v>706</v>
      </c>
      <c r="LAH2" s="23" t="s">
        <v>707</v>
      </c>
      <c r="LAI2" s="6" t="s">
        <v>706</v>
      </c>
      <c r="LAJ2" s="23" t="s">
        <v>707</v>
      </c>
      <c r="LAK2" s="6" t="s">
        <v>706</v>
      </c>
      <c r="LAL2" s="23" t="s">
        <v>707</v>
      </c>
      <c r="LAM2" s="6" t="s">
        <v>706</v>
      </c>
      <c r="LAN2" s="23" t="s">
        <v>707</v>
      </c>
      <c r="LAO2" s="6" t="s">
        <v>706</v>
      </c>
      <c r="LAP2" s="23" t="s">
        <v>707</v>
      </c>
      <c r="LAQ2" s="6" t="s">
        <v>706</v>
      </c>
      <c r="LAR2" s="23" t="s">
        <v>707</v>
      </c>
      <c r="LAS2" s="6" t="s">
        <v>706</v>
      </c>
      <c r="LAT2" s="23" t="s">
        <v>707</v>
      </c>
      <c r="LAU2" s="6" t="s">
        <v>706</v>
      </c>
      <c r="LAV2" s="23" t="s">
        <v>707</v>
      </c>
      <c r="LAW2" s="6" t="s">
        <v>706</v>
      </c>
      <c r="LAX2" s="23" t="s">
        <v>707</v>
      </c>
      <c r="LAY2" s="6" t="s">
        <v>706</v>
      </c>
      <c r="LAZ2" s="23" t="s">
        <v>707</v>
      </c>
      <c r="LBA2" s="6" t="s">
        <v>706</v>
      </c>
      <c r="LBB2" s="23" t="s">
        <v>707</v>
      </c>
      <c r="LBC2" s="6" t="s">
        <v>706</v>
      </c>
      <c r="LBD2" s="23" t="s">
        <v>707</v>
      </c>
      <c r="LBE2" s="6" t="s">
        <v>706</v>
      </c>
      <c r="LBF2" s="23" t="s">
        <v>707</v>
      </c>
      <c r="LBG2" s="6" t="s">
        <v>706</v>
      </c>
      <c r="LBH2" s="23" t="s">
        <v>707</v>
      </c>
      <c r="LBI2" s="6" t="s">
        <v>706</v>
      </c>
      <c r="LBJ2" s="23" t="s">
        <v>707</v>
      </c>
      <c r="LBK2" s="6" t="s">
        <v>706</v>
      </c>
      <c r="LBL2" s="23" t="s">
        <v>707</v>
      </c>
      <c r="LBM2" s="6" t="s">
        <v>706</v>
      </c>
      <c r="LBN2" s="23" t="s">
        <v>707</v>
      </c>
      <c r="LBO2" s="6" t="s">
        <v>706</v>
      </c>
      <c r="LBP2" s="23" t="s">
        <v>707</v>
      </c>
      <c r="LBQ2" s="6" t="s">
        <v>706</v>
      </c>
      <c r="LBR2" s="23" t="s">
        <v>707</v>
      </c>
      <c r="LBS2" s="6" t="s">
        <v>706</v>
      </c>
      <c r="LBT2" s="23" t="s">
        <v>707</v>
      </c>
      <c r="LBU2" s="6" t="s">
        <v>706</v>
      </c>
      <c r="LBV2" s="23" t="s">
        <v>707</v>
      </c>
      <c r="LBW2" s="6" t="s">
        <v>706</v>
      </c>
      <c r="LBX2" s="23" t="s">
        <v>707</v>
      </c>
      <c r="LBY2" s="6" t="s">
        <v>706</v>
      </c>
      <c r="LBZ2" s="23" t="s">
        <v>707</v>
      </c>
      <c r="LCA2" s="6" t="s">
        <v>706</v>
      </c>
      <c r="LCB2" s="23" t="s">
        <v>707</v>
      </c>
      <c r="LCC2" s="6" t="s">
        <v>706</v>
      </c>
      <c r="LCD2" s="23" t="s">
        <v>707</v>
      </c>
      <c r="LCE2" s="6" t="s">
        <v>706</v>
      </c>
      <c r="LCF2" s="23" t="s">
        <v>707</v>
      </c>
      <c r="LCG2" s="6" t="s">
        <v>706</v>
      </c>
      <c r="LCH2" s="23" t="s">
        <v>707</v>
      </c>
      <c r="LCI2" s="6" t="s">
        <v>706</v>
      </c>
      <c r="LCJ2" s="23" t="s">
        <v>707</v>
      </c>
      <c r="LCK2" s="6" t="s">
        <v>706</v>
      </c>
      <c r="LCL2" s="23" t="s">
        <v>707</v>
      </c>
      <c r="LCM2" s="6" t="s">
        <v>706</v>
      </c>
      <c r="LCN2" s="23" t="s">
        <v>707</v>
      </c>
      <c r="LCO2" s="6" t="s">
        <v>706</v>
      </c>
      <c r="LCP2" s="23" t="s">
        <v>707</v>
      </c>
      <c r="LCQ2" s="6" t="s">
        <v>706</v>
      </c>
      <c r="LCR2" s="23" t="s">
        <v>707</v>
      </c>
      <c r="LCS2" s="6" t="s">
        <v>706</v>
      </c>
      <c r="LCT2" s="23" t="s">
        <v>707</v>
      </c>
      <c r="LCU2" s="6" t="s">
        <v>706</v>
      </c>
      <c r="LCV2" s="23" t="s">
        <v>707</v>
      </c>
      <c r="LCW2" s="6" t="s">
        <v>706</v>
      </c>
      <c r="LCX2" s="23" t="s">
        <v>707</v>
      </c>
      <c r="LCY2" s="6" t="s">
        <v>706</v>
      </c>
      <c r="LCZ2" s="23" t="s">
        <v>707</v>
      </c>
      <c r="LDA2" s="6" t="s">
        <v>706</v>
      </c>
      <c r="LDB2" s="23" t="s">
        <v>707</v>
      </c>
      <c r="LDC2" s="6" t="s">
        <v>706</v>
      </c>
      <c r="LDD2" s="23" t="s">
        <v>707</v>
      </c>
      <c r="LDE2" s="6" t="s">
        <v>706</v>
      </c>
      <c r="LDF2" s="23" t="s">
        <v>707</v>
      </c>
      <c r="LDG2" s="6" t="s">
        <v>706</v>
      </c>
      <c r="LDH2" s="23" t="s">
        <v>707</v>
      </c>
      <c r="LDI2" s="6" t="s">
        <v>706</v>
      </c>
      <c r="LDJ2" s="23" t="s">
        <v>707</v>
      </c>
      <c r="LDK2" s="6" t="s">
        <v>706</v>
      </c>
      <c r="LDL2" s="23" t="s">
        <v>707</v>
      </c>
      <c r="LDM2" s="6" t="s">
        <v>706</v>
      </c>
      <c r="LDN2" s="23" t="s">
        <v>707</v>
      </c>
      <c r="LDO2" s="6" t="s">
        <v>706</v>
      </c>
      <c r="LDP2" s="23" t="s">
        <v>707</v>
      </c>
      <c r="LDQ2" s="6" t="s">
        <v>706</v>
      </c>
      <c r="LDR2" s="23" t="s">
        <v>707</v>
      </c>
      <c r="LDS2" s="6" t="s">
        <v>706</v>
      </c>
      <c r="LDT2" s="23" t="s">
        <v>707</v>
      </c>
      <c r="LDU2" s="6" t="s">
        <v>706</v>
      </c>
      <c r="LDV2" s="23" t="s">
        <v>707</v>
      </c>
      <c r="LDW2" s="6" t="s">
        <v>706</v>
      </c>
      <c r="LDX2" s="23" t="s">
        <v>707</v>
      </c>
      <c r="LDY2" s="6" t="s">
        <v>706</v>
      </c>
      <c r="LDZ2" s="23" t="s">
        <v>707</v>
      </c>
      <c r="LEA2" s="6" t="s">
        <v>706</v>
      </c>
      <c r="LEB2" s="23" t="s">
        <v>707</v>
      </c>
      <c r="LEC2" s="6" t="s">
        <v>706</v>
      </c>
      <c r="LED2" s="23" t="s">
        <v>707</v>
      </c>
      <c r="LEE2" s="6" t="s">
        <v>706</v>
      </c>
      <c r="LEF2" s="23" t="s">
        <v>707</v>
      </c>
      <c r="LEG2" s="6" t="s">
        <v>706</v>
      </c>
      <c r="LEH2" s="23" t="s">
        <v>707</v>
      </c>
      <c r="LEI2" s="6" t="s">
        <v>706</v>
      </c>
      <c r="LEJ2" s="23" t="s">
        <v>707</v>
      </c>
      <c r="LEK2" s="6" t="s">
        <v>706</v>
      </c>
      <c r="LEL2" s="23" t="s">
        <v>707</v>
      </c>
      <c r="LEM2" s="6" t="s">
        <v>706</v>
      </c>
      <c r="LEN2" s="23" t="s">
        <v>707</v>
      </c>
      <c r="LEO2" s="6" t="s">
        <v>706</v>
      </c>
      <c r="LEP2" s="23" t="s">
        <v>707</v>
      </c>
      <c r="LEQ2" s="6" t="s">
        <v>706</v>
      </c>
      <c r="LER2" s="23" t="s">
        <v>707</v>
      </c>
      <c r="LES2" s="6" t="s">
        <v>706</v>
      </c>
      <c r="LET2" s="23" t="s">
        <v>707</v>
      </c>
      <c r="LEU2" s="6" t="s">
        <v>706</v>
      </c>
      <c r="LEV2" s="23" t="s">
        <v>707</v>
      </c>
      <c r="LEW2" s="6" t="s">
        <v>706</v>
      </c>
      <c r="LEX2" s="23" t="s">
        <v>707</v>
      </c>
      <c r="LEY2" s="6" t="s">
        <v>706</v>
      </c>
      <c r="LEZ2" s="23" t="s">
        <v>707</v>
      </c>
      <c r="LFA2" s="6" t="s">
        <v>706</v>
      </c>
      <c r="LFB2" s="23" t="s">
        <v>707</v>
      </c>
      <c r="LFC2" s="6" t="s">
        <v>706</v>
      </c>
      <c r="LFD2" s="23" t="s">
        <v>707</v>
      </c>
      <c r="LFE2" s="6" t="s">
        <v>706</v>
      </c>
      <c r="LFF2" s="23" t="s">
        <v>707</v>
      </c>
      <c r="LFG2" s="6" t="s">
        <v>706</v>
      </c>
      <c r="LFH2" s="23" t="s">
        <v>707</v>
      </c>
      <c r="LFI2" s="6" t="s">
        <v>706</v>
      </c>
      <c r="LFJ2" s="23" t="s">
        <v>707</v>
      </c>
      <c r="LFK2" s="6" t="s">
        <v>706</v>
      </c>
      <c r="LFL2" s="23" t="s">
        <v>707</v>
      </c>
      <c r="LFM2" s="6" t="s">
        <v>706</v>
      </c>
      <c r="LFN2" s="23" t="s">
        <v>707</v>
      </c>
      <c r="LFO2" s="6" t="s">
        <v>706</v>
      </c>
      <c r="LFP2" s="23" t="s">
        <v>707</v>
      </c>
      <c r="LFQ2" s="6" t="s">
        <v>706</v>
      </c>
      <c r="LFR2" s="23" t="s">
        <v>707</v>
      </c>
      <c r="LFS2" s="6" t="s">
        <v>706</v>
      </c>
      <c r="LFT2" s="23" t="s">
        <v>707</v>
      </c>
      <c r="LFU2" s="6" t="s">
        <v>706</v>
      </c>
      <c r="LFV2" s="23" t="s">
        <v>707</v>
      </c>
      <c r="LFW2" s="6" t="s">
        <v>706</v>
      </c>
      <c r="LFX2" s="23" t="s">
        <v>707</v>
      </c>
      <c r="LFY2" s="6" t="s">
        <v>706</v>
      </c>
      <c r="LFZ2" s="23" t="s">
        <v>707</v>
      </c>
      <c r="LGA2" s="6" t="s">
        <v>706</v>
      </c>
      <c r="LGB2" s="23" t="s">
        <v>707</v>
      </c>
      <c r="LGC2" s="6" t="s">
        <v>706</v>
      </c>
      <c r="LGD2" s="23" t="s">
        <v>707</v>
      </c>
      <c r="LGE2" s="6" t="s">
        <v>706</v>
      </c>
      <c r="LGF2" s="23" t="s">
        <v>707</v>
      </c>
      <c r="LGG2" s="6" t="s">
        <v>706</v>
      </c>
      <c r="LGH2" s="23" t="s">
        <v>707</v>
      </c>
      <c r="LGI2" s="6" t="s">
        <v>706</v>
      </c>
      <c r="LGJ2" s="23" t="s">
        <v>707</v>
      </c>
      <c r="LGK2" s="6" t="s">
        <v>706</v>
      </c>
      <c r="LGL2" s="23" t="s">
        <v>707</v>
      </c>
      <c r="LGM2" s="6" t="s">
        <v>706</v>
      </c>
      <c r="LGN2" s="23" t="s">
        <v>707</v>
      </c>
      <c r="LGO2" s="6" t="s">
        <v>706</v>
      </c>
      <c r="LGP2" s="23" t="s">
        <v>707</v>
      </c>
      <c r="LGQ2" s="6" t="s">
        <v>706</v>
      </c>
      <c r="LGR2" s="23" t="s">
        <v>707</v>
      </c>
      <c r="LGS2" s="6" t="s">
        <v>706</v>
      </c>
      <c r="LGT2" s="23" t="s">
        <v>707</v>
      </c>
      <c r="LGU2" s="6" t="s">
        <v>706</v>
      </c>
      <c r="LGV2" s="23" t="s">
        <v>707</v>
      </c>
      <c r="LGW2" s="6" t="s">
        <v>706</v>
      </c>
      <c r="LGX2" s="23" t="s">
        <v>707</v>
      </c>
      <c r="LGY2" s="6" t="s">
        <v>706</v>
      </c>
      <c r="LGZ2" s="23" t="s">
        <v>707</v>
      </c>
      <c r="LHA2" s="6" t="s">
        <v>706</v>
      </c>
      <c r="LHB2" s="23" t="s">
        <v>707</v>
      </c>
      <c r="LHC2" s="6" t="s">
        <v>706</v>
      </c>
      <c r="LHD2" s="23" t="s">
        <v>707</v>
      </c>
      <c r="LHE2" s="6" t="s">
        <v>706</v>
      </c>
      <c r="LHF2" s="23" t="s">
        <v>707</v>
      </c>
      <c r="LHG2" s="6" t="s">
        <v>706</v>
      </c>
      <c r="LHH2" s="23" t="s">
        <v>707</v>
      </c>
      <c r="LHI2" s="6" t="s">
        <v>706</v>
      </c>
      <c r="LHJ2" s="23" t="s">
        <v>707</v>
      </c>
      <c r="LHK2" s="6" t="s">
        <v>706</v>
      </c>
      <c r="LHL2" s="23" t="s">
        <v>707</v>
      </c>
      <c r="LHM2" s="6" t="s">
        <v>706</v>
      </c>
      <c r="LHN2" s="23" t="s">
        <v>707</v>
      </c>
      <c r="LHO2" s="6" t="s">
        <v>706</v>
      </c>
      <c r="LHP2" s="23" t="s">
        <v>707</v>
      </c>
      <c r="LHQ2" s="6" t="s">
        <v>706</v>
      </c>
      <c r="LHR2" s="23" t="s">
        <v>707</v>
      </c>
      <c r="LHS2" s="6" t="s">
        <v>706</v>
      </c>
      <c r="LHT2" s="23" t="s">
        <v>707</v>
      </c>
      <c r="LHU2" s="6" t="s">
        <v>706</v>
      </c>
      <c r="LHV2" s="23" t="s">
        <v>707</v>
      </c>
      <c r="LHW2" s="6" t="s">
        <v>706</v>
      </c>
      <c r="LHX2" s="23" t="s">
        <v>707</v>
      </c>
      <c r="LHY2" s="6" t="s">
        <v>706</v>
      </c>
      <c r="LHZ2" s="23" t="s">
        <v>707</v>
      </c>
      <c r="LIA2" s="6" t="s">
        <v>706</v>
      </c>
      <c r="LIB2" s="23" t="s">
        <v>707</v>
      </c>
      <c r="LIC2" s="6" t="s">
        <v>706</v>
      </c>
      <c r="LID2" s="23" t="s">
        <v>707</v>
      </c>
      <c r="LIE2" s="6" t="s">
        <v>706</v>
      </c>
      <c r="LIF2" s="23" t="s">
        <v>707</v>
      </c>
      <c r="LIG2" s="6" t="s">
        <v>706</v>
      </c>
      <c r="LIH2" s="23" t="s">
        <v>707</v>
      </c>
      <c r="LII2" s="6" t="s">
        <v>706</v>
      </c>
      <c r="LIJ2" s="23" t="s">
        <v>707</v>
      </c>
      <c r="LIK2" s="6" t="s">
        <v>706</v>
      </c>
      <c r="LIL2" s="23" t="s">
        <v>707</v>
      </c>
      <c r="LIM2" s="6" t="s">
        <v>706</v>
      </c>
      <c r="LIN2" s="23" t="s">
        <v>707</v>
      </c>
      <c r="LIO2" s="6" t="s">
        <v>706</v>
      </c>
      <c r="LIP2" s="23" t="s">
        <v>707</v>
      </c>
      <c r="LIQ2" s="6" t="s">
        <v>706</v>
      </c>
      <c r="LIR2" s="23" t="s">
        <v>707</v>
      </c>
      <c r="LIS2" s="6" t="s">
        <v>706</v>
      </c>
      <c r="LIT2" s="23" t="s">
        <v>707</v>
      </c>
      <c r="LIU2" s="6" t="s">
        <v>706</v>
      </c>
      <c r="LIV2" s="23" t="s">
        <v>707</v>
      </c>
      <c r="LIW2" s="6" t="s">
        <v>706</v>
      </c>
      <c r="LIX2" s="23" t="s">
        <v>707</v>
      </c>
      <c r="LIY2" s="6" t="s">
        <v>706</v>
      </c>
      <c r="LIZ2" s="23" t="s">
        <v>707</v>
      </c>
      <c r="LJA2" s="6" t="s">
        <v>706</v>
      </c>
      <c r="LJB2" s="23" t="s">
        <v>707</v>
      </c>
      <c r="LJC2" s="6" t="s">
        <v>706</v>
      </c>
      <c r="LJD2" s="23" t="s">
        <v>707</v>
      </c>
      <c r="LJE2" s="6" t="s">
        <v>706</v>
      </c>
      <c r="LJF2" s="23" t="s">
        <v>707</v>
      </c>
      <c r="LJG2" s="6" t="s">
        <v>706</v>
      </c>
      <c r="LJH2" s="23" t="s">
        <v>707</v>
      </c>
      <c r="LJI2" s="6" t="s">
        <v>706</v>
      </c>
      <c r="LJJ2" s="23" t="s">
        <v>707</v>
      </c>
      <c r="LJK2" s="6" t="s">
        <v>706</v>
      </c>
      <c r="LJL2" s="23" t="s">
        <v>707</v>
      </c>
      <c r="LJM2" s="6" t="s">
        <v>706</v>
      </c>
      <c r="LJN2" s="23" t="s">
        <v>707</v>
      </c>
      <c r="LJO2" s="6" t="s">
        <v>706</v>
      </c>
      <c r="LJP2" s="23" t="s">
        <v>707</v>
      </c>
      <c r="LJQ2" s="6" t="s">
        <v>706</v>
      </c>
      <c r="LJR2" s="23" t="s">
        <v>707</v>
      </c>
      <c r="LJS2" s="6" t="s">
        <v>706</v>
      </c>
      <c r="LJT2" s="23" t="s">
        <v>707</v>
      </c>
      <c r="LJU2" s="6" t="s">
        <v>706</v>
      </c>
      <c r="LJV2" s="23" t="s">
        <v>707</v>
      </c>
      <c r="LJW2" s="6" t="s">
        <v>706</v>
      </c>
      <c r="LJX2" s="23" t="s">
        <v>707</v>
      </c>
      <c r="LJY2" s="6" t="s">
        <v>706</v>
      </c>
      <c r="LJZ2" s="23" t="s">
        <v>707</v>
      </c>
      <c r="LKA2" s="6" t="s">
        <v>706</v>
      </c>
      <c r="LKB2" s="23" t="s">
        <v>707</v>
      </c>
      <c r="LKC2" s="6" t="s">
        <v>706</v>
      </c>
      <c r="LKD2" s="23" t="s">
        <v>707</v>
      </c>
      <c r="LKE2" s="6" t="s">
        <v>706</v>
      </c>
      <c r="LKF2" s="23" t="s">
        <v>707</v>
      </c>
      <c r="LKG2" s="6" t="s">
        <v>706</v>
      </c>
      <c r="LKH2" s="23" t="s">
        <v>707</v>
      </c>
      <c r="LKI2" s="6" t="s">
        <v>706</v>
      </c>
      <c r="LKJ2" s="23" t="s">
        <v>707</v>
      </c>
      <c r="LKK2" s="6" t="s">
        <v>706</v>
      </c>
      <c r="LKL2" s="23" t="s">
        <v>707</v>
      </c>
      <c r="LKM2" s="6" t="s">
        <v>706</v>
      </c>
      <c r="LKN2" s="23" t="s">
        <v>707</v>
      </c>
      <c r="LKO2" s="6" t="s">
        <v>706</v>
      </c>
      <c r="LKP2" s="23" t="s">
        <v>707</v>
      </c>
      <c r="LKQ2" s="6" t="s">
        <v>706</v>
      </c>
      <c r="LKR2" s="23" t="s">
        <v>707</v>
      </c>
      <c r="LKS2" s="6" t="s">
        <v>706</v>
      </c>
      <c r="LKT2" s="23" t="s">
        <v>707</v>
      </c>
      <c r="LKU2" s="6" t="s">
        <v>706</v>
      </c>
      <c r="LKV2" s="23" t="s">
        <v>707</v>
      </c>
      <c r="LKW2" s="6" t="s">
        <v>706</v>
      </c>
      <c r="LKX2" s="23" t="s">
        <v>707</v>
      </c>
      <c r="LKY2" s="6" t="s">
        <v>706</v>
      </c>
      <c r="LKZ2" s="23" t="s">
        <v>707</v>
      </c>
      <c r="LLA2" s="6" t="s">
        <v>706</v>
      </c>
      <c r="LLB2" s="23" t="s">
        <v>707</v>
      </c>
      <c r="LLC2" s="6" t="s">
        <v>706</v>
      </c>
      <c r="LLD2" s="23" t="s">
        <v>707</v>
      </c>
      <c r="LLE2" s="6" t="s">
        <v>706</v>
      </c>
      <c r="LLF2" s="23" t="s">
        <v>707</v>
      </c>
      <c r="LLG2" s="6" t="s">
        <v>706</v>
      </c>
      <c r="LLH2" s="23" t="s">
        <v>707</v>
      </c>
      <c r="LLI2" s="6" t="s">
        <v>706</v>
      </c>
      <c r="LLJ2" s="23" t="s">
        <v>707</v>
      </c>
      <c r="LLK2" s="6" t="s">
        <v>706</v>
      </c>
      <c r="LLL2" s="23" t="s">
        <v>707</v>
      </c>
      <c r="LLM2" s="6" t="s">
        <v>706</v>
      </c>
      <c r="LLN2" s="23" t="s">
        <v>707</v>
      </c>
      <c r="LLO2" s="6" t="s">
        <v>706</v>
      </c>
      <c r="LLP2" s="23" t="s">
        <v>707</v>
      </c>
      <c r="LLQ2" s="6" t="s">
        <v>706</v>
      </c>
      <c r="LLR2" s="23" t="s">
        <v>707</v>
      </c>
      <c r="LLS2" s="6" t="s">
        <v>706</v>
      </c>
      <c r="LLT2" s="23" t="s">
        <v>707</v>
      </c>
      <c r="LLU2" s="6" t="s">
        <v>706</v>
      </c>
      <c r="LLV2" s="23" t="s">
        <v>707</v>
      </c>
      <c r="LLW2" s="6" t="s">
        <v>706</v>
      </c>
      <c r="LLX2" s="23" t="s">
        <v>707</v>
      </c>
      <c r="LLY2" s="6" t="s">
        <v>706</v>
      </c>
      <c r="LLZ2" s="23" t="s">
        <v>707</v>
      </c>
      <c r="LMA2" s="6" t="s">
        <v>706</v>
      </c>
      <c r="LMB2" s="23" t="s">
        <v>707</v>
      </c>
      <c r="LMC2" s="6" t="s">
        <v>706</v>
      </c>
      <c r="LMD2" s="23" t="s">
        <v>707</v>
      </c>
      <c r="LME2" s="6" t="s">
        <v>706</v>
      </c>
      <c r="LMF2" s="23" t="s">
        <v>707</v>
      </c>
      <c r="LMG2" s="6" t="s">
        <v>706</v>
      </c>
      <c r="LMH2" s="23" t="s">
        <v>707</v>
      </c>
      <c r="LMI2" s="6" t="s">
        <v>706</v>
      </c>
      <c r="LMJ2" s="23" t="s">
        <v>707</v>
      </c>
      <c r="LMK2" s="6" t="s">
        <v>706</v>
      </c>
      <c r="LML2" s="23" t="s">
        <v>707</v>
      </c>
      <c r="LMM2" s="6" t="s">
        <v>706</v>
      </c>
      <c r="LMN2" s="23" t="s">
        <v>707</v>
      </c>
      <c r="LMO2" s="6" t="s">
        <v>706</v>
      </c>
      <c r="LMP2" s="23" t="s">
        <v>707</v>
      </c>
      <c r="LMQ2" s="6" t="s">
        <v>706</v>
      </c>
      <c r="LMR2" s="23" t="s">
        <v>707</v>
      </c>
      <c r="LMS2" s="6" t="s">
        <v>706</v>
      </c>
      <c r="LMT2" s="23" t="s">
        <v>707</v>
      </c>
      <c r="LMU2" s="6" t="s">
        <v>706</v>
      </c>
      <c r="LMV2" s="23" t="s">
        <v>707</v>
      </c>
      <c r="LMW2" s="6" t="s">
        <v>706</v>
      </c>
      <c r="LMX2" s="23" t="s">
        <v>707</v>
      </c>
      <c r="LMY2" s="6" t="s">
        <v>706</v>
      </c>
      <c r="LMZ2" s="23" t="s">
        <v>707</v>
      </c>
      <c r="LNA2" s="6" t="s">
        <v>706</v>
      </c>
      <c r="LNB2" s="23" t="s">
        <v>707</v>
      </c>
      <c r="LNC2" s="6" t="s">
        <v>706</v>
      </c>
      <c r="LND2" s="23" t="s">
        <v>707</v>
      </c>
      <c r="LNE2" s="6" t="s">
        <v>706</v>
      </c>
      <c r="LNF2" s="23" t="s">
        <v>707</v>
      </c>
      <c r="LNG2" s="6" t="s">
        <v>706</v>
      </c>
      <c r="LNH2" s="23" t="s">
        <v>707</v>
      </c>
      <c r="LNI2" s="6" t="s">
        <v>706</v>
      </c>
      <c r="LNJ2" s="23" t="s">
        <v>707</v>
      </c>
      <c r="LNK2" s="6" t="s">
        <v>706</v>
      </c>
      <c r="LNL2" s="23" t="s">
        <v>707</v>
      </c>
      <c r="LNM2" s="6" t="s">
        <v>706</v>
      </c>
      <c r="LNN2" s="23" t="s">
        <v>707</v>
      </c>
      <c r="LNO2" s="6" t="s">
        <v>706</v>
      </c>
      <c r="LNP2" s="23" t="s">
        <v>707</v>
      </c>
      <c r="LNQ2" s="6" t="s">
        <v>706</v>
      </c>
      <c r="LNR2" s="23" t="s">
        <v>707</v>
      </c>
      <c r="LNS2" s="6" t="s">
        <v>706</v>
      </c>
      <c r="LNT2" s="23" t="s">
        <v>707</v>
      </c>
      <c r="LNU2" s="6" t="s">
        <v>706</v>
      </c>
      <c r="LNV2" s="23" t="s">
        <v>707</v>
      </c>
      <c r="LNW2" s="6" t="s">
        <v>706</v>
      </c>
      <c r="LNX2" s="23" t="s">
        <v>707</v>
      </c>
      <c r="LNY2" s="6" t="s">
        <v>706</v>
      </c>
      <c r="LNZ2" s="23" t="s">
        <v>707</v>
      </c>
      <c r="LOA2" s="6" t="s">
        <v>706</v>
      </c>
      <c r="LOB2" s="23" t="s">
        <v>707</v>
      </c>
      <c r="LOC2" s="6" t="s">
        <v>706</v>
      </c>
      <c r="LOD2" s="23" t="s">
        <v>707</v>
      </c>
      <c r="LOE2" s="6" t="s">
        <v>706</v>
      </c>
      <c r="LOF2" s="23" t="s">
        <v>707</v>
      </c>
      <c r="LOG2" s="6" t="s">
        <v>706</v>
      </c>
      <c r="LOH2" s="23" t="s">
        <v>707</v>
      </c>
      <c r="LOI2" s="6" t="s">
        <v>706</v>
      </c>
      <c r="LOJ2" s="23" t="s">
        <v>707</v>
      </c>
      <c r="LOK2" s="6" t="s">
        <v>706</v>
      </c>
      <c r="LOL2" s="23" t="s">
        <v>707</v>
      </c>
      <c r="LOM2" s="6" t="s">
        <v>706</v>
      </c>
      <c r="LON2" s="23" t="s">
        <v>707</v>
      </c>
      <c r="LOO2" s="6" t="s">
        <v>706</v>
      </c>
      <c r="LOP2" s="23" t="s">
        <v>707</v>
      </c>
      <c r="LOQ2" s="6" t="s">
        <v>706</v>
      </c>
      <c r="LOR2" s="23" t="s">
        <v>707</v>
      </c>
      <c r="LOS2" s="6" t="s">
        <v>706</v>
      </c>
      <c r="LOT2" s="23" t="s">
        <v>707</v>
      </c>
      <c r="LOU2" s="6" t="s">
        <v>706</v>
      </c>
      <c r="LOV2" s="23" t="s">
        <v>707</v>
      </c>
      <c r="LOW2" s="6" t="s">
        <v>706</v>
      </c>
      <c r="LOX2" s="23" t="s">
        <v>707</v>
      </c>
      <c r="LOY2" s="6" t="s">
        <v>706</v>
      </c>
      <c r="LOZ2" s="23" t="s">
        <v>707</v>
      </c>
      <c r="LPA2" s="6" t="s">
        <v>706</v>
      </c>
      <c r="LPB2" s="23" t="s">
        <v>707</v>
      </c>
      <c r="LPC2" s="6" t="s">
        <v>706</v>
      </c>
      <c r="LPD2" s="23" t="s">
        <v>707</v>
      </c>
      <c r="LPE2" s="6" t="s">
        <v>706</v>
      </c>
      <c r="LPF2" s="23" t="s">
        <v>707</v>
      </c>
      <c r="LPG2" s="6" t="s">
        <v>706</v>
      </c>
      <c r="LPH2" s="23" t="s">
        <v>707</v>
      </c>
      <c r="LPI2" s="6" t="s">
        <v>706</v>
      </c>
      <c r="LPJ2" s="23" t="s">
        <v>707</v>
      </c>
      <c r="LPK2" s="6" t="s">
        <v>706</v>
      </c>
      <c r="LPL2" s="23" t="s">
        <v>707</v>
      </c>
      <c r="LPM2" s="6" t="s">
        <v>706</v>
      </c>
      <c r="LPN2" s="23" t="s">
        <v>707</v>
      </c>
      <c r="LPO2" s="6" t="s">
        <v>706</v>
      </c>
      <c r="LPP2" s="23" t="s">
        <v>707</v>
      </c>
      <c r="LPQ2" s="6" t="s">
        <v>706</v>
      </c>
      <c r="LPR2" s="23" t="s">
        <v>707</v>
      </c>
      <c r="LPS2" s="6" t="s">
        <v>706</v>
      </c>
      <c r="LPT2" s="23" t="s">
        <v>707</v>
      </c>
      <c r="LPU2" s="6" t="s">
        <v>706</v>
      </c>
      <c r="LPV2" s="23" t="s">
        <v>707</v>
      </c>
      <c r="LPW2" s="6" t="s">
        <v>706</v>
      </c>
      <c r="LPX2" s="23" t="s">
        <v>707</v>
      </c>
      <c r="LPY2" s="6" t="s">
        <v>706</v>
      </c>
      <c r="LPZ2" s="23" t="s">
        <v>707</v>
      </c>
      <c r="LQA2" s="6" t="s">
        <v>706</v>
      </c>
      <c r="LQB2" s="23" t="s">
        <v>707</v>
      </c>
      <c r="LQC2" s="6" t="s">
        <v>706</v>
      </c>
      <c r="LQD2" s="23" t="s">
        <v>707</v>
      </c>
      <c r="LQE2" s="6" t="s">
        <v>706</v>
      </c>
      <c r="LQF2" s="23" t="s">
        <v>707</v>
      </c>
      <c r="LQG2" s="6" t="s">
        <v>706</v>
      </c>
      <c r="LQH2" s="23" t="s">
        <v>707</v>
      </c>
      <c r="LQI2" s="6" t="s">
        <v>706</v>
      </c>
      <c r="LQJ2" s="23" t="s">
        <v>707</v>
      </c>
      <c r="LQK2" s="6" t="s">
        <v>706</v>
      </c>
      <c r="LQL2" s="23" t="s">
        <v>707</v>
      </c>
      <c r="LQM2" s="6" t="s">
        <v>706</v>
      </c>
      <c r="LQN2" s="23" t="s">
        <v>707</v>
      </c>
      <c r="LQO2" s="6" t="s">
        <v>706</v>
      </c>
      <c r="LQP2" s="23" t="s">
        <v>707</v>
      </c>
      <c r="LQQ2" s="6" t="s">
        <v>706</v>
      </c>
      <c r="LQR2" s="23" t="s">
        <v>707</v>
      </c>
      <c r="LQS2" s="6" t="s">
        <v>706</v>
      </c>
      <c r="LQT2" s="23" t="s">
        <v>707</v>
      </c>
      <c r="LQU2" s="6" t="s">
        <v>706</v>
      </c>
      <c r="LQV2" s="23" t="s">
        <v>707</v>
      </c>
      <c r="LQW2" s="6" t="s">
        <v>706</v>
      </c>
      <c r="LQX2" s="23" t="s">
        <v>707</v>
      </c>
      <c r="LQY2" s="6" t="s">
        <v>706</v>
      </c>
      <c r="LQZ2" s="23" t="s">
        <v>707</v>
      </c>
      <c r="LRA2" s="6" t="s">
        <v>706</v>
      </c>
      <c r="LRB2" s="23" t="s">
        <v>707</v>
      </c>
      <c r="LRC2" s="6" t="s">
        <v>706</v>
      </c>
      <c r="LRD2" s="23" t="s">
        <v>707</v>
      </c>
      <c r="LRE2" s="6" t="s">
        <v>706</v>
      </c>
      <c r="LRF2" s="23" t="s">
        <v>707</v>
      </c>
      <c r="LRG2" s="6" t="s">
        <v>706</v>
      </c>
      <c r="LRH2" s="23" t="s">
        <v>707</v>
      </c>
      <c r="LRI2" s="6" t="s">
        <v>706</v>
      </c>
      <c r="LRJ2" s="23" t="s">
        <v>707</v>
      </c>
      <c r="LRK2" s="6" t="s">
        <v>706</v>
      </c>
      <c r="LRL2" s="23" t="s">
        <v>707</v>
      </c>
      <c r="LRM2" s="6" t="s">
        <v>706</v>
      </c>
      <c r="LRN2" s="23" t="s">
        <v>707</v>
      </c>
      <c r="LRO2" s="6" t="s">
        <v>706</v>
      </c>
      <c r="LRP2" s="23" t="s">
        <v>707</v>
      </c>
      <c r="LRQ2" s="6" t="s">
        <v>706</v>
      </c>
      <c r="LRR2" s="23" t="s">
        <v>707</v>
      </c>
      <c r="LRS2" s="6" t="s">
        <v>706</v>
      </c>
      <c r="LRT2" s="23" t="s">
        <v>707</v>
      </c>
      <c r="LRU2" s="6" t="s">
        <v>706</v>
      </c>
      <c r="LRV2" s="23" t="s">
        <v>707</v>
      </c>
      <c r="LRW2" s="6" t="s">
        <v>706</v>
      </c>
      <c r="LRX2" s="23" t="s">
        <v>707</v>
      </c>
      <c r="LRY2" s="6" t="s">
        <v>706</v>
      </c>
      <c r="LRZ2" s="23" t="s">
        <v>707</v>
      </c>
      <c r="LSA2" s="6" t="s">
        <v>706</v>
      </c>
      <c r="LSB2" s="23" t="s">
        <v>707</v>
      </c>
      <c r="LSC2" s="6" t="s">
        <v>706</v>
      </c>
      <c r="LSD2" s="23" t="s">
        <v>707</v>
      </c>
      <c r="LSE2" s="6" t="s">
        <v>706</v>
      </c>
      <c r="LSF2" s="23" t="s">
        <v>707</v>
      </c>
      <c r="LSG2" s="6" t="s">
        <v>706</v>
      </c>
      <c r="LSH2" s="23" t="s">
        <v>707</v>
      </c>
      <c r="LSI2" s="6" t="s">
        <v>706</v>
      </c>
      <c r="LSJ2" s="23" t="s">
        <v>707</v>
      </c>
      <c r="LSK2" s="6" t="s">
        <v>706</v>
      </c>
      <c r="LSL2" s="23" t="s">
        <v>707</v>
      </c>
      <c r="LSM2" s="6" t="s">
        <v>706</v>
      </c>
      <c r="LSN2" s="23" t="s">
        <v>707</v>
      </c>
      <c r="LSO2" s="6" t="s">
        <v>706</v>
      </c>
      <c r="LSP2" s="23" t="s">
        <v>707</v>
      </c>
      <c r="LSQ2" s="6" t="s">
        <v>706</v>
      </c>
      <c r="LSR2" s="23" t="s">
        <v>707</v>
      </c>
      <c r="LSS2" s="6" t="s">
        <v>706</v>
      </c>
      <c r="LST2" s="23" t="s">
        <v>707</v>
      </c>
      <c r="LSU2" s="6" t="s">
        <v>706</v>
      </c>
      <c r="LSV2" s="23" t="s">
        <v>707</v>
      </c>
      <c r="LSW2" s="6" t="s">
        <v>706</v>
      </c>
      <c r="LSX2" s="23" t="s">
        <v>707</v>
      </c>
      <c r="LSY2" s="6" t="s">
        <v>706</v>
      </c>
      <c r="LSZ2" s="23" t="s">
        <v>707</v>
      </c>
      <c r="LTA2" s="6" t="s">
        <v>706</v>
      </c>
      <c r="LTB2" s="23" t="s">
        <v>707</v>
      </c>
      <c r="LTC2" s="6" t="s">
        <v>706</v>
      </c>
      <c r="LTD2" s="23" t="s">
        <v>707</v>
      </c>
      <c r="LTE2" s="6" t="s">
        <v>706</v>
      </c>
      <c r="LTF2" s="23" t="s">
        <v>707</v>
      </c>
      <c r="LTG2" s="6" t="s">
        <v>706</v>
      </c>
      <c r="LTH2" s="23" t="s">
        <v>707</v>
      </c>
      <c r="LTI2" s="6" t="s">
        <v>706</v>
      </c>
      <c r="LTJ2" s="23" t="s">
        <v>707</v>
      </c>
      <c r="LTK2" s="6" t="s">
        <v>706</v>
      </c>
      <c r="LTL2" s="23" t="s">
        <v>707</v>
      </c>
      <c r="LTM2" s="6" t="s">
        <v>706</v>
      </c>
      <c r="LTN2" s="23" t="s">
        <v>707</v>
      </c>
      <c r="LTO2" s="6" t="s">
        <v>706</v>
      </c>
      <c r="LTP2" s="23" t="s">
        <v>707</v>
      </c>
      <c r="LTQ2" s="6" t="s">
        <v>706</v>
      </c>
      <c r="LTR2" s="23" t="s">
        <v>707</v>
      </c>
      <c r="LTS2" s="6" t="s">
        <v>706</v>
      </c>
      <c r="LTT2" s="23" t="s">
        <v>707</v>
      </c>
      <c r="LTU2" s="6" t="s">
        <v>706</v>
      </c>
      <c r="LTV2" s="23" t="s">
        <v>707</v>
      </c>
      <c r="LTW2" s="6" t="s">
        <v>706</v>
      </c>
      <c r="LTX2" s="23" t="s">
        <v>707</v>
      </c>
      <c r="LTY2" s="6" t="s">
        <v>706</v>
      </c>
      <c r="LTZ2" s="23" t="s">
        <v>707</v>
      </c>
      <c r="LUA2" s="6" t="s">
        <v>706</v>
      </c>
      <c r="LUB2" s="23" t="s">
        <v>707</v>
      </c>
      <c r="LUC2" s="6" t="s">
        <v>706</v>
      </c>
      <c r="LUD2" s="23" t="s">
        <v>707</v>
      </c>
      <c r="LUE2" s="6" t="s">
        <v>706</v>
      </c>
      <c r="LUF2" s="23" t="s">
        <v>707</v>
      </c>
      <c r="LUG2" s="6" t="s">
        <v>706</v>
      </c>
      <c r="LUH2" s="23" t="s">
        <v>707</v>
      </c>
      <c r="LUI2" s="6" t="s">
        <v>706</v>
      </c>
      <c r="LUJ2" s="23" t="s">
        <v>707</v>
      </c>
      <c r="LUK2" s="6" t="s">
        <v>706</v>
      </c>
      <c r="LUL2" s="23" t="s">
        <v>707</v>
      </c>
      <c r="LUM2" s="6" t="s">
        <v>706</v>
      </c>
      <c r="LUN2" s="23" t="s">
        <v>707</v>
      </c>
      <c r="LUO2" s="6" t="s">
        <v>706</v>
      </c>
      <c r="LUP2" s="23" t="s">
        <v>707</v>
      </c>
      <c r="LUQ2" s="6" t="s">
        <v>706</v>
      </c>
      <c r="LUR2" s="23" t="s">
        <v>707</v>
      </c>
      <c r="LUS2" s="6" t="s">
        <v>706</v>
      </c>
      <c r="LUT2" s="23" t="s">
        <v>707</v>
      </c>
      <c r="LUU2" s="6" t="s">
        <v>706</v>
      </c>
      <c r="LUV2" s="23" t="s">
        <v>707</v>
      </c>
      <c r="LUW2" s="6" t="s">
        <v>706</v>
      </c>
      <c r="LUX2" s="23" t="s">
        <v>707</v>
      </c>
      <c r="LUY2" s="6" t="s">
        <v>706</v>
      </c>
      <c r="LUZ2" s="23" t="s">
        <v>707</v>
      </c>
      <c r="LVA2" s="6" t="s">
        <v>706</v>
      </c>
      <c r="LVB2" s="23" t="s">
        <v>707</v>
      </c>
      <c r="LVC2" s="6" t="s">
        <v>706</v>
      </c>
      <c r="LVD2" s="23" t="s">
        <v>707</v>
      </c>
      <c r="LVE2" s="6" t="s">
        <v>706</v>
      </c>
      <c r="LVF2" s="23" t="s">
        <v>707</v>
      </c>
      <c r="LVG2" s="6" t="s">
        <v>706</v>
      </c>
      <c r="LVH2" s="23" t="s">
        <v>707</v>
      </c>
      <c r="LVI2" s="6" t="s">
        <v>706</v>
      </c>
      <c r="LVJ2" s="23" t="s">
        <v>707</v>
      </c>
      <c r="LVK2" s="6" t="s">
        <v>706</v>
      </c>
      <c r="LVL2" s="23" t="s">
        <v>707</v>
      </c>
      <c r="LVM2" s="6" t="s">
        <v>706</v>
      </c>
      <c r="LVN2" s="23" t="s">
        <v>707</v>
      </c>
      <c r="LVO2" s="6" t="s">
        <v>706</v>
      </c>
      <c r="LVP2" s="23" t="s">
        <v>707</v>
      </c>
      <c r="LVQ2" s="6" t="s">
        <v>706</v>
      </c>
      <c r="LVR2" s="23" t="s">
        <v>707</v>
      </c>
      <c r="LVS2" s="6" t="s">
        <v>706</v>
      </c>
      <c r="LVT2" s="23" t="s">
        <v>707</v>
      </c>
      <c r="LVU2" s="6" t="s">
        <v>706</v>
      </c>
      <c r="LVV2" s="23" t="s">
        <v>707</v>
      </c>
      <c r="LVW2" s="6" t="s">
        <v>706</v>
      </c>
      <c r="LVX2" s="23" t="s">
        <v>707</v>
      </c>
      <c r="LVY2" s="6" t="s">
        <v>706</v>
      </c>
      <c r="LVZ2" s="23" t="s">
        <v>707</v>
      </c>
      <c r="LWA2" s="6" t="s">
        <v>706</v>
      </c>
      <c r="LWB2" s="23" t="s">
        <v>707</v>
      </c>
      <c r="LWC2" s="6" t="s">
        <v>706</v>
      </c>
      <c r="LWD2" s="23" t="s">
        <v>707</v>
      </c>
      <c r="LWE2" s="6" t="s">
        <v>706</v>
      </c>
      <c r="LWF2" s="23" t="s">
        <v>707</v>
      </c>
      <c r="LWG2" s="6" t="s">
        <v>706</v>
      </c>
      <c r="LWH2" s="23" t="s">
        <v>707</v>
      </c>
      <c r="LWI2" s="6" t="s">
        <v>706</v>
      </c>
      <c r="LWJ2" s="23" t="s">
        <v>707</v>
      </c>
      <c r="LWK2" s="6" t="s">
        <v>706</v>
      </c>
      <c r="LWL2" s="23" t="s">
        <v>707</v>
      </c>
      <c r="LWM2" s="6" t="s">
        <v>706</v>
      </c>
      <c r="LWN2" s="23" t="s">
        <v>707</v>
      </c>
      <c r="LWO2" s="6" t="s">
        <v>706</v>
      </c>
      <c r="LWP2" s="23" t="s">
        <v>707</v>
      </c>
      <c r="LWQ2" s="6" t="s">
        <v>706</v>
      </c>
      <c r="LWR2" s="23" t="s">
        <v>707</v>
      </c>
      <c r="LWS2" s="6" t="s">
        <v>706</v>
      </c>
      <c r="LWT2" s="23" t="s">
        <v>707</v>
      </c>
      <c r="LWU2" s="6" t="s">
        <v>706</v>
      </c>
      <c r="LWV2" s="23" t="s">
        <v>707</v>
      </c>
      <c r="LWW2" s="6" t="s">
        <v>706</v>
      </c>
      <c r="LWX2" s="23" t="s">
        <v>707</v>
      </c>
      <c r="LWY2" s="6" t="s">
        <v>706</v>
      </c>
      <c r="LWZ2" s="23" t="s">
        <v>707</v>
      </c>
      <c r="LXA2" s="6" t="s">
        <v>706</v>
      </c>
      <c r="LXB2" s="23" t="s">
        <v>707</v>
      </c>
      <c r="LXC2" s="6" t="s">
        <v>706</v>
      </c>
      <c r="LXD2" s="23" t="s">
        <v>707</v>
      </c>
      <c r="LXE2" s="6" t="s">
        <v>706</v>
      </c>
      <c r="LXF2" s="23" t="s">
        <v>707</v>
      </c>
      <c r="LXG2" s="6" t="s">
        <v>706</v>
      </c>
      <c r="LXH2" s="23" t="s">
        <v>707</v>
      </c>
      <c r="LXI2" s="6" t="s">
        <v>706</v>
      </c>
      <c r="LXJ2" s="23" t="s">
        <v>707</v>
      </c>
      <c r="LXK2" s="6" t="s">
        <v>706</v>
      </c>
      <c r="LXL2" s="23" t="s">
        <v>707</v>
      </c>
      <c r="LXM2" s="6" t="s">
        <v>706</v>
      </c>
      <c r="LXN2" s="23" t="s">
        <v>707</v>
      </c>
      <c r="LXO2" s="6" t="s">
        <v>706</v>
      </c>
      <c r="LXP2" s="23" t="s">
        <v>707</v>
      </c>
      <c r="LXQ2" s="6" t="s">
        <v>706</v>
      </c>
      <c r="LXR2" s="23" t="s">
        <v>707</v>
      </c>
      <c r="LXS2" s="6" t="s">
        <v>706</v>
      </c>
      <c r="LXT2" s="23" t="s">
        <v>707</v>
      </c>
      <c r="LXU2" s="6" t="s">
        <v>706</v>
      </c>
      <c r="LXV2" s="23" t="s">
        <v>707</v>
      </c>
      <c r="LXW2" s="6" t="s">
        <v>706</v>
      </c>
      <c r="LXX2" s="23" t="s">
        <v>707</v>
      </c>
      <c r="LXY2" s="6" t="s">
        <v>706</v>
      </c>
      <c r="LXZ2" s="23" t="s">
        <v>707</v>
      </c>
      <c r="LYA2" s="6" t="s">
        <v>706</v>
      </c>
      <c r="LYB2" s="23" t="s">
        <v>707</v>
      </c>
      <c r="LYC2" s="6" t="s">
        <v>706</v>
      </c>
      <c r="LYD2" s="23" t="s">
        <v>707</v>
      </c>
      <c r="LYE2" s="6" t="s">
        <v>706</v>
      </c>
      <c r="LYF2" s="23" t="s">
        <v>707</v>
      </c>
      <c r="LYG2" s="6" t="s">
        <v>706</v>
      </c>
      <c r="LYH2" s="23" t="s">
        <v>707</v>
      </c>
      <c r="LYI2" s="6" t="s">
        <v>706</v>
      </c>
      <c r="LYJ2" s="23" t="s">
        <v>707</v>
      </c>
      <c r="LYK2" s="6" t="s">
        <v>706</v>
      </c>
      <c r="LYL2" s="23" t="s">
        <v>707</v>
      </c>
      <c r="LYM2" s="6" t="s">
        <v>706</v>
      </c>
      <c r="LYN2" s="23" t="s">
        <v>707</v>
      </c>
      <c r="LYO2" s="6" t="s">
        <v>706</v>
      </c>
      <c r="LYP2" s="23" t="s">
        <v>707</v>
      </c>
      <c r="LYQ2" s="6" t="s">
        <v>706</v>
      </c>
      <c r="LYR2" s="23" t="s">
        <v>707</v>
      </c>
      <c r="LYS2" s="6" t="s">
        <v>706</v>
      </c>
      <c r="LYT2" s="23" t="s">
        <v>707</v>
      </c>
      <c r="LYU2" s="6" t="s">
        <v>706</v>
      </c>
      <c r="LYV2" s="23" t="s">
        <v>707</v>
      </c>
      <c r="LYW2" s="6" t="s">
        <v>706</v>
      </c>
      <c r="LYX2" s="23" t="s">
        <v>707</v>
      </c>
      <c r="LYY2" s="6" t="s">
        <v>706</v>
      </c>
      <c r="LYZ2" s="23" t="s">
        <v>707</v>
      </c>
      <c r="LZA2" s="6" t="s">
        <v>706</v>
      </c>
      <c r="LZB2" s="23" t="s">
        <v>707</v>
      </c>
      <c r="LZC2" s="6" t="s">
        <v>706</v>
      </c>
      <c r="LZD2" s="23" t="s">
        <v>707</v>
      </c>
      <c r="LZE2" s="6" t="s">
        <v>706</v>
      </c>
      <c r="LZF2" s="23" t="s">
        <v>707</v>
      </c>
      <c r="LZG2" s="6" t="s">
        <v>706</v>
      </c>
      <c r="LZH2" s="23" t="s">
        <v>707</v>
      </c>
      <c r="LZI2" s="6" t="s">
        <v>706</v>
      </c>
      <c r="LZJ2" s="23" t="s">
        <v>707</v>
      </c>
      <c r="LZK2" s="6" t="s">
        <v>706</v>
      </c>
      <c r="LZL2" s="23" t="s">
        <v>707</v>
      </c>
      <c r="LZM2" s="6" t="s">
        <v>706</v>
      </c>
      <c r="LZN2" s="23" t="s">
        <v>707</v>
      </c>
      <c r="LZO2" s="6" t="s">
        <v>706</v>
      </c>
      <c r="LZP2" s="23" t="s">
        <v>707</v>
      </c>
      <c r="LZQ2" s="6" t="s">
        <v>706</v>
      </c>
      <c r="LZR2" s="23" t="s">
        <v>707</v>
      </c>
      <c r="LZS2" s="6" t="s">
        <v>706</v>
      </c>
      <c r="LZT2" s="23" t="s">
        <v>707</v>
      </c>
      <c r="LZU2" s="6" t="s">
        <v>706</v>
      </c>
      <c r="LZV2" s="23" t="s">
        <v>707</v>
      </c>
      <c r="LZW2" s="6" t="s">
        <v>706</v>
      </c>
      <c r="LZX2" s="23" t="s">
        <v>707</v>
      </c>
      <c r="LZY2" s="6" t="s">
        <v>706</v>
      </c>
      <c r="LZZ2" s="23" t="s">
        <v>707</v>
      </c>
      <c r="MAA2" s="6" t="s">
        <v>706</v>
      </c>
      <c r="MAB2" s="23" t="s">
        <v>707</v>
      </c>
      <c r="MAC2" s="6" t="s">
        <v>706</v>
      </c>
      <c r="MAD2" s="23" t="s">
        <v>707</v>
      </c>
      <c r="MAE2" s="6" t="s">
        <v>706</v>
      </c>
      <c r="MAF2" s="23" t="s">
        <v>707</v>
      </c>
      <c r="MAG2" s="6" t="s">
        <v>706</v>
      </c>
      <c r="MAH2" s="23" t="s">
        <v>707</v>
      </c>
      <c r="MAI2" s="6" t="s">
        <v>706</v>
      </c>
      <c r="MAJ2" s="23" t="s">
        <v>707</v>
      </c>
      <c r="MAK2" s="6" t="s">
        <v>706</v>
      </c>
      <c r="MAL2" s="23" t="s">
        <v>707</v>
      </c>
      <c r="MAM2" s="6" t="s">
        <v>706</v>
      </c>
      <c r="MAN2" s="23" t="s">
        <v>707</v>
      </c>
      <c r="MAO2" s="6" t="s">
        <v>706</v>
      </c>
      <c r="MAP2" s="23" t="s">
        <v>707</v>
      </c>
      <c r="MAQ2" s="6" t="s">
        <v>706</v>
      </c>
      <c r="MAR2" s="23" t="s">
        <v>707</v>
      </c>
      <c r="MAS2" s="6" t="s">
        <v>706</v>
      </c>
      <c r="MAT2" s="23" t="s">
        <v>707</v>
      </c>
      <c r="MAU2" s="6" t="s">
        <v>706</v>
      </c>
      <c r="MAV2" s="23" t="s">
        <v>707</v>
      </c>
      <c r="MAW2" s="6" t="s">
        <v>706</v>
      </c>
      <c r="MAX2" s="23" t="s">
        <v>707</v>
      </c>
      <c r="MAY2" s="6" t="s">
        <v>706</v>
      </c>
      <c r="MAZ2" s="23" t="s">
        <v>707</v>
      </c>
      <c r="MBA2" s="6" t="s">
        <v>706</v>
      </c>
      <c r="MBB2" s="23" t="s">
        <v>707</v>
      </c>
      <c r="MBC2" s="6" t="s">
        <v>706</v>
      </c>
      <c r="MBD2" s="23" t="s">
        <v>707</v>
      </c>
      <c r="MBE2" s="6" t="s">
        <v>706</v>
      </c>
      <c r="MBF2" s="23" t="s">
        <v>707</v>
      </c>
      <c r="MBG2" s="6" t="s">
        <v>706</v>
      </c>
      <c r="MBH2" s="23" t="s">
        <v>707</v>
      </c>
      <c r="MBI2" s="6" t="s">
        <v>706</v>
      </c>
      <c r="MBJ2" s="23" t="s">
        <v>707</v>
      </c>
      <c r="MBK2" s="6" t="s">
        <v>706</v>
      </c>
      <c r="MBL2" s="23" t="s">
        <v>707</v>
      </c>
      <c r="MBM2" s="6" t="s">
        <v>706</v>
      </c>
      <c r="MBN2" s="23" t="s">
        <v>707</v>
      </c>
      <c r="MBO2" s="6" t="s">
        <v>706</v>
      </c>
      <c r="MBP2" s="23" t="s">
        <v>707</v>
      </c>
      <c r="MBQ2" s="6" t="s">
        <v>706</v>
      </c>
      <c r="MBR2" s="23" t="s">
        <v>707</v>
      </c>
      <c r="MBS2" s="6" t="s">
        <v>706</v>
      </c>
      <c r="MBT2" s="23" t="s">
        <v>707</v>
      </c>
      <c r="MBU2" s="6" t="s">
        <v>706</v>
      </c>
      <c r="MBV2" s="23" t="s">
        <v>707</v>
      </c>
      <c r="MBW2" s="6" t="s">
        <v>706</v>
      </c>
      <c r="MBX2" s="23" t="s">
        <v>707</v>
      </c>
      <c r="MBY2" s="6" t="s">
        <v>706</v>
      </c>
      <c r="MBZ2" s="23" t="s">
        <v>707</v>
      </c>
      <c r="MCA2" s="6" t="s">
        <v>706</v>
      </c>
      <c r="MCB2" s="23" t="s">
        <v>707</v>
      </c>
      <c r="MCC2" s="6" t="s">
        <v>706</v>
      </c>
      <c r="MCD2" s="23" t="s">
        <v>707</v>
      </c>
      <c r="MCE2" s="6" t="s">
        <v>706</v>
      </c>
      <c r="MCF2" s="23" t="s">
        <v>707</v>
      </c>
      <c r="MCG2" s="6" t="s">
        <v>706</v>
      </c>
      <c r="MCH2" s="23" t="s">
        <v>707</v>
      </c>
      <c r="MCI2" s="6" t="s">
        <v>706</v>
      </c>
      <c r="MCJ2" s="23" t="s">
        <v>707</v>
      </c>
      <c r="MCK2" s="6" t="s">
        <v>706</v>
      </c>
      <c r="MCL2" s="23" t="s">
        <v>707</v>
      </c>
      <c r="MCM2" s="6" t="s">
        <v>706</v>
      </c>
      <c r="MCN2" s="23" t="s">
        <v>707</v>
      </c>
      <c r="MCO2" s="6" t="s">
        <v>706</v>
      </c>
      <c r="MCP2" s="23" t="s">
        <v>707</v>
      </c>
      <c r="MCQ2" s="6" t="s">
        <v>706</v>
      </c>
      <c r="MCR2" s="23" t="s">
        <v>707</v>
      </c>
      <c r="MCS2" s="6" t="s">
        <v>706</v>
      </c>
      <c r="MCT2" s="23" t="s">
        <v>707</v>
      </c>
      <c r="MCU2" s="6" t="s">
        <v>706</v>
      </c>
      <c r="MCV2" s="23" t="s">
        <v>707</v>
      </c>
      <c r="MCW2" s="6" t="s">
        <v>706</v>
      </c>
      <c r="MCX2" s="23" t="s">
        <v>707</v>
      </c>
      <c r="MCY2" s="6" t="s">
        <v>706</v>
      </c>
      <c r="MCZ2" s="23" t="s">
        <v>707</v>
      </c>
      <c r="MDA2" s="6" t="s">
        <v>706</v>
      </c>
      <c r="MDB2" s="23" t="s">
        <v>707</v>
      </c>
      <c r="MDC2" s="6" t="s">
        <v>706</v>
      </c>
      <c r="MDD2" s="23" t="s">
        <v>707</v>
      </c>
      <c r="MDE2" s="6" t="s">
        <v>706</v>
      </c>
      <c r="MDF2" s="23" t="s">
        <v>707</v>
      </c>
      <c r="MDG2" s="6" t="s">
        <v>706</v>
      </c>
      <c r="MDH2" s="23" t="s">
        <v>707</v>
      </c>
      <c r="MDI2" s="6" t="s">
        <v>706</v>
      </c>
      <c r="MDJ2" s="23" t="s">
        <v>707</v>
      </c>
      <c r="MDK2" s="6" t="s">
        <v>706</v>
      </c>
      <c r="MDL2" s="23" t="s">
        <v>707</v>
      </c>
      <c r="MDM2" s="6" t="s">
        <v>706</v>
      </c>
      <c r="MDN2" s="23" t="s">
        <v>707</v>
      </c>
      <c r="MDO2" s="6" t="s">
        <v>706</v>
      </c>
      <c r="MDP2" s="23" t="s">
        <v>707</v>
      </c>
      <c r="MDQ2" s="6" t="s">
        <v>706</v>
      </c>
      <c r="MDR2" s="23" t="s">
        <v>707</v>
      </c>
      <c r="MDS2" s="6" t="s">
        <v>706</v>
      </c>
      <c r="MDT2" s="23" t="s">
        <v>707</v>
      </c>
      <c r="MDU2" s="6" t="s">
        <v>706</v>
      </c>
      <c r="MDV2" s="23" t="s">
        <v>707</v>
      </c>
      <c r="MDW2" s="6" t="s">
        <v>706</v>
      </c>
      <c r="MDX2" s="23" t="s">
        <v>707</v>
      </c>
      <c r="MDY2" s="6" t="s">
        <v>706</v>
      </c>
      <c r="MDZ2" s="23" t="s">
        <v>707</v>
      </c>
      <c r="MEA2" s="6" t="s">
        <v>706</v>
      </c>
      <c r="MEB2" s="23" t="s">
        <v>707</v>
      </c>
      <c r="MEC2" s="6" t="s">
        <v>706</v>
      </c>
      <c r="MED2" s="23" t="s">
        <v>707</v>
      </c>
      <c r="MEE2" s="6" t="s">
        <v>706</v>
      </c>
      <c r="MEF2" s="23" t="s">
        <v>707</v>
      </c>
      <c r="MEG2" s="6" t="s">
        <v>706</v>
      </c>
      <c r="MEH2" s="23" t="s">
        <v>707</v>
      </c>
      <c r="MEI2" s="6" t="s">
        <v>706</v>
      </c>
      <c r="MEJ2" s="23" t="s">
        <v>707</v>
      </c>
      <c r="MEK2" s="6" t="s">
        <v>706</v>
      </c>
      <c r="MEL2" s="23" t="s">
        <v>707</v>
      </c>
      <c r="MEM2" s="6" t="s">
        <v>706</v>
      </c>
      <c r="MEN2" s="23" t="s">
        <v>707</v>
      </c>
      <c r="MEO2" s="6" t="s">
        <v>706</v>
      </c>
      <c r="MEP2" s="23" t="s">
        <v>707</v>
      </c>
      <c r="MEQ2" s="6" t="s">
        <v>706</v>
      </c>
      <c r="MER2" s="23" t="s">
        <v>707</v>
      </c>
      <c r="MES2" s="6" t="s">
        <v>706</v>
      </c>
      <c r="MET2" s="23" t="s">
        <v>707</v>
      </c>
      <c r="MEU2" s="6" t="s">
        <v>706</v>
      </c>
      <c r="MEV2" s="23" t="s">
        <v>707</v>
      </c>
      <c r="MEW2" s="6" t="s">
        <v>706</v>
      </c>
      <c r="MEX2" s="23" t="s">
        <v>707</v>
      </c>
      <c r="MEY2" s="6" t="s">
        <v>706</v>
      </c>
      <c r="MEZ2" s="23" t="s">
        <v>707</v>
      </c>
      <c r="MFA2" s="6" t="s">
        <v>706</v>
      </c>
      <c r="MFB2" s="23" t="s">
        <v>707</v>
      </c>
      <c r="MFC2" s="6" t="s">
        <v>706</v>
      </c>
      <c r="MFD2" s="23" t="s">
        <v>707</v>
      </c>
      <c r="MFE2" s="6" t="s">
        <v>706</v>
      </c>
      <c r="MFF2" s="23" t="s">
        <v>707</v>
      </c>
      <c r="MFG2" s="6" t="s">
        <v>706</v>
      </c>
      <c r="MFH2" s="23" t="s">
        <v>707</v>
      </c>
      <c r="MFI2" s="6" t="s">
        <v>706</v>
      </c>
      <c r="MFJ2" s="23" t="s">
        <v>707</v>
      </c>
      <c r="MFK2" s="6" t="s">
        <v>706</v>
      </c>
      <c r="MFL2" s="23" t="s">
        <v>707</v>
      </c>
      <c r="MFM2" s="6" t="s">
        <v>706</v>
      </c>
      <c r="MFN2" s="23" t="s">
        <v>707</v>
      </c>
      <c r="MFO2" s="6" t="s">
        <v>706</v>
      </c>
      <c r="MFP2" s="23" t="s">
        <v>707</v>
      </c>
      <c r="MFQ2" s="6" t="s">
        <v>706</v>
      </c>
      <c r="MFR2" s="23" t="s">
        <v>707</v>
      </c>
      <c r="MFS2" s="6" t="s">
        <v>706</v>
      </c>
      <c r="MFT2" s="23" t="s">
        <v>707</v>
      </c>
      <c r="MFU2" s="6" t="s">
        <v>706</v>
      </c>
      <c r="MFV2" s="23" t="s">
        <v>707</v>
      </c>
      <c r="MFW2" s="6" t="s">
        <v>706</v>
      </c>
      <c r="MFX2" s="23" t="s">
        <v>707</v>
      </c>
      <c r="MFY2" s="6" t="s">
        <v>706</v>
      </c>
      <c r="MFZ2" s="23" t="s">
        <v>707</v>
      </c>
      <c r="MGA2" s="6" t="s">
        <v>706</v>
      </c>
      <c r="MGB2" s="23" t="s">
        <v>707</v>
      </c>
      <c r="MGC2" s="6" t="s">
        <v>706</v>
      </c>
      <c r="MGD2" s="23" t="s">
        <v>707</v>
      </c>
      <c r="MGE2" s="6" t="s">
        <v>706</v>
      </c>
      <c r="MGF2" s="23" t="s">
        <v>707</v>
      </c>
      <c r="MGG2" s="6" t="s">
        <v>706</v>
      </c>
      <c r="MGH2" s="23" t="s">
        <v>707</v>
      </c>
      <c r="MGI2" s="6" t="s">
        <v>706</v>
      </c>
      <c r="MGJ2" s="23" t="s">
        <v>707</v>
      </c>
      <c r="MGK2" s="6" t="s">
        <v>706</v>
      </c>
      <c r="MGL2" s="23" t="s">
        <v>707</v>
      </c>
      <c r="MGM2" s="6" t="s">
        <v>706</v>
      </c>
      <c r="MGN2" s="23" t="s">
        <v>707</v>
      </c>
      <c r="MGO2" s="6" t="s">
        <v>706</v>
      </c>
      <c r="MGP2" s="23" t="s">
        <v>707</v>
      </c>
      <c r="MGQ2" s="6" t="s">
        <v>706</v>
      </c>
      <c r="MGR2" s="23" t="s">
        <v>707</v>
      </c>
      <c r="MGS2" s="6" t="s">
        <v>706</v>
      </c>
      <c r="MGT2" s="23" t="s">
        <v>707</v>
      </c>
      <c r="MGU2" s="6" t="s">
        <v>706</v>
      </c>
      <c r="MGV2" s="23" t="s">
        <v>707</v>
      </c>
      <c r="MGW2" s="6" t="s">
        <v>706</v>
      </c>
      <c r="MGX2" s="23" t="s">
        <v>707</v>
      </c>
      <c r="MGY2" s="6" t="s">
        <v>706</v>
      </c>
      <c r="MGZ2" s="23" t="s">
        <v>707</v>
      </c>
      <c r="MHA2" s="6" t="s">
        <v>706</v>
      </c>
      <c r="MHB2" s="23" t="s">
        <v>707</v>
      </c>
      <c r="MHC2" s="6" t="s">
        <v>706</v>
      </c>
      <c r="MHD2" s="23" t="s">
        <v>707</v>
      </c>
      <c r="MHE2" s="6" t="s">
        <v>706</v>
      </c>
      <c r="MHF2" s="23" t="s">
        <v>707</v>
      </c>
      <c r="MHG2" s="6" t="s">
        <v>706</v>
      </c>
      <c r="MHH2" s="23" t="s">
        <v>707</v>
      </c>
      <c r="MHI2" s="6" t="s">
        <v>706</v>
      </c>
      <c r="MHJ2" s="23" t="s">
        <v>707</v>
      </c>
      <c r="MHK2" s="6" t="s">
        <v>706</v>
      </c>
      <c r="MHL2" s="23" t="s">
        <v>707</v>
      </c>
      <c r="MHM2" s="6" t="s">
        <v>706</v>
      </c>
      <c r="MHN2" s="23" t="s">
        <v>707</v>
      </c>
      <c r="MHO2" s="6" t="s">
        <v>706</v>
      </c>
      <c r="MHP2" s="23" t="s">
        <v>707</v>
      </c>
      <c r="MHQ2" s="6" t="s">
        <v>706</v>
      </c>
      <c r="MHR2" s="23" t="s">
        <v>707</v>
      </c>
      <c r="MHS2" s="6" t="s">
        <v>706</v>
      </c>
      <c r="MHT2" s="23" t="s">
        <v>707</v>
      </c>
      <c r="MHU2" s="6" t="s">
        <v>706</v>
      </c>
      <c r="MHV2" s="23" t="s">
        <v>707</v>
      </c>
      <c r="MHW2" s="6" t="s">
        <v>706</v>
      </c>
      <c r="MHX2" s="23" t="s">
        <v>707</v>
      </c>
      <c r="MHY2" s="6" t="s">
        <v>706</v>
      </c>
      <c r="MHZ2" s="23" t="s">
        <v>707</v>
      </c>
      <c r="MIA2" s="6" t="s">
        <v>706</v>
      </c>
      <c r="MIB2" s="23" t="s">
        <v>707</v>
      </c>
      <c r="MIC2" s="6" t="s">
        <v>706</v>
      </c>
      <c r="MID2" s="23" t="s">
        <v>707</v>
      </c>
      <c r="MIE2" s="6" t="s">
        <v>706</v>
      </c>
      <c r="MIF2" s="23" t="s">
        <v>707</v>
      </c>
      <c r="MIG2" s="6" t="s">
        <v>706</v>
      </c>
      <c r="MIH2" s="23" t="s">
        <v>707</v>
      </c>
      <c r="MII2" s="6" t="s">
        <v>706</v>
      </c>
      <c r="MIJ2" s="23" t="s">
        <v>707</v>
      </c>
      <c r="MIK2" s="6" t="s">
        <v>706</v>
      </c>
      <c r="MIL2" s="23" t="s">
        <v>707</v>
      </c>
      <c r="MIM2" s="6" t="s">
        <v>706</v>
      </c>
      <c r="MIN2" s="23" t="s">
        <v>707</v>
      </c>
      <c r="MIO2" s="6" t="s">
        <v>706</v>
      </c>
      <c r="MIP2" s="23" t="s">
        <v>707</v>
      </c>
      <c r="MIQ2" s="6" t="s">
        <v>706</v>
      </c>
      <c r="MIR2" s="23" t="s">
        <v>707</v>
      </c>
      <c r="MIS2" s="6" t="s">
        <v>706</v>
      </c>
      <c r="MIT2" s="23" t="s">
        <v>707</v>
      </c>
      <c r="MIU2" s="6" t="s">
        <v>706</v>
      </c>
      <c r="MIV2" s="23" t="s">
        <v>707</v>
      </c>
      <c r="MIW2" s="6" t="s">
        <v>706</v>
      </c>
      <c r="MIX2" s="23" t="s">
        <v>707</v>
      </c>
      <c r="MIY2" s="6" t="s">
        <v>706</v>
      </c>
      <c r="MIZ2" s="23" t="s">
        <v>707</v>
      </c>
      <c r="MJA2" s="6" t="s">
        <v>706</v>
      </c>
      <c r="MJB2" s="23" t="s">
        <v>707</v>
      </c>
      <c r="MJC2" s="6" t="s">
        <v>706</v>
      </c>
      <c r="MJD2" s="23" t="s">
        <v>707</v>
      </c>
      <c r="MJE2" s="6" t="s">
        <v>706</v>
      </c>
      <c r="MJF2" s="23" t="s">
        <v>707</v>
      </c>
      <c r="MJG2" s="6" t="s">
        <v>706</v>
      </c>
      <c r="MJH2" s="23" t="s">
        <v>707</v>
      </c>
      <c r="MJI2" s="6" t="s">
        <v>706</v>
      </c>
      <c r="MJJ2" s="23" t="s">
        <v>707</v>
      </c>
      <c r="MJK2" s="6" t="s">
        <v>706</v>
      </c>
      <c r="MJL2" s="23" t="s">
        <v>707</v>
      </c>
      <c r="MJM2" s="6" t="s">
        <v>706</v>
      </c>
      <c r="MJN2" s="23" t="s">
        <v>707</v>
      </c>
      <c r="MJO2" s="6" t="s">
        <v>706</v>
      </c>
      <c r="MJP2" s="23" t="s">
        <v>707</v>
      </c>
      <c r="MJQ2" s="6" t="s">
        <v>706</v>
      </c>
      <c r="MJR2" s="23" t="s">
        <v>707</v>
      </c>
      <c r="MJS2" s="6" t="s">
        <v>706</v>
      </c>
      <c r="MJT2" s="23" t="s">
        <v>707</v>
      </c>
      <c r="MJU2" s="6" t="s">
        <v>706</v>
      </c>
      <c r="MJV2" s="23" t="s">
        <v>707</v>
      </c>
      <c r="MJW2" s="6" t="s">
        <v>706</v>
      </c>
      <c r="MJX2" s="23" t="s">
        <v>707</v>
      </c>
      <c r="MJY2" s="6" t="s">
        <v>706</v>
      </c>
      <c r="MJZ2" s="23" t="s">
        <v>707</v>
      </c>
      <c r="MKA2" s="6" t="s">
        <v>706</v>
      </c>
      <c r="MKB2" s="23" t="s">
        <v>707</v>
      </c>
      <c r="MKC2" s="6" t="s">
        <v>706</v>
      </c>
      <c r="MKD2" s="23" t="s">
        <v>707</v>
      </c>
      <c r="MKE2" s="6" t="s">
        <v>706</v>
      </c>
      <c r="MKF2" s="23" t="s">
        <v>707</v>
      </c>
      <c r="MKG2" s="6" t="s">
        <v>706</v>
      </c>
      <c r="MKH2" s="23" t="s">
        <v>707</v>
      </c>
      <c r="MKI2" s="6" t="s">
        <v>706</v>
      </c>
      <c r="MKJ2" s="23" t="s">
        <v>707</v>
      </c>
      <c r="MKK2" s="6" t="s">
        <v>706</v>
      </c>
      <c r="MKL2" s="23" t="s">
        <v>707</v>
      </c>
      <c r="MKM2" s="6" t="s">
        <v>706</v>
      </c>
      <c r="MKN2" s="23" t="s">
        <v>707</v>
      </c>
      <c r="MKO2" s="6" t="s">
        <v>706</v>
      </c>
      <c r="MKP2" s="23" t="s">
        <v>707</v>
      </c>
      <c r="MKQ2" s="6" t="s">
        <v>706</v>
      </c>
      <c r="MKR2" s="23" t="s">
        <v>707</v>
      </c>
      <c r="MKS2" s="6" t="s">
        <v>706</v>
      </c>
      <c r="MKT2" s="23" t="s">
        <v>707</v>
      </c>
      <c r="MKU2" s="6" t="s">
        <v>706</v>
      </c>
      <c r="MKV2" s="23" t="s">
        <v>707</v>
      </c>
      <c r="MKW2" s="6" t="s">
        <v>706</v>
      </c>
      <c r="MKX2" s="23" t="s">
        <v>707</v>
      </c>
      <c r="MKY2" s="6" t="s">
        <v>706</v>
      </c>
      <c r="MKZ2" s="23" t="s">
        <v>707</v>
      </c>
      <c r="MLA2" s="6" t="s">
        <v>706</v>
      </c>
      <c r="MLB2" s="23" t="s">
        <v>707</v>
      </c>
      <c r="MLC2" s="6" t="s">
        <v>706</v>
      </c>
      <c r="MLD2" s="23" t="s">
        <v>707</v>
      </c>
      <c r="MLE2" s="6" t="s">
        <v>706</v>
      </c>
      <c r="MLF2" s="23" t="s">
        <v>707</v>
      </c>
      <c r="MLG2" s="6" t="s">
        <v>706</v>
      </c>
      <c r="MLH2" s="23" t="s">
        <v>707</v>
      </c>
      <c r="MLI2" s="6" t="s">
        <v>706</v>
      </c>
      <c r="MLJ2" s="23" t="s">
        <v>707</v>
      </c>
      <c r="MLK2" s="6" t="s">
        <v>706</v>
      </c>
      <c r="MLL2" s="23" t="s">
        <v>707</v>
      </c>
      <c r="MLM2" s="6" t="s">
        <v>706</v>
      </c>
      <c r="MLN2" s="23" t="s">
        <v>707</v>
      </c>
      <c r="MLO2" s="6" t="s">
        <v>706</v>
      </c>
      <c r="MLP2" s="23" t="s">
        <v>707</v>
      </c>
      <c r="MLQ2" s="6" t="s">
        <v>706</v>
      </c>
      <c r="MLR2" s="23" t="s">
        <v>707</v>
      </c>
      <c r="MLS2" s="6" t="s">
        <v>706</v>
      </c>
      <c r="MLT2" s="23" t="s">
        <v>707</v>
      </c>
      <c r="MLU2" s="6" t="s">
        <v>706</v>
      </c>
      <c r="MLV2" s="23" t="s">
        <v>707</v>
      </c>
      <c r="MLW2" s="6" t="s">
        <v>706</v>
      </c>
      <c r="MLX2" s="23" t="s">
        <v>707</v>
      </c>
      <c r="MLY2" s="6" t="s">
        <v>706</v>
      </c>
      <c r="MLZ2" s="23" t="s">
        <v>707</v>
      </c>
      <c r="MMA2" s="6" t="s">
        <v>706</v>
      </c>
      <c r="MMB2" s="23" t="s">
        <v>707</v>
      </c>
      <c r="MMC2" s="6" t="s">
        <v>706</v>
      </c>
      <c r="MMD2" s="23" t="s">
        <v>707</v>
      </c>
      <c r="MME2" s="6" t="s">
        <v>706</v>
      </c>
      <c r="MMF2" s="23" t="s">
        <v>707</v>
      </c>
      <c r="MMG2" s="6" t="s">
        <v>706</v>
      </c>
      <c r="MMH2" s="23" t="s">
        <v>707</v>
      </c>
      <c r="MMI2" s="6" t="s">
        <v>706</v>
      </c>
      <c r="MMJ2" s="23" t="s">
        <v>707</v>
      </c>
      <c r="MMK2" s="6" t="s">
        <v>706</v>
      </c>
      <c r="MML2" s="23" t="s">
        <v>707</v>
      </c>
      <c r="MMM2" s="6" t="s">
        <v>706</v>
      </c>
      <c r="MMN2" s="23" t="s">
        <v>707</v>
      </c>
      <c r="MMO2" s="6" t="s">
        <v>706</v>
      </c>
      <c r="MMP2" s="23" t="s">
        <v>707</v>
      </c>
      <c r="MMQ2" s="6" t="s">
        <v>706</v>
      </c>
      <c r="MMR2" s="23" t="s">
        <v>707</v>
      </c>
      <c r="MMS2" s="6" t="s">
        <v>706</v>
      </c>
      <c r="MMT2" s="23" t="s">
        <v>707</v>
      </c>
      <c r="MMU2" s="6" t="s">
        <v>706</v>
      </c>
      <c r="MMV2" s="23" t="s">
        <v>707</v>
      </c>
      <c r="MMW2" s="6" t="s">
        <v>706</v>
      </c>
      <c r="MMX2" s="23" t="s">
        <v>707</v>
      </c>
      <c r="MMY2" s="6" t="s">
        <v>706</v>
      </c>
      <c r="MMZ2" s="23" t="s">
        <v>707</v>
      </c>
      <c r="MNA2" s="6" t="s">
        <v>706</v>
      </c>
      <c r="MNB2" s="23" t="s">
        <v>707</v>
      </c>
      <c r="MNC2" s="6" t="s">
        <v>706</v>
      </c>
      <c r="MND2" s="23" t="s">
        <v>707</v>
      </c>
      <c r="MNE2" s="6" t="s">
        <v>706</v>
      </c>
      <c r="MNF2" s="23" t="s">
        <v>707</v>
      </c>
      <c r="MNG2" s="6" t="s">
        <v>706</v>
      </c>
      <c r="MNH2" s="23" t="s">
        <v>707</v>
      </c>
      <c r="MNI2" s="6" t="s">
        <v>706</v>
      </c>
      <c r="MNJ2" s="23" t="s">
        <v>707</v>
      </c>
      <c r="MNK2" s="6" t="s">
        <v>706</v>
      </c>
      <c r="MNL2" s="23" t="s">
        <v>707</v>
      </c>
      <c r="MNM2" s="6" t="s">
        <v>706</v>
      </c>
      <c r="MNN2" s="23" t="s">
        <v>707</v>
      </c>
      <c r="MNO2" s="6" t="s">
        <v>706</v>
      </c>
      <c r="MNP2" s="23" t="s">
        <v>707</v>
      </c>
      <c r="MNQ2" s="6" t="s">
        <v>706</v>
      </c>
      <c r="MNR2" s="23" t="s">
        <v>707</v>
      </c>
      <c r="MNS2" s="6" t="s">
        <v>706</v>
      </c>
      <c r="MNT2" s="23" t="s">
        <v>707</v>
      </c>
      <c r="MNU2" s="6" t="s">
        <v>706</v>
      </c>
      <c r="MNV2" s="23" t="s">
        <v>707</v>
      </c>
      <c r="MNW2" s="6" t="s">
        <v>706</v>
      </c>
      <c r="MNX2" s="23" t="s">
        <v>707</v>
      </c>
      <c r="MNY2" s="6" t="s">
        <v>706</v>
      </c>
      <c r="MNZ2" s="23" t="s">
        <v>707</v>
      </c>
      <c r="MOA2" s="6" t="s">
        <v>706</v>
      </c>
      <c r="MOB2" s="23" t="s">
        <v>707</v>
      </c>
      <c r="MOC2" s="6" t="s">
        <v>706</v>
      </c>
      <c r="MOD2" s="23" t="s">
        <v>707</v>
      </c>
      <c r="MOE2" s="6" t="s">
        <v>706</v>
      </c>
      <c r="MOF2" s="23" t="s">
        <v>707</v>
      </c>
      <c r="MOG2" s="6" t="s">
        <v>706</v>
      </c>
      <c r="MOH2" s="23" t="s">
        <v>707</v>
      </c>
      <c r="MOI2" s="6" t="s">
        <v>706</v>
      </c>
      <c r="MOJ2" s="23" t="s">
        <v>707</v>
      </c>
      <c r="MOK2" s="6" t="s">
        <v>706</v>
      </c>
      <c r="MOL2" s="23" t="s">
        <v>707</v>
      </c>
      <c r="MOM2" s="6" t="s">
        <v>706</v>
      </c>
      <c r="MON2" s="23" t="s">
        <v>707</v>
      </c>
      <c r="MOO2" s="6" t="s">
        <v>706</v>
      </c>
      <c r="MOP2" s="23" t="s">
        <v>707</v>
      </c>
      <c r="MOQ2" s="6" t="s">
        <v>706</v>
      </c>
      <c r="MOR2" s="23" t="s">
        <v>707</v>
      </c>
      <c r="MOS2" s="6" t="s">
        <v>706</v>
      </c>
      <c r="MOT2" s="23" t="s">
        <v>707</v>
      </c>
      <c r="MOU2" s="6" t="s">
        <v>706</v>
      </c>
      <c r="MOV2" s="23" t="s">
        <v>707</v>
      </c>
      <c r="MOW2" s="6" t="s">
        <v>706</v>
      </c>
      <c r="MOX2" s="23" t="s">
        <v>707</v>
      </c>
      <c r="MOY2" s="6" t="s">
        <v>706</v>
      </c>
      <c r="MOZ2" s="23" t="s">
        <v>707</v>
      </c>
      <c r="MPA2" s="6" t="s">
        <v>706</v>
      </c>
      <c r="MPB2" s="23" t="s">
        <v>707</v>
      </c>
      <c r="MPC2" s="6" t="s">
        <v>706</v>
      </c>
      <c r="MPD2" s="23" t="s">
        <v>707</v>
      </c>
      <c r="MPE2" s="6" t="s">
        <v>706</v>
      </c>
      <c r="MPF2" s="23" t="s">
        <v>707</v>
      </c>
      <c r="MPG2" s="6" t="s">
        <v>706</v>
      </c>
      <c r="MPH2" s="23" t="s">
        <v>707</v>
      </c>
      <c r="MPI2" s="6" t="s">
        <v>706</v>
      </c>
      <c r="MPJ2" s="23" t="s">
        <v>707</v>
      </c>
      <c r="MPK2" s="6" t="s">
        <v>706</v>
      </c>
      <c r="MPL2" s="23" t="s">
        <v>707</v>
      </c>
      <c r="MPM2" s="6" t="s">
        <v>706</v>
      </c>
      <c r="MPN2" s="23" t="s">
        <v>707</v>
      </c>
      <c r="MPO2" s="6" t="s">
        <v>706</v>
      </c>
      <c r="MPP2" s="23" t="s">
        <v>707</v>
      </c>
      <c r="MPQ2" s="6" t="s">
        <v>706</v>
      </c>
      <c r="MPR2" s="23" t="s">
        <v>707</v>
      </c>
      <c r="MPS2" s="6" t="s">
        <v>706</v>
      </c>
      <c r="MPT2" s="23" t="s">
        <v>707</v>
      </c>
      <c r="MPU2" s="6" t="s">
        <v>706</v>
      </c>
      <c r="MPV2" s="23" t="s">
        <v>707</v>
      </c>
      <c r="MPW2" s="6" t="s">
        <v>706</v>
      </c>
      <c r="MPX2" s="23" t="s">
        <v>707</v>
      </c>
      <c r="MPY2" s="6" t="s">
        <v>706</v>
      </c>
      <c r="MPZ2" s="23" t="s">
        <v>707</v>
      </c>
      <c r="MQA2" s="6" t="s">
        <v>706</v>
      </c>
      <c r="MQB2" s="23" t="s">
        <v>707</v>
      </c>
      <c r="MQC2" s="6" t="s">
        <v>706</v>
      </c>
      <c r="MQD2" s="23" t="s">
        <v>707</v>
      </c>
      <c r="MQE2" s="6" t="s">
        <v>706</v>
      </c>
      <c r="MQF2" s="23" t="s">
        <v>707</v>
      </c>
      <c r="MQG2" s="6" t="s">
        <v>706</v>
      </c>
      <c r="MQH2" s="23" t="s">
        <v>707</v>
      </c>
      <c r="MQI2" s="6" t="s">
        <v>706</v>
      </c>
      <c r="MQJ2" s="23" t="s">
        <v>707</v>
      </c>
      <c r="MQK2" s="6" t="s">
        <v>706</v>
      </c>
      <c r="MQL2" s="23" t="s">
        <v>707</v>
      </c>
      <c r="MQM2" s="6" t="s">
        <v>706</v>
      </c>
      <c r="MQN2" s="23" t="s">
        <v>707</v>
      </c>
      <c r="MQO2" s="6" t="s">
        <v>706</v>
      </c>
      <c r="MQP2" s="23" t="s">
        <v>707</v>
      </c>
      <c r="MQQ2" s="6" t="s">
        <v>706</v>
      </c>
      <c r="MQR2" s="23" t="s">
        <v>707</v>
      </c>
      <c r="MQS2" s="6" t="s">
        <v>706</v>
      </c>
      <c r="MQT2" s="23" t="s">
        <v>707</v>
      </c>
      <c r="MQU2" s="6" t="s">
        <v>706</v>
      </c>
      <c r="MQV2" s="23" t="s">
        <v>707</v>
      </c>
      <c r="MQW2" s="6" t="s">
        <v>706</v>
      </c>
      <c r="MQX2" s="23" t="s">
        <v>707</v>
      </c>
      <c r="MQY2" s="6" t="s">
        <v>706</v>
      </c>
      <c r="MQZ2" s="23" t="s">
        <v>707</v>
      </c>
      <c r="MRA2" s="6" t="s">
        <v>706</v>
      </c>
      <c r="MRB2" s="23" t="s">
        <v>707</v>
      </c>
      <c r="MRC2" s="6" t="s">
        <v>706</v>
      </c>
      <c r="MRD2" s="23" t="s">
        <v>707</v>
      </c>
      <c r="MRE2" s="6" t="s">
        <v>706</v>
      </c>
      <c r="MRF2" s="23" t="s">
        <v>707</v>
      </c>
      <c r="MRG2" s="6" t="s">
        <v>706</v>
      </c>
      <c r="MRH2" s="23" t="s">
        <v>707</v>
      </c>
      <c r="MRI2" s="6" t="s">
        <v>706</v>
      </c>
      <c r="MRJ2" s="23" t="s">
        <v>707</v>
      </c>
      <c r="MRK2" s="6" t="s">
        <v>706</v>
      </c>
      <c r="MRL2" s="23" t="s">
        <v>707</v>
      </c>
      <c r="MRM2" s="6" t="s">
        <v>706</v>
      </c>
      <c r="MRN2" s="23" t="s">
        <v>707</v>
      </c>
      <c r="MRO2" s="6" t="s">
        <v>706</v>
      </c>
      <c r="MRP2" s="23" t="s">
        <v>707</v>
      </c>
      <c r="MRQ2" s="6" t="s">
        <v>706</v>
      </c>
      <c r="MRR2" s="23" t="s">
        <v>707</v>
      </c>
      <c r="MRS2" s="6" t="s">
        <v>706</v>
      </c>
      <c r="MRT2" s="23" t="s">
        <v>707</v>
      </c>
      <c r="MRU2" s="6" t="s">
        <v>706</v>
      </c>
      <c r="MRV2" s="23" t="s">
        <v>707</v>
      </c>
      <c r="MRW2" s="6" t="s">
        <v>706</v>
      </c>
      <c r="MRX2" s="23" t="s">
        <v>707</v>
      </c>
      <c r="MRY2" s="6" t="s">
        <v>706</v>
      </c>
      <c r="MRZ2" s="23" t="s">
        <v>707</v>
      </c>
      <c r="MSA2" s="6" t="s">
        <v>706</v>
      </c>
      <c r="MSB2" s="23" t="s">
        <v>707</v>
      </c>
      <c r="MSC2" s="6" t="s">
        <v>706</v>
      </c>
      <c r="MSD2" s="23" t="s">
        <v>707</v>
      </c>
      <c r="MSE2" s="6" t="s">
        <v>706</v>
      </c>
      <c r="MSF2" s="23" t="s">
        <v>707</v>
      </c>
      <c r="MSG2" s="6" t="s">
        <v>706</v>
      </c>
      <c r="MSH2" s="23" t="s">
        <v>707</v>
      </c>
      <c r="MSI2" s="6" t="s">
        <v>706</v>
      </c>
      <c r="MSJ2" s="23" t="s">
        <v>707</v>
      </c>
      <c r="MSK2" s="6" t="s">
        <v>706</v>
      </c>
      <c r="MSL2" s="23" t="s">
        <v>707</v>
      </c>
      <c r="MSM2" s="6" t="s">
        <v>706</v>
      </c>
      <c r="MSN2" s="23" t="s">
        <v>707</v>
      </c>
      <c r="MSO2" s="6" t="s">
        <v>706</v>
      </c>
      <c r="MSP2" s="23" t="s">
        <v>707</v>
      </c>
      <c r="MSQ2" s="6" t="s">
        <v>706</v>
      </c>
      <c r="MSR2" s="23" t="s">
        <v>707</v>
      </c>
      <c r="MSS2" s="6" t="s">
        <v>706</v>
      </c>
      <c r="MST2" s="23" t="s">
        <v>707</v>
      </c>
      <c r="MSU2" s="6" t="s">
        <v>706</v>
      </c>
      <c r="MSV2" s="23" t="s">
        <v>707</v>
      </c>
      <c r="MSW2" s="6" t="s">
        <v>706</v>
      </c>
      <c r="MSX2" s="23" t="s">
        <v>707</v>
      </c>
      <c r="MSY2" s="6" t="s">
        <v>706</v>
      </c>
      <c r="MSZ2" s="23" t="s">
        <v>707</v>
      </c>
      <c r="MTA2" s="6" t="s">
        <v>706</v>
      </c>
      <c r="MTB2" s="23" t="s">
        <v>707</v>
      </c>
      <c r="MTC2" s="6" t="s">
        <v>706</v>
      </c>
      <c r="MTD2" s="23" t="s">
        <v>707</v>
      </c>
      <c r="MTE2" s="6" t="s">
        <v>706</v>
      </c>
      <c r="MTF2" s="23" t="s">
        <v>707</v>
      </c>
      <c r="MTG2" s="6" t="s">
        <v>706</v>
      </c>
      <c r="MTH2" s="23" t="s">
        <v>707</v>
      </c>
      <c r="MTI2" s="6" t="s">
        <v>706</v>
      </c>
      <c r="MTJ2" s="23" t="s">
        <v>707</v>
      </c>
      <c r="MTK2" s="6" t="s">
        <v>706</v>
      </c>
      <c r="MTL2" s="23" t="s">
        <v>707</v>
      </c>
      <c r="MTM2" s="6" t="s">
        <v>706</v>
      </c>
      <c r="MTN2" s="23" t="s">
        <v>707</v>
      </c>
      <c r="MTO2" s="6" t="s">
        <v>706</v>
      </c>
      <c r="MTP2" s="23" t="s">
        <v>707</v>
      </c>
      <c r="MTQ2" s="6" t="s">
        <v>706</v>
      </c>
      <c r="MTR2" s="23" t="s">
        <v>707</v>
      </c>
      <c r="MTS2" s="6" t="s">
        <v>706</v>
      </c>
      <c r="MTT2" s="23" t="s">
        <v>707</v>
      </c>
      <c r="MTU2" s="6" t="s">
        <v>706</v>
      </c>
      <c r="MTV2" s="23" t="s">
        <v>707</v>
      </c>
      <c r="MTW2" s="6" t="s">
        <v>706</v>
      </c>
      <c r="MTX2" s="23" t="s">
        <v>707</v>
      </c>
      <c r="MTY2" s="6" t="s">
        <v>706</v>
      </c>
      <c r="MTZ2" s="23" t="s">
        <v>707</v>
      </c>
      <c r="MUA2" s="6" t="s">
        <v>706</v>
      </c>
      <c r="MUB2" s="23" t="s">
        <v>707</v>
      </c>
      <c r="MUC2" s="6" t="s">
        <v>706</v>
      </c>
      <c r="MUD2" s="23" t="s">
        <v>707</v>
      </c>
      <c r="MUE2" s="6" t="s">
        <v>706</v>
      </c>
      <c r="MUF2" s="23" t="s">
        <v>707</v>
      </c>
      <c r="MUG2" s="6" t="s">
        <v>706</v>
      </c>
      <c r="MUH2" s="23" t="s">
        <v>707</v>
      </c>
      <c r="MUI2" s="6" t="s">
        <v>706</v>
      </c>
      <c r="MUJ2" s="23" t="s">
        <v>707</v>
      </c>
      <c r="MUK2" s="6" t="s">
        <v>706</v>
      </c>
      <c r="MUL2" s="23" t="s">
        <v>707</v>
      </c>
      <c r="MUM2" s="6" t="s">
        <v>706</v>
      </c>
      <c r="MUN2" s="23" t="s">
        <v>707</v>
      </c>
      <c r="MUO2" s="6" t="s">
        <v>706</v>
      </c>
      <c r="MUP2" s="23" t="s">
        <v>707</v>
      </c>
      <c r="MUQ2" s="6" t="s">
        <v>706</v>
      </c>
      <c r="MUR2" s="23" t="s">
        <v>707</v>
      </c>
      <c r="MUS2" s="6" t="s">
        <v>706</v>
      </c>
      <c r="MUT2" s="23" t="s">
        <v>707</v>
      </c>
      <c r="MUU2" s="6" t="s">
        <v>706</v>
      </c>
      <c r="MUV2" s="23" t="s">
        <v>707</v>
      </c>
      <c r="MUW2" s="6" t="s">
        <v>706</v>
      </c>
      <c r="MUX2" s="23" t="s">
        <v>707</v>
      </c>
      <c r="MUY2" s="6" t="s">
        <v>706</v>
      </c>
      <c r="MUZ2" s="23" t="s">
        <v>707</v>
      </c>
      <c r="MVA2" s="6" t="s">
        <v>706</v>
      </c>
      <c r="MVB2" s="23" t="s">
        <v>707</v>
      </c>
      <c r="MVC2" s="6" t="s">
        <v>706</v>
      </c>
      <c r="MVD2" s="23" t="s">
        <v>707</v>
      </c>
      <c r="MVE2" s="6" t="s">
        <v>706</v>
      </c>
      <c r="MVF2" s="23" t="s">
        <v>707</v>
      </c>
      <c r="MVG2" s="6" t="s">
        <v>706</v>
      </c>
      <c r="MVH2" s="23" t="s">
        <v>707</v>
      </c>
      <c r="MVI2" s="6" t="s">
        <v>706</v>
      </c>
      <c r="MVJ2" s="23" t="s">
        <v>707</v>
      </c>
      <c r="MVK2" s="6" t="s">
        <v>706</v>
      </c>
      <c r="MVL2" s="23" t="s">
        <v>707</v>
      </c>
      <c r="MVM2" s="6" t="s">
        <v>706</v>
      </c>
      <c r="MVN2" s="23" t="s">
        <v>707</v>
      </c>
      <c r="MVO2" s="6" t="s">
        <v>706</v>
      </c>
      <c r="MVP2" s="23" t="s">
        <v>707</v>
      </c>
      <c r="MVQ2" s="6" t="s">
        <v>706</v>
      </c>
      <c r="MVR2" s="23" t="s">
        <v>707</v>
      </c>
      <c r="MVS2" s="6" t="s">
        <v>706</v>
      </c>
      <c r="MVT2" s="23" t="s">
        <v>707</v>
      </c>
      <c r="MVU2" s="6" t="s">
        <v>706</v>
      </c>
      <c r="MVV2" s="23" t="s">
        <v>707</v>
      </c>
      <c r="MVW2" s="6" t="s">
        <v>706</v>
      </c>
      <c r="MVX2" s="23" t="s">
        <v>707</v>
      </c>
      <c r="MVY2" s="6" t="s">
        <v>706</v>
      </c>
      <c r="MVZ2" s="23" t="s">
        <v>707</v>
      </c>
      <c r="MWA2" s="6" t="s">
        <v>706</v>
      </c>
      <c r="MWB2" s="23" t="s">
        <v>707</v>
      </c>
      <c r="MWC2" s="6" t="s">
        <v>706</v>
      </c>
      <c r="MWD2" s="23" t="s">
        <v>707</v>
      </c>
      <c r="MWE2" s="6" t="s">
        <v>706</v>
      </c>
      <c r="MWF2" s="23" t="s">
        <v>707</v>
      </c>
      <c r="MWG2" s="6" t="s">
        <v>706</v>
      </c>
      <c r="MWH2" s="23" t="s">
        <v>707</v>
      </c>
      <c r="MWI2" s="6" t="s">
        <v>706</v>
      </c>
      <c r="MWJ2" s="23" t="s">
        <v>707</v>
      </c>
      <c r="MWK2" s="6" t="s">
        <v>706</v>
      </c>
      <c r="MWL2" s="23" t="s">
        <v>707</v>
      </c>
      <c r="MWM2" s="6" t="s">
        <v>706</v>
      </c>
      <c r="MWN2" s="23" t="s">
        <v>707</v>
      </c>
      <c r="MWO2" s="6" t="s">
        <v>706</v>
      </c>
      <c r="MWP2" s="23" t="s">
        <v>707</v>
      </c>
      <c r="MWQ2" s="6" t="s">
        <v>706</v>
      </c>
      <c r="MWR2" s="23" t="s">
        <v>707</v>
      </c>
      <c r="MWS2" s="6" t="s">
        <v>706</v>
      </c>
      <c r="MWT2" s="23" t="s">
        <v>707</v>
      </c>
      <c r="MWU2" s="6" t="s">
        <v>706</v>
      </c>
      <c r="MWV2" s="23" t="s">
        <v>707</v>
      </c>
      <c r="MWW2" s="6" t="s">
        <v>706</v>
      </c>
      <c r="MWX2" s="23" t="s">
        <v>707</v>
      </c>
      <c r="MWY2" s="6" t="s">
        <v>706</v>
      </c>
      <c r="MWZ2" s="23" t="s">
        <v>707</v>
      </c>
      <c r="MXA2" s="6" t="s">
        <v>706</v>
      </c>
      <c r="MXB2" s="23" t="s">
        <v>707</v>
      </c>
      <c r="MXC2" s="6" t="s">
        <v>706</v>
      </c>
      <c r="MXD2" s="23" t="s">
        <v>707</v>
      </c>
      <c r="MXE2" s="6" t="s">
        <v>706</v>
      </c>
      <c r="MXF2" s="23" t="s">
        <v>707</v>
      </c>
      <c r="MXG2" s="6" t="s">
        <v>706</v>
      </c>
      <c r="MXH2" s="23" t="s">
        <v>707</v>
      </c>
      <c r="MXI2" s="6" t="s">
        <v>706</v>
      </c>
      <c r="MXJ2" s="23" t="s">
        <v>707</v>
      </c>
      <c r="MXK2" s="6" t="s">
        <v>706</v>
      </c>
      <c r="MXL2" s="23" t="s">
        <v>707</v>
      </c>
      <c r="MXM2" s="6" t="s">
        <v>706</v>
      </c>
      <c r="MXN2" s="23" t="s">
        <v>707</v>
      </c>
      <c r="MXO2" s="6" t="s">
        <v>706</v>
      </c>
      <c r="MXP2" s="23" t="s">
        <v>707</v>
      </c>
      <c r="MXQ2" s="6" t="s">
        <v>706</v>
      </c>
      <c r="MXR2" s="23" t="s">
        <v>707</v>
      </c>
      <c r="MXS2" s="6" t="s">
        <v>706</v>
      </c>
      <c r="MXT2" s="23" t="s">
        <v>707</v>
      </c>
      <c r="MXU2" s="6" t="s">
        <v>706</v>
      </c>
      <c r="MXV2" s="23" t="s">
        <v>707</v>
      </c>
      <c r="MXW2" s="6" t="s">
        <v>706</v>
      </c>
      <c r="MXX2" s="23" t="s">
        <v>707</v>
      </c>
      <c r="MXY2" s="6" t="s">
        <v>706</v>
      </c>
      <c r="MXZ2" s="23" t="s">
        <v>707</v>
      </c>
      <c r="MYA2" s="6" t="s">
        <v>706</v>
      </c>
      <c r="MYB2" s="23" t="s">
        <v>707</v>
      </c>
      <c r="MYC2" s="6" t="s">
        <v>706</v>
      </c>
      <c r="MYD2" s="23" t="s">
        <v>707</v>
      </c>
      <c r="MYE2" s="6" t="s">
        <v>706</v>
      </c>
      <c r="MYF2" s="23" t="s">
        <v>707</v>
      </c>
      <c r="MYG2" s="6" t="s">
        <v>706</v>
      </c>
      <c r="MYH2" s="23" t="s">
        <v>707</v>
      </c>
      <c r="MYI2" s="6" t="s">
        <v>706</v>
      </c>
      <c r="MYJ2" s="23" t="s">
        <v>707</v>
      </c>
      <c r="MYK2" s="6" t="s">
        <v>706</v>
      </c>
      <c r="MYL2" s="23" t="s">
        <v>707</v>
      </c>
      <c r="MYM2" s="6" t="s">
        <v>706</v>
      </c>
      <c r="MYN2" s="23" t="s">
        <v>707</v>
      </c>
      <c r="MYO2" s="6" t="s">
        <v>706</v>
      </c>
      <c r="MYP2" s="23" t="s">
        <v>707</v>
      </c>
      <c r="MYQ2" s="6" t="s">
        <v>706</v>
      </c>
      <c r="MYR2" s="23" t="s">
        <v>707</v>
      </c>
      <c r="MYS2" s="6" t="s">
        <v>706</v>
      </c>
      <c r="MYT2" s="23" t="s">
        <v>707</v>
      </c>
      <c r="MYU2" s="6" t="s">
        <v>706</v>
      </c>
      <c r="MYV2" s="23" t="s">
        <v>707</v>
      </c>
      <c r="MYW2" s="6" t="s">
        <v>706</v>
      </c>
      <c r="MYX2" s="23" t="s">
        <v>707</v>
      </c>
      <c r="MYY2" s="6" t="s">
        <v>706</v>
      </c>
      <c r="MYZ2" s="23" t="s">
        <v>707</v>
      </c>
      <c r="MZA2" s="6" t="s">
        <v>706</v>
      </c>
      <c r="MZB2" s="23" t="s">
        <v>707</v>
      </c>
      <c r="MZC2" s="6" t="s">
        <v>706</v>
      </c>
      <c r="MZD2" s="23" t="s">
        <v>707</v>
      </c>
      <c r="MZE2" s="6" t="s">
        <v>706</v>
      </c>
      <c r="MZF2" s="23" t="s">
        <v>707</v>
      </c>
      <c r="MZG2" s="6" t="s">
        <v>706</v>
      </c>
      <c r="MZH2" s="23" t="s">
        <v>707</v>
      </c>
      <c r="MZI2" s="6" t="s">
        <v>706</v>
      </c>
      <c r="MZJ2" s="23" t="s">
        <v>707</v>
      </c>
      <c r="MZK2" s="6" t="s">
        <v>706</v>
      </c>
      <c r="MZL2" s="23" t="s">
        <v>707</v>
      </c>
      <c r="MZM2" s="6" t="s">
        <v>706</v>
      </c>
      <c r="MZN2" s="23" t="s">
        <v>707</v>
      </c>
      <c r="MZO2" s="6" t="s">
        <v>706</v>
      </c>
      <c r="MZP2" s="23" t="s">
        <v>707</v>
      </c>
      <c r="MZQ2" s="6" t="s">
        <v>706</v>
      </c>
      <c r="MZR2" s="23" t="s">
        <v>707</v>
      </c>
      <c r="MZS2" s="6" t="s">
        <v>706</v>
      </c>
      <c r="MZT2" s="23" t="s">
        <v>707</v>
      </c>
      <c r="MZU2" s="6" t="s">
        <v>706</v>
      </c>
      <c r="MZV2" s="23" t="s">
        <v>707</v>
      </c>
      <c r="MZW2" s="6" t="s">
        <v>706</v>
      </c>
      <c r="MZX2" s="23" t="s">
        <v>707</v>
      </c>
      <c r="MZY2" s="6" t="s">
        <v>706</v>
      </c>
      <c r="MZZ2" s="23" t="s">
        <v>707</v>
      </c>
      <c r="NAA2" s="6" t="s">
        <v>706</v>
      </c>
      <c r="NAB2" s="23" t="s">
        <v>707</v>
      </c>
      <c r="NAC2" s="6" t="s">
        <v>706</v>
      </c>
      <c r="NAD2" s="23" t="s">
        <v>707</v>
      </c>
      <c r="NAE2" s="6" t="s">
        <v>706</v>
      </c>
      <c r="NAF2" s="23" t="s">
        <v>707</v>
      </c>
      <c r="NAG2" s="6" t="s">
        <v>706</v>
      </c>
      <c r="NAH2" s="23" t="s">
        <v>707</v>
      </c>
      <c r="NAI2" s="6" t="s">
        <v>706</v>
      </c>
      <c r="NAJ2" s="23" t="s">
        <v>707</v>
      </c>
      <c r="NAK2" s="6" t="s">
        <v>706</v>
      </c>
      <c r="NAL2" s="23" t="s">
        <v>707</v>
      </c>
      <c r="NAM2" s="6" t="s">
        <v>706</v>
      </c>
      <c r="NAN2" s="23" t="s">
        <v>707</v>
      </c>
      <c r="NAO2" s="6" t="s">
        <v>706</v>
      </c>
      <c r="NAP2" s="23" t="s">
        <v>707</v>
      </c>
      <c r="NAQ2" s="6" t="s">
        <v>706</v>
      </c>
      <c r="NAR2" s="23" t="s">
        <v>707</v>
      </c>
      <c r="NAS2" s="6" t="s">
        <v>706</v>
      </c>
      <c r="NAT2" s="23" t="s">
        <v>707</v>
      </c>
      <c r="NAU2" s="6" t="s">
        <v>706</v>
      </c>
      <c r="NAV2" s="23" t="s">
        <v>707</v>
      </c>
      <c r="NAW2" s="6" t="s">
        <v>706</v>
      </c>
      <c r="NAX2" s="23" t="s">
        <v>707</v>
      </c>
      <c r="NAY2" s="6" t="s">
        <v>706</v>
      </c>
      <c r="NAZ2" s="23" t="s">
        <v>707</v>
      </c>
      <c r="NBA2" s="6" t="s">
        <v>706</v>
      </c>
      <c r="NBB2" s="23" t="s">
        <v>707</v>
      </c>
      <c r="NBC2" s="6" t="s">
        <v>706</v>
      </c>
      <c r="NBD2" s="23" t="s">
        <v>707</v>
      </c>
      <c r="NBE2" s="6" t="s">
        <v>706</v>
      </c>
      <c r="NBF2" s="23" t="s">
        <v>707</v>
      </c>
      <c r="NBG2" s="6" t="s">
        <v>706</v>
      </c>
      <c r="NBH2" s="23" t="s">
        <v>707</v>
      </c>
      <c r="NBI2" s="6" t="s">
        <v>706</v>
      </c>
      <c r="NBJ2" s="23" t="s">
        <v>707</v>
      </c>
      <c r="NBK2" s="6" t="s">
        <v>706</v>
      </c>
      <c r="NBL2" s="23" t="s">
        <v>707</v>
      </c>
      <c r="NBM2" s="6" t="s">
        <v>706</v>
      </c>
      <c r="NBN2" s="23" t="s">
        <v>707</v>
      </c>
      <c r="NBO2" s="6" t="s">
        <v>706</v>
      </c>
      <c r="NBP2" s="23" t="s">
        <v>707</v>
      </c>
      <c r="NBQ2" s="6" t="s">
        <v>706</v>
      </c>
      <c r="NBR2" s="23" t="s">
        <v>707</v>
      </c>
      <c r="NBS2" s="6" t="s">
        <v>706</v>
      </c>
      <c r="NBT2" s="23" t="s">
        <v>707</v>
      </c>
      <c r="NBU2" s="6" t="s">
        <v>706</v>
      </c>
      <c r="NBV2" s="23" t="s">
        <v>707</v>
      </c>
      <c r="NBW2" s="6" t="s">
        <v>706</v>
      </c>
      <c r="NBX2" s="23" t="s">
        <v>707</v>
      </c>
      <c r="NBY2" s="6" t="s">
        <v>706</v>
      </c>
      <c r="NBZ2" s="23" t="s">
        <v>707</v>
      </c>
      <c r="NCA2" s="6" t="s">
        <v>706</v>
      </c>
      <c r="NCB2" s="23" t="s">
        <v>707</v>
      </c>
      <c r="NCC2" s="6" t="s">
        <v>706</v>
      </c>
      <c r="NCD2" s="23" t="s">
        <v>707</v>
      </c>
      <c r="NCE2" s="6" t="s">
        <v>706</v>
      </c>
      <c r="NCF2" s="23" t="s">
        <v>707</v>
      </c>
      <c r="NCG2" s="6" t="s">
        <v>706</v>
      </c>
      <c r="NCH2" s="23" t="s">
        <v>707</v>
      </c>
      <c r="NCI2" s="6" t="s">
        <v>706</v>
      </c>
      <c r="NCJ2" s="23" t="s">
        <v>707</v>
      </c>
      <c r="NCK2" s="6" t="s">
        <v>706</v>
      </c>
      <c r="NCL2" s="23" t="s">
        <v>707</v>
      </c>
      <c r="NCM2" s="6" t="s">
        <v>706</v>
      </c>
      <c r="NCN2" s="23" t="s">
        <v>707</v>
      </c>
      <c r="NCO2" s="6" t="s">
        <v>706</v>
      </c>
      <c r="NCP2" s="23" t="s">
        <v>707</v>
      </c>
      <c r="NCQ2" s="6" t="s">
        <v>706</v>
      </c>
      <c r="NCR2" s="23" t="s">
        <v>707</v>
      </c>
      <c r="NCS2" s="6" t="s">
        <v>706</v>
      </c>
      <c r="NCT2" s="23" t="s">
        <v>707</v>
      </c>
      <c r="NCU2" s="6" t="s">
        <v>706</v>
      </c>
      <c r="NCV2" s="23" t="s">
        <v>707</v>
      </c>
      <c r="NCW2" s="6" t="s">
        <v>706</v>
      </c>
      <c r="NCX2" s="23" t="s">
        <v>707</v>
      </c>
      <c r="NCY2" s="6" t="s">
        <v>706</v>
      </c>
      <c r="NCZ2" s="23" t="s">
        <v>707</v>
      </c>
      <c r="NDA2" s="6" t="s">
        <v>706</v>
      </c>
      <c r="NDB2" s="23" t="s">
        <v>707</v>
      </c>
      <c r="NDC2" s="6" t="s">
        <v>706</v>
      </c>
      <c r="NDD2" s="23" t="s">
        <v>707</v>
      </c>
      <c r="NDE2" s="6" t="s">
        <v>706</v>
      </c>
      <c r="NDF2" s="23" t="s">
        <v>707</v>
      </c>
      <c r="NDG2" s="6" t="s">
        <v>706</v>
      </c>
      <c r="NDH2" s="23" t="s">
        <v>707</v>
      </c>
      <c r="NDI2" s="6" t="s">
        <v>706</v>
      </c>
      <c r="NDJ2" s="23" t="s">
        <v>707</v>
      </c>
      <c r="NDK2" s="6" t="s">
        <v>706</v>
      </c>
      <c r="NDL2" s="23" t="s">
        <v>707</v>
      </c>
      <c r="NDM2" s="6" t="s">
        <v>706</v>
      </c>
      <c r="NDN2" s="23" t="s">
        <v>707</v>
      </c>
      <c r="NDO2" s="6" t="s">
        <v>706</v>
      </c>
      <c r="NDP2" s="23" t="s">
        <v>707</v>
      </c>
      <c r="NDQ2" s="6" t="s">
        <v>706</v>
      </c>
      <c r="NDR2" s="23" t="s">
        <v>707</v>
      </c>
      <c r="NDS2" s="6" t="s">
        <v>706</v>
      </c>
      <c r="NDT2" s="23" t="s">
        <v>707</v>
      </c>
      <c r="NDU2" s="6" t="s">
        <v>706</v>
      </c>
      <c r="NDV2" s="23" t="s">
        <v>707</v>
      </c>
      <c r="NDW2" s="6" t="s">
        <v>706</v>
      </c>
      <c r="NDX2" s="23" t="s">
        <v>707</v>
      </c>
      <c r="NDY2" s="6" t="s">
        <v>706</v>
      </c>
      <c r="NDZ2" s="23" t="s">
        <v>707</v>
      </c>
      <c r="NEA2" s="6" t="s">
        <v>706</v>
      </c>
      <c r="NEB2" s="23" t="s">
        <v>707</v>
      </c>
      <c r="NEC2" s="6" t="s">
        <v>706</v>
      </c>
      <c r="NED2" s="23" t="s">
        <v>707</v>
      </c>
      <c r="NEE2" s="6" t="s">
        <v>706</v>
      </c>
      <c r="NEF2" s="23" t="s">
        <v>707</v>
      </c>
      <c r="NEG2" s="6" t="s">
        <v>706</v>
      </c>
      <c r="NEH2" s="23" t="s">
        <v>707</v>
      </c>
      <c r="NEI2" s="6" t="s">
        <v>706</v>
      </c>
      <c r="NEJ2" s="23" t="s">
        <v>707</v>
      </c>
      <c r="NEK2" s="6" t="s">
        <v>706</v>
      </c>
      <c r="NEL2" s="23" t="s">
        <v>707</v>
      </c>
      <c r="NEM2" s="6" t="s">
        <v>706</v>
      </c>
      <c r="NEN2" s="23" t="s">
        <v>707</v>
      </c>
      <c r="NEO2" s="6" t="s">
        <v>706</v>
      </c>
      <c r="NEP2" s="23" t="s">
        <v>707</v>
      </c>
      <c r="NEQ2" s="6" t="s">
        <v>706</v>
      </c>
      <c r="NER2" s="23" t="s">
        <v>707</v>
      </c>
      <c r="NES2" s="6" t="s">
        <v>706</v>
      </c>
      <c r="NET2" s="23" t="s">
        <v>707</v>
      </c>
      <c r="NEU2" s="6" t="s">
        <v>706</v>
      </c>
      <c r="NEV2" s="23" t="s">
        <v>707</v>
      </c>
      <c r="NEW2" s="6" t="s">
        <v>706</v>
      </c>
      <c r="NEX2" s="23" t="s">
        <v>707</v>
      </c>
      <c r="NEY2" s="6" t="s">
        <v>706</v>
      </c>
      <c r="NEZ2" s="23" t="s">
        <v>707</v>
      </c>
      <c r="NFA2" s="6" t="s">
        <v>706</v>
      </c>
      <c r="NFB2" s="23" t="s">
        <v>707</v>
      </c>
      <c r="NFC2" s="6" t="s">
        <v>706</v>
      </c>
      <c r="NFD2" s="23" t="s">
        <v>707</v>
      </c>
      <c r="NFE2" s="6" t="s">
        <v>706</v>
      </c>
      <c r="NFF2" s="23" t="s">
        <v>707</v>
      </c>
      <c r="NFG2" s="6" t="s">
        <v>706</v>
      </c>
      <c r="NFH2" s="23" t="s">
        <v>707</v>
      </c>
      <c r="NFI2" s="6" t="s">
        <v>706</v>
      </c>
      <c r="NFJ2" s="23" t="s">
        <v>707</v>
      </c>
      <c r="NFK2" s="6" t="s">
        <v>706</v>
      </c>
      <c r="NFL2" s="23" t="s">
        <v>707</v>
      </c>
      <c r="NFM2" s="6" t="s">
        <v>706</v>
      </c>
      <c r="NFN2" s="23" t="s">
        <v>707</v>
      </c>
      <c r="NFO2" s="6" t="s">
        <v>706</v>
      </c>
      <c r="NFP2" s="23" t="s">
        <v>707</v>
      </c>
      <c r="NFQ2" s="6" t="s">
        <v>706</v>
      </c>
      <c r="NFR2" s="23" t="s">
        <v>707</v>
      </c>
      <c r="NFS2" s="6" t="s">
        <v>706</v>
      </c>
      <c r="NFT2" s="23" t="s">
        <v>707</v>
      </c>
      <c r="NFU2" s="6" t="s">
        <v>706</v>
      </c>
      <c r="NFV2" s="23" t="s">
        <v>707</v>
      </c>
      <c r="NFW2" s="6" t="s">
        <v>706</v>
      </c>
      <c r="NFX2" s="23" t="s">
        <v>707</v>
      </c>
      <c r="NFY2" s="6" t="s">
        <v>706</v>
      </c>
      <c r="NFZ2" s="23" t="s">
        <v>707</v>
      </c>
      <c r="NGA2" s="6" t="s">
        <v>706</v>
      </c>
      <c r="NGB2" s="23" t="s">
        <v>707</v>
      </c>
      <c r="NGC2" s="6" t="s">
        <v>706</v>
      </c>
      <c r="NGD2" s="23" t="s">
        <v>707</v>
      </c>
      <c r="NGE2" s="6" t="s">
        <v>706</v>
      </c>
      <c r="NGF2" s="23" t="s">
        <v>707</v>
      </c>
      <c r="NGG2" s="6" t="s">
        <v>706</v>
      </c>
      <c r="NGH2" s="23" t="s">
        <v>707</v>
      </c>
      <c r="NGI2" s="6" t="s">
        <v>706</v>
      </c>
      <c r="NGJ2" s="23" t="s">
        <v>707</v>
      </c>
      <c r="NGK2" s="6" t="s">
        <v>706</v>
      </c>
      <c r="NGL2" s="23" t="s">
        <v>707</v>
      </c>
      <c r="NGM2" s="6" t="s">
        <v>706</v>
      </c>
      <c r="NGN2" s="23" t="s">
        <v>707</v>
      </c>
      <c r="NGO2" s="6" t="s">
        <v>706</v>
      </c>
      <c r="NGP2" s="23" t="s">
        <v>707</v>
      </c>
      <c r="NGQ2" s="6" t="s">
        <v>706</v>
      </c>
      <c r="NGR2" s="23" t="s">
        <v>707</v>
      </c>
      <c r="NGS2" s="6" t="s">
        <v>706</v>
      </c>
      <c r="NGT2" s="23" t="s">
        <v>707</v>
      </c>
      <c r="NGU2" s="6" t="s">
        <v>706</v>
      </c>
      <c r="NGV2" s="23" t="s">
        <v>707</v>
      </c>
      <c r="NGW2" s="6" t="s">
        <v>706</v>
      </c>
      <c r="NGX2" s="23" t="s">
        <v>707</v>
      </c>
      <c r="NGY2" s="6" t="s">
        <v>706</v>
      </c>
      <c r="NGZ2" s="23" t="s">
        <v>707</v>
      </c>
      <c r="NHA2" s="6" t="s">
        <v>706</v>
      </c>
      <c r="NHB2" s="23" t="s">
        <v>707</v>
      </c>
      <c r="NHC2" s="6" t="s">
        <v>706</v>
      </c>
      <c r="NHD2" s="23" t="s">
        <v>707</v>
      </c>
      <c r="NHE2" s="6" t="s">
        <v>706</v>
      </c>
      <c r="NHF2" s="23" t="s">
        <v>707</v>
      </c>
      <c r="NHG2" s="6" t="s">
        <v>706</v>
      </c>
      <c r="NHH2" s="23" t="s">
        <v>707</v>
      </c>
      <c r="NHI2" s="6" t="s">
        <v>706</v>
      </c>
      <c r="NHJ2" s="23" t="s">
        <v>707</v>
      </c>
      <c r="NHK2" s="6" t="s">
        <v>706</v>
      </c>
      <c r="NHL2" s="23" t="s">
        <v>707</v>
      </c>
      <c r="NHM2" s="6" t="s">
        <v>706</v>
      </c>
      <c r="NHN2" s="23" t="s">
        <v>707</v>
      </c>
      <c r="NHO2" s="6" t="s">
        <v>706</v>
      </c>
      <c r="NHP2" s="23" t="s">
        <v>707</v>
      </c>
      <c r="NHQ2" s="6" t="s">
        <v>706</v>
      </c>
      <c r="NHR2" s="23" t="s">
        <v>707</v>
      </c>
      <c r="NHS2" s="6" t="s">
        <v>706</v>
      </c>
      <c r="NHT2" s="23" t="s">
        <v>707</v>
      </c>
      <c r="NHU2" s="6" t="s">
        <v>706</v>
      </c>
      <c r="NHV2" s="23" t="s">
        <v>707</v>
      </c>
      <c r="NHW2" s="6" t="s">
        <v>706</v>
      </c>
      <c r="NHX2" s="23" t="s">
        <v>707</v>
      </c>
      <c r="NHY2" s="6" t="s">
        <v>706</v>
      </c>
      <c r="NHZ2" s="23" t="s">
        <v>707</v>
      </c>
      <c r="NIA2" s="6" t="s">
        <v>706</v>
      </c>
      <c r="NIB2" s="23" t="s">
        <v>707</v>
      </c>
      <c r="NIC2" s="6" t="s">
        <v>706</v>
      </c>
      <c r="NID2" s="23" t="s">
        <v>707</v>
      </c>
      <c r="NIE2" s="6" t="s">
        <v>706</v>
      </c>
      <c r="NIF2" s="23" t="s">
        <v>707</v>
      </c>
      <c r="NIG2" s="6" t="s">
        <v>706</v>
      </c>
      <c r="NIH2" s="23" t="s">
        <v>707</v>
      </c>
      <c r="NII2" s="6" t="s">
        <v>706</v>
      </c>
      <c r="NIJ2" s="23" t="s">
        <v>707</v>
      </c>
      <c r="NIK2" s="6" t="s">
        <v>706</v>
      </c>
      <c r="NIL2" s="23" t="s">
        <v>707</v>
      </c>
      <c r="NIM2" s="6" t="s">
        <v>706</v>
      </c>
      <c r="NIN2" s="23" t="s">
        <v>707</v>
      </c>
      <c r="NIO2" s="6" t="s">
        <v>706</v>
      </c>
      <c r="NIP2" s="23" t="s">
        <v>707</v>
      </c>
      <c r="NIQ2" s="6" t="s">
        <v>706</v>
      </c>
      <c r="NIR2" s="23" t="s">
        <v>707</v>
      </c>
      <c r="NIS2" s="6" t="s">
        <v>706</v>
      </c>
      <c r="NIT2" s="23" t="s">
        <v>707</v>
      </c>
      <c r="NIU2" s="6" t="s">
        <v>706</v>
      </c>
      <c r="NIV2" s="23" t="s">
        <v>707</v>
      </c>
      <c r="NIW2" s="6" t="s">
        <v>706</v>
      </c>
      <c r="NIX2" s="23" t="s">
        <v>707</v>
      </c>
      <c r="NIY2" s="6" t="s">
        <v>706</v>
      </c>
      <c r="NIZ2" s="23" t="s">
        <v>707</v>
      </c>
      <c r="NJA2" s="6" t="s">
        <v>706</v>
      </c>
      <c r="NJB2" s="23" t="s">
        <v>707</v>
      </c>
      <c r="NJC2" s="6" t="s">
        <v>706</v>
      </c>
      <c r="NJD2" s="23" t="s">
        <v>707</v>
      </c>
      <c r="NJE2" s="6" t="s">
        <v>706</v>
      </c>
      <c r="NJF2" s="23" t="s">
        <v>707</v>
      </c>
      <c r="NJG2" s="6" t="s">
        <v>706</v>
      </c>
      <c r="NJH2" s="23" t="s">
        <v>707</v>
      </c>
      <c r="NJI2" s="6" t="s">
        <v>706</v>
      </c>
      <c r="NJJ2" s="23" t="s">
        <v>707</v>
      </c>
      <c r="NJK2" s="6" t="s">
        <v>706</v>
      </c>
      <c r="NJL2" s="23" t="s">
        <v>707</v>
      </c>
      <c r="NJM2" s="6" t="s">
        <v>706</v>
      </c>
      <c r="NJN2" s="23" t="s">
        <v>707</v>
      </c>
      <c r="NJO2" s="6" t="s">
        <v>706</v>
      </c>
      <c r="NJP2" s="23" t="s">
        <v>707</v>
      </c>
      <c r="NJQ2" s="6" t="s">
        <v>706</v>
      </c>
      <c r="NJR2" s="23" t="s">
        <v>707</v>
      </c>
      <c r="NJS2" s="6" t="s">
        <v>706</v>
      </c>
      <c r="NJT2" s="23" t="s">
        <v>707</v>
      </c>
      <c r="NJU2" s="6" t="s">
        <v>706</v>
      </c>
      <c r="NJV2" s="23" t="s">
        <v>707</v>
      </c>
      <c r="NJW2" s="6" t="s">
        <v>706</v>
      </c>
      <c r="NJX2" s="23" t="s">
        <v>707</v>
      </c>
      <c r="NJY2" s="6" t="s">
        <v>706</v>
      </c>
      <c r="NJZ2" s="23" t="s">
        <v>707</v>
      </c>
      <c r="NKA2" s="6" t="s">
        <v>706</v>
      </c>
      <c r="NKB2" s="23" t="s">
        <v>707</v>
      </c>
      <c r="NKC2" s="6" t="s">
        <v>706</v>
      </c>
      <c r="NKD2" s="23" t="s">
        <v>707</v>
      </c>
      <c r="NKE2" s="6" t="s">
        <v>706</v>
      </c>
      <c r="NKF2" s="23" t="s">
        <v>707</v>
      </c>
      <c r="NKG2" s="6" t="s">
        <v>706</v>
      </c>
      <c r="NKH2" s="23" t="s">
        <v>707</v>
      </c>
      <c r="NKI2" s="6" t="s">
        <v>706</v>
      </c>
      <c r="NKJ2" s="23" t="s">
        <v>707</v>
      </c>
      <c r="NKK2" s="6" t="s">
        <v>706</v>
      </c>
      <c r="NKL2" s="23" t="s">
        <v>707</v>
      </c>
      <c r="NKM2" s="6" t="s">
        <v>706</v>
      </c>
      <c r="NKN2" s="23" t="s">
        <v>707</v>
      </c>
      <c r="NKO2" s="6" t="s">
        <v>706</v>
      </c>
      <c r="NKP2" s="23" t="s">
        <v>707</v>
      </c>
      <c r="NKQ2" s="6" t="s">
        <v>706</v>
      </c>
      <c r="NKR2" s="23" t="s">
        <v>707</v>
      </c>
      <c r="NKS2" s="6" t="s">
        <v>706</v>
      </c>
      <c r="NKT2" s="23" t="s">
        <v>707</v>
      </c>
      <c r="NKU2" s="6" t="s">
        <v>706</v>
      </c>
      <c r="NKV2" s="23" t="s">
        <v>707</v>
      </c>
      <c r="NKW2" s="6" t="s">
        <v>706</v>
      </c>
      <c r="NKX2" s="23" t="s">
        <v>707</v>
      </c>
      <c r="NKY2" s="6" t="s">
        <v>706</v>
      </c>
      <c r="NKZ2" s="23" t="s">
        <v>707</v>
      </c>
      <c r="NLA2" s="6" t="s">
        <v>706</v>
      </c>
      <c r="NLB2" s="23" t="s">
        <v>707</v>
      </c>
      <c r="NLC2" s="6" t="s">
        <v>706</v>
      </c>
      <c r="NLD2" s="23" t="s">
        <v>707</v>
      </c>
      <c r="NLE2" s="6" t="s">
        <v>706</v>
      </c>
      <c r="NLF2" s="23" t="s">
        <v>707</v>
      </c>
      <c r="NLG2" s="6" t="s">
        <v>706</v>
      </c>
      <c r="NLH2" s="23" t="s">
        <v>707</v>
      </c>
      <c r="NLI2" s="6" t="s">
        <v>706</v>
      </c>
      <c r="NLJ2" s="23" t="s">
        <v>707</v>
      </c>
      <c r="NLK2" s="6" t="s">
        <v>706</v>
      </c>
      <c r="NLL2" s="23" t="s">
        <v>707</v>
      </c>
      <c r="NLM2" s="6" t="s">
        <v>706</v>
      </c>
      <c r="NLN2" s="23" t="s">
        <v>707</v>
      </c>
      <c r="NLO2" s="6" t="s">
        <v>706</v>
      </c>
      <c r="NLP2" s="23" t="s">
        <v>707</v>
      </c>
      <c r="NLQ2" s="6" t="s">
        <v>706</v>
      </c>
      <c r="NLR2" s="23" t="s">
        <v>707</v>
      </c>
      <c r="NLS2" s="6" t="s">
        <v>706</v>
      </c>
      <c r="NLT2" s="23" t="s">
        <v>707</v>
      </c>
      <c r="NLU2" s="6" t="s">
        <v>706</v>
      </c>
      <c r="NLV2" s="23" t="s">
        <v>707</v>
      </c>
      <c r="NLW2" s="6" t="s">
        <v>706</v>
      </c>
      <c r="NLX2" s="23" t="s">
        <v>707</v>
      </c>
      <c r="NLY2" s="6" t="s">
        <v>706</v>
      </c>
      <c r="NLZ2" s="23" t="s">
        <v>707</v>
      </c>
      <c r="NMA2" s="6" t="s">
        <v>706</v>
      </c>
      <c r="NMB2" s="23" t="s">
        <v>707</v>
      </c>
      <c r="NMC2" s="6" t="s">
        <v>706</v>
      </c>
      <c r="NMD2" s="23" t="s">
        <v>707</v>
      </c>
      <c r="NME2" s="6" t="s">
        <v>706</v>
      </c>
      <c r="NMF2" s="23" t="s">
        <v>707</v>
      </c>
      <c r="NMG2" s="6" t="s">
        <v>706</v>
      </c>
      <c r="NMH2" s="23" t="s">
        <v>707</v>
      </c>
      <c r="NMI2" s="6" t="s">
        <v>706</v>
      </c>
      <c r="NMJ2" s="23" t="s">
        <v>707</v>
      </c>
      <c r="NMK2" s="6" t="s">
        <v>706</v>
      </c>
      <c r="NML2" s="23" t="s">
        <v>707</v>
      </c>
      <c r="NMM2" s="6" t="s">
        <v>706</v>
      </c>
      <c r="NMN2" s="23" t="s">
        <v>707</v>
      </c>
      <c r="NMO2" s="6" t="s">
        <v>706</v>
      </c>
      <c r="NMP2" s="23" t="s">
        <v>707</v>
      </c>
      <c r="NMQ2" s="6" t="s">
        <v>706</v>
      </c>
      <c r="NMR2" s="23" t="s">
        <v>707</v>
      </c>
      <c r="NMS2" s="6" t="s">
        <v>706</v>
      </c>
      <c r="NMT2" s="23" t="s">
        <v>707</v>
      </c>
      <c r="NMU2" s="6" t="s">
        <v>706</v>
      </c>
      <c r="NMV2" s="23" t="s">
        <v>707</v>
      </c>
      <c r="NMW2" s="6" t="s">
        <v>706</v>
      </c>
      <c r="NMX2" s="23" t="s">
        <v>707</v>
      </c>
      <c r="NMY2" s="6" t="s">
        <v>706</v>
      </c>
      <c r="NMZ2" s="23" t="s">
        <v>707</v>
      </c>
      <c r="NNA2" s="6" t="s">
        <v>706</v>
      </c>
      <c r="NNB2" s="23" t="s">
        <v>707</v>
      </c>
      <c r="NNC2" s="6" t="s">
        <v>706</v>
      </c>
      <c r="NND2" s="23" t="s">
        <v>707</v>
      </c>
      <c r="NNE2" s="6" t="s">
        <v>706</v>
      </c>
      <c r="NNF2" s="23" t="s">
        <v>707</v>
      </c>
      <c r="NNG2" s="6" t="s">
        <v>706</v>
      </c>
      <c r="NNH2" s="23" t="s">
        <v>707</v>
      </c>
      <c r="NNI2" s="6" t="s">
        <v>706</v>
      </c>
      <c r="NNJ2" s="23" t="s">
        <v>707</v>
      </c>
      <c r="NNK2" s="6" t="s">
        <v>706</v>
      </c>
      <c r="NNL2" s="23" t="s">
        <v>707</v>
      </c>
      <c r="NNM2" s="6" t="s">
        <v>706</v>
      </c>
      <c r="NNN2" s="23" t="s">
        <v>707</v>
      </c>
      <c r="NNO2" s="6" t="s">
        <v>706</v>
      </c>
      <c r="NNP2" s="23" t="s">
        <v>707</v>
      </c>
      <c r="NNQ2" s="6" t="s">
        <v>706</v>
      </c>
      <c r="NNR2" s="23" t="s">
        <v>707</v>
      </c>
      <c r="NNS2" s="6" t="s">
        <v>706</v>
      </c>
      <c r="NNT2" s="23" t="s">
        <v>707</v>
      </c>
      <c r="NNU2" s="6" t="s">
        <v>706</v>
      </c>
      <c r="NNV2" s="23" t="s">
        <v>707</v>
      </c>
      <c r="NNW2" s="6" t="s">
        <v>706</v>
      </c>
      <c r="NNX2" s="23" t="s">
        <v>707</v>
      </c>
      <c r="NNY2" s="6" t="s">
        <v>706</v>
      </c>
      <c r="NNZ2" s="23" t="s">
        <v>707</v>
      </c>
      <c r="NOA2" s="6" t="s">
        <v>706</v>
      </c>
      <c r="NOB2" s="23" t="s">
        <v>707</v>
      </c>
      <c r="NOC2" s="6" t="s">
        <v>706</v>
      </c>
      <c r="NOD2" s="23" t="s">
        <v>707</v>
      </c>
      <c r="NOE2" s="6" t="s">
        <v>706</v>
      </c>
      <c r="NOF2" s="23" t="s">
        <v>707</v>
      </c>
      <c r="NOG2" s="6" t="s">
        <v>706</v>
      </c>
      <c r="NOH2" s="23" t="s">
        <v>707</v>
      </c>
      <c r="NOI2" s="6" t="s">
        <v>706</v>
      </c>
      <c r="NOJ2" s="23" t="s">
        <v>707</v>
      </c>
      <c r="NOK2" s="6" t="s">
        <v>706</v>
      </c>
      <c r="NOL2" s="23" t="s">
        <v>707</v>
      </c>
      <c r="NOM2" s="6" t="s">
        <v>706</v>
      </c>
      <c r="NON2" s="23" t="s">
        <v>707</v>
      </c>
      <c r="NOO2" s="6" t="s">
        <v>706</v>
      </c>
      <c r="NOP2" s="23" t="s">
        <v>707</v>
      </c>
      <c r="NOQ2" s="6" t="s">
        <v>706</v>
      </c>
      <c r="NOR2" s="23" t="s">
        <v>707</v>
      </c>
      <c r="NOS2" s="6" t="s">
        <v>706</v>
      </c>
      <c r="NOT2" s="23" t="s">
        <v>707</v>
      </c>
      <c r="NOU2" s="6" t="s">
        <v>706</v>
      </c>
      <c r="NOV2" s="23" t="s">
        <v>707</v>
      </c>
      <c r="NOW2" s="6" t="s">
        <v>706</v>
      </c>
      <c r="NOX2" s="23" t="s">
        <v>707</v>
      </c>
      <c r="NOY2" s="6" t="s">
        <v>706</v>
      </c>
      <c r="NOZ2" s="23" t="s">
        <v>707</v>
      </c>
      <c r="NPA2" s="6" t="s">
        <v>706</v>
      </c>
      <c r="NPB2" s="23" t="s">
        <v>707</v>
      </c>
      <c r="NPC2" s="6" t="s">
        <v>706</v>
      </c>
      <c r="NPD2" s="23" t="s">
        <v>707</v>
      </c>
      <c r="NPE2" s="6" t="s">
        <v>706</v>
      </c>
      <c r="NPF2" s="23" t="s">
        <v>707</v>
      </c>
      <c r="NPG2" s="6" t="s">
        <v>706</v>
      </c>
      <c r="NPH2" s="23" t="s">
        <v>707</v>
      </c>
      <c r="NPI2" s="6" t="s">
        <v>706</v>
      </c>
      <c r="NPJ2" s="23" t="s">
        <v>707</v>
      </c>
      <c r="NPK2" s="6" t="s">
        <v>706</v>
      </c>
      <c r="NPL2" s="23" t="s">
        <v>707</v>
      </c>
      <c r="NPM2" s="6" t="s">
        <v>706</v>
      </c>
      <c r="NPN2" s="23" t="s">
        <v>707</v>
      </c>
      <c r="NPO2" s="6" t="s">
        <v>706</v>
      </c>
      <c r="NPP2" s="23" t="s">
        <v>707</v>
      </c>
      <c r="NPQ2" s="6" t="s">
        <v>706</v>
      </c>
      <c r="NPR2" s="23" t="s">
        <v>707</v>
      </c>
      <c r="NPS2" s="6" t="s">
        <v>706</v>
      </c>
      <c r="NPT2" s="23" t="s">
        <v>707</v>
      </c>
      <c r="NPU2" s="6" t="s">
        <v>706</v>
      </c>
      <c r="NPV2" s="23" t="s">
        <v>707</v>
      </c>
      <c r="NPW2" s="6" t="s">
        <v>706</v>
      </c>
      <c r="NPX2" s="23" t="s">
        <v>707</v>
      </c>
      <c r="NPY2" s="6" t="s">
        <v>706</v>
      </c>
      <c r="NPZ2" s="23" t="s">
        <v>707</v>
      </c>
      <c r="NQA2" s="6" t="s">
        <v>706</v>
      </c>
      <c r="NQB2" s="23" t="s">
        <v>707</v>
      </c>
      <c r="NQC2" s="6" t="s">
        <v>706</v>
      </c>
      <c r="NQD2" s="23" t="s">
        <v>707</v>
      </c>
      <c r="NQE2" s="6" t="s">
        <v>706</v>
      </c>
      <c r="NQF2" s="23" t="s">
        <v>707</v>
      </c>
      <c r="NQG2" s="6" t="s">
        <v>706</v>
      </c>
      <c r="NQH2" s="23" t="s">
        <v>707</v>
      </c>
      <c r="NQI2" s="6" t="s">
        <v>706</v>
      </c>
      <c r="NQJ2" s="23" t="s">
        <v>707</v>
      </c>
      <c r="NQK2" s="6" t="s">
        <v>706</v>
      </c>
      <c r="NQL2" s="23" t="s">
        <v>707</v>
      </c>
      <c r="NQM2" s="6" t="s">
        <v>706</v>
      </c>
      <c r="NQN2" s="23" t="s">
        <v>707</v>
      </c>
      <c r="NQO2" s="6" t="s">
        <v>706</v>
      </c>
      <c r="NQP2" s="23" t="s">
        <v>707</v>
      </c>
      <c r="NQQ2" s="6" t="s">
        <v>706</v>
      </c>
      <c r="NQR2" s="23" t="s">
        <v>707</v>
      </c>
      <c r="NQS2" s="6" t="s">
        <v>706</v>
      </c>
      <c r="NQT2" s="23" t="s">
        <v>707</v>
      </c>
      <c r="NQU2" s="6" t="s">
        <v>706</v>
      </c>
      <c r="NQV2" s="23" t="s">
        <v>707</v>
      </c>
      <c r="NQW2" s="6" t="s">
        <v>706</v>
      </c>
      <c r="NQX2" s="23" t="s">
        <v>707</v>
      </c>
      <c r="NQY2" s="6" t="s">
        <v>706</v>
      </c>
      <c r="NQZ2" s="23" t="s">
        <v>707</v>
      </c>
      <c r="NRA2" s="6" t="s">
        <v>706</v>
      </c>
      <c r="NRB2" s="23" t="s">
        <v>707</v>
      </c>
      <c r="NRC2" s="6" t="s">
        <v>706</v>
      </c>
      <c r="NRD2" s="23" t="s">
        <v>707</v>
      </c>
      <c r="NRE2" s="6" t="s">
        <v>706</v>
      </c>
      <c r="NRF2" s="23" t="s">
        <v>707</v>
      </c>
      <c r="NRG2" s="6" t="s">
        <v>706</v>
      </c>
      <c r="NRH2" s="23" t="s">
        <v>707</v>
      </c>
      <c r="NRI2" s="6" t="s">
        <v>706</v>
      </c>
      <c r="NRJ2" s="23" t="s">
        <v>707</v>
      </c>
      <c r="NRK2" s="6" t="s">
        <v>706</v>
      </c>
      <c r="NRL2" s="23" t="s">
        <v>707</v>
      </c>
      <c r="NRM2" s="6" t="s">
        <v>706</v>
      </c>
      <c r="NRN2" s="23" t="s">
        <v>707</v>
      </c>
      <c r="NRO2" s="6" t="s">
        <v>706</v>
      </c>
      <c r="NRP2" s="23" t="s">
        <v>707</v>
      </c>
      <c r="NRQ2" s="6" t="s">
        <v>706</v>
      </c>
      <c r="NRR2" s="23" t="s">
        <v>707</v>
      </c>
      <c r="NRS2" s="6" t="s">
        <v>706</v>
      </c>
      <c r="NRT2" s="23" t="s">
        <v>707</v>
      </c>
      <c r="NRU2" s="6" t="s">
        <v>706</v>
      </c>
      <c r="NRV2" s="23" t="s">
        <v>707</v>
      </c>
      <c r="NRW2" s="6" t="s">
        <v>706</v>
      </c>
      <c r="NRX2" s="23" t="s">
        <v>707</v>
      </c>
      <c r="NRY2" s="6" t="s">
        <v>706</v>
      </c>
      <c r="NRZ2" s="23" t="s">
        <v>707</v>
      </c>
      <c r="NSA2" s="6" t="s">
        <v>706</v>
      </c>
      <c r="NSB2" s="23" t="s">
        <v>707</v>
      </c>
      <c r="NSC2" s="6" t="s">
        <v>706</v>
      </c>
      <c r="NSD2" s="23" t="s">
        <v>707</v>
      </c>
      <c r="NSE2" s="6" t="s">
        <v>706</v>
      </c>
      <c r="NSF2" s="23" t="s">
        <v>707</v>
      </c>
      <c r="NSG2" s="6" t="s">
        <v>706</v>
      </c>
      <c r="NSH2" s="23" t="s">
        <v>707</v>
      </c>
      <c r="NSI2" s="6" t="s">
        <v>706</v>
      </c>
      <c r="NSJ2" s="23" t="s">
        <v>707</v>
      </c>
      <c r="NSK2" s="6" t="s">
        <v>706</v>
      </c>
      <c r="NSL2" s="23" t="s">
        <v>707</v>
      </c>
      <c r="NSM2" s="6" t="s">
        <v>706</v>
      </c>
      <c r="NSN2" s="23" t="s">
        <v>707</v>
      </c>
      <c r="NSO2" s="6" t="s">
        <v>706</v>
      </c>
      <c r="NSP2" s="23" t="s">
        <v>707</v>
      </c>
      <c r="NSQ2" s="6" t="s">
        <v>706</v>
      </c>
      <c r="NSR2" s="23" t="s">
        <v>707</v>
      </c>
      <c r="NSS2" s="6" t="s">
        <v>706</v>
      </c>
      <c r="NST2" s="23" t="s">
        <v>707</v>
      </c>
      <c r="NSU2" s="6" t="s">
        <v>706</v>
      </c>
      <c r="NSV2" s="23" t="s">
        <v>707</v>
      </c>
      <c r="NSW2" s="6" t="s">
        <v>706</v>
      </c>
      <c r="NSX2" s="23" t="s">
        <v>707</v>
      </c>
      <c r="NSY2" s="6" t="s">
        <v>706</v>
      </c>
      <c r="NSZ2" s="23" t="s">
        <v>707</v>
      </c>
      <c r="NTA2" s="6" t="s">
        <v>706</v>
      </c>
      <c r="NTB2" s="23" t="s">
        <v>707</v>
      </c>
      <c r="NTC2" s="6" t="s">
        <v>706</v>
      </c>
      <c r="NTD2" s="23" t="s">
        <v>707</v>
      </c>
      <c r="NTE2" s="6" t="s">
        <v>706</v>
      </c>
      <c r="NTF2" s="23" t="s">
        <v>707</v>
      </c>
      <c r="NTG2" s="6" t="s">
        <v>706</v>
      </c>
      <c r="NTH2" s="23" t="s">
        <v>707</v>
      </c>
      <c r="NTI2" s="6" t="s">
        <v>706</v>
      </c>
      <c r="NTJ2" s="23" t="s">
        <v>707</v>
      </c>
      <c r="NTK2" s="6" t="s">
        <v>706</v>
      </c>
      <c r="NTL2" s="23" t="s">
        <v>707</v>
      </c>
      <c r="NTM2" s="6" t="s">
        <v>706</v>
      </c>
      <c r="NTN2" s="23" t="s">
        <v>707</v>
      </c>
      <c r="NTO2" s="6" t="s">
        <v>706</v>
      </c>
      <c r="NTP2" s="23" t="s">
        <v>707</v>
      </c>
      <c r="NTQ2" s="6" t="s">
        <v>706</v>
      </c>
      <c r="NTR2" s="23" t="s">
        <v>707</v>
      </c>
      <c r="NTS2" s="6" t="s">
        <v>706</v>
      </c>
      <c r="NTT2" s="23" t="s">
        <v>707</v>
      </c>
      <c r="NTU2" s="6" t="s">
        <v>706</v>
      </c>
      <c r="NTV2" s="23" t="s">
        <v>707</v>
      </c>
      <c r="NTW2" s="6" t="s">
        <v>706</v>
      </c>
      <c r="NTX2" s="23" t="s">
        <v>707</v>
      </c>
      <c r="NTY2" s="6" t="s">
        <v>706</v>
      </c>
      <c r="NTZ2" s="23" t="s">
        <v>707</v>
      </c>
      <c r="NUA2" s="6" t="s">
        <v>706</v>
      </c>
      <c r="NUB2" s="23" t="s">
        <v>707</v>
      </c>
      <c r="NUC2" s="6" t="s">
        <v>706</v>
      </c>
      <c r="NUD2" s="23" t="s">
        <v>707</v>
      </c>
      <c r="NUE2" s="6" t="s">
        <v>706</v>
      </c>
      <c r="NUF2" s="23" t="s">
        <v>707</v>
      </c>
      <c r="NUG2" s="6" t="s">
        <v>706</v>
      </c>
      <c r="NUH2" s="23" t="s">
        <v>707</v>
      </c>
      <c r="NUI2" s="6" t="s">
        <v>706</v>
      </c>
      <c r="NUJ2" s="23" t="s">
        <v>707</v>
      </c>
      <c r="NUK2" s="6" t="s">
        <v>706</v>
      </c>
      <c r="NUL2" s="23" t="s">
        <v>707</v>
      </c>
      <c r="NUM2" s="6" t="s">
        <v>706</v>
      </c>
      <c r="NUN2" s="23" t="s">
        <v>707</v>
      </c>
      <c r="NUO2" s="6" t="s">
        <v>706</v>
      </c>
      <c r="NUP2" s="23" t="s">
        <v>707</v>
      </c>
      <c r="NUQ2" s="6" t="s">
        <v>706</v>
      </c>
      <c r="NUR2" s="23" t="s">
        <v>707</v>
      </c>
      <c r="NUS2" s="6" t="s">
        <v>706</v>
      </c>
      <c r="NUT2" s="23" t="s">
        <v>707</v>
      </c>
      <c r="NUU2" s="6" t="s">
        <v>706</v>
      </c>
      <c r="NUV2" s="23" t="s">
        <v>707</v>
      </c>
      <c r="NUW2" s="6" t="s">
        <v>706</v>
      </c>
      <c r="NUX2" s="23" t="s">
        <v>707</v>
      </c>
      <c r="NUY2" s="6" t="s">
        <v>706</v>
      </c>
      <c r="NUZ2" s="23" t="s">
        <v>707</v>
      </c>
      <c r="NVA2" s="6" t="s">
        <v>706</v>
      </c>
      <c r="NVB2" s="23" t="s">
        <v>707</v>
      </c>
      <c r="NVC2" s="6" t="s">
        <v>706</v>
      </c>
      <c r="NVD2" s="23" t="s">
        <v>707</v>
      </c>
      <c r="NVE2" s="6" t="s">
        <v>706</v>
      </c>
      <c r="NVF2" s="23" t="s">
        <v>707</v>
      </c>
      <c r="NVG2" s="6" t="s">
        <v>706</v>
      </c>
      <c r="NVH2" s="23" t="s">
        <v>707</v>
      </c>
      <c r="NVI2" s="6" t="s">
        <v>706</v>
      </c>
      <c r="NVJ2" s="23" t="s">
        <v>707</v>
      </c>
      <c r="NVK2" s="6" t="s">
        <v>706</v>
      </c>
      <c r="NVL2" s="23" t="s">
        <v>707</v>
      </c>
      <c r="NVM2" s="6" t="s">
        <v>706</v>
      </c>
      <c r="NVN2" s="23" t="s">
        <v>707</v>
      </c>
      <c r="NVO2" s="6" t="s">
        <v>706</v>
      </c>
      <c r="NVP2" s="23" t="s">
        <v>707</v>
      </c>
      <c r="NVQ2" s="6" t="s">
        <v>706</v>
      </c>
      <c r="NVR2" s="23" t="s">
        <v>707</v>
      </c>
      <c r="NVS2" s="6" t="s">
        <v>706</v>
      </c>
      <c r="NVT2" s="23" t="s">
        <v>707</v>
      </c>
      <c r="NVU2" s="6" t="s">
        <v>706</v>
      </c>
      <c r="NVV2" s="23" t="s">
        <v>707</v>
      </c>
      <c r="NVW2" s="6" t="s">
        <v>706</v>
      </c>
      <c r="NVX2" s="23" t="s">
        <v>707</v>
      </c>
      <c r="NVY2" s="6" t="s">
        <v>706</v>
      </c>
      <c r="NVZ2" s="23" t="s">
        <v>707</v>
      </c>
      <c r="NWA2" s="6" t="s">
        <v>706</v>
      </c>
      <c r="NWB2" s="23" t="s">
        <v>707</v>
      </c>
      <c r="NWC2" s="6" t="s">
        <v>706</v>
      </c>
      <c r="NWD2" s="23" t="s">
        <v>707</v>
      </c>
      <c r="NWE2" s="6" t="s">
        <v>706</v>
      </c>
      <c r="NWF2" s="23" t="s">
        <v>707</v>
      </c>
      <c r="NWG2" s="6" t="s">
        <v>706</v>
      </c>
      <c r="NWH2" s="23" t="s">
        <v>707</v>
      </c>
      <c r="NWI2" s="6" t="s">
        <v>706</v>
      </c>
      <c r="NWJ2" s="23" t="s">
        <v>707</v>
      </c>
      <c r="NWK2" s="6" t="s">
        <v>706</v>
      </c>
      <c r="NWL2" s="23" t="s">
        <v>707</v>
      </c>
      <c r="NWM2" s="6" t="s">
        <v>706</v>
      </c>
      <c r="NWN2" s="23" t="s">
        <v>707</v>
      </c>
      <c r="NWO2" s="6" t="s">
        <v>706</v>
      </c>
      <c r="NWP2" s="23" t="s">
        <v>707</v>
      </c>
      <c r="NWQ2" s="6" t="s">
        <v>706</v>
      </c>
      <c r="NWR2" s="23" t="s">
        <v>707</v>
      </c>
      <c r="NWS2" s="6" t="s">
        <v>706</v>
      </c>
      <c r="NWT2" s="23" t="s">
        <v>707</v>
      </c>
      <c r="NWU2" s="6" t="s">
        <v>706</v>
      </c>
      <c r="NWV2" s="23" t="s">
        <v>707</v>
      </c>
      <c r="NWW2" s="6" t="s">
        <v>706</v>
      </c>
      <c r="NWX2" s="23" t="s">
        <v>707</v>
      </c>
      <c r="NWY2" s="6" t="s">
        <v>706</v>
      </c>
      <c r="NWZ2" s="23" t="s">
        <v>707</v>
      </c>
      <c r="NXA2" s="6" t="s">
        <v>706</v>
      </c>
      <c r="NXB2" s="23" t="s">
        <v>707</v>
      </c>
      <c r="NXC2" s="6" t="s">
        <v>706</v>
      </c>
      <c r="NXD2" s="23" t="s">
        <v>707</v>
      </c>
      <c r="NXE2" s="6" t="s">
        <v>706</v>
      </c>
      <c r="NXF2" s="23" t="s">
        <v>707</v>
      </c>
      <c r="NXG2" s="6" t="s">
        <v>706</v>
      </c>
      <c r="NXH2" s="23" t="s">
        <v>707</v>
      </c>
      <c r="NXI2" s="6" t="s">
        <v>706</v>
      </c>
      <c r="NXJ2" s="23" t="s">
        <v>707</v>
      </c>
      <c r="NXK2" s="6" t="s">
        <v>706</v>
      </c>
      <c r="NXL2" s="23" t="s">
        <v>707</v>
      </c>
      <c r="NXM2" s="6" t="s">
        <v>706</v>
      </c>
      <c r="NXN2" s="23" t="s">
        <v>707</v>
      </c>
      <c r="NXO2" s="6" t="s">
        <v>706</v>
      </c>
      <c r="NXP2" s="23" t="s">
        <v>707</v>
      </c>
      <c r="NXQ2" s="6" t="s">
        <v>706</v>
      </c>
      <c r="NXR2" s="23" t="s">
        <v>707</v>
      </c>
      <c r="NXS2" s="6" t="s">
        <v>706</v>
      </c>
      <c r="NXT2" s="23" t="s">
        <v>707</v>
      </c>
      <c r="NXU2" s="6" t="s">
        <v>706</v>
      </c>
      <c r="NXV2" s="23" t="s">
        <v>707</v>
      </c>
      <c r="NXW2" s="6" t="s">
        <v>706</v>
      </c>
      <c r="NXX2" s="23" t="s">
        <v>707</v>
      </c>
      <c r="NXY2" s="6" t="s">
        <v>706</v>
      </c>
      <c r="NXZ2" s="23" t="s">
        <v>707</v>
      </c>
      <c r="NYA2" s="6" t="s">
        <v>706</v>
      </c>
      <c r="NYB2" s="23" t="s">
        <v>707</v>
      </c>
      <c r="NYC2" s="6" t="s">
        <v>706</v>
      </c>
      <c r="NYD2" s="23" t="s">
        <v>707</v>
      </c>
      <c r="NYE2" s="6" t="s">
        <v>706</v>
      </c>
      <c r="NYF2" s="23" t="s">
        <v>707</v>
      </c>
      <c r="NYG2" s="6" t="s">
        <v>706</v>
      </c>
      <c r="NYH2" s="23" t="s">
        <v>707</v>
      </c>
      <c r="NYI2" s="6" t="s">
        <v>706</v>
      </c>
      <c r="NYJ2" s="23" t="s">
        <v>707</v>
      </c>
      <c r="NYK2" s="6" t="s">
        <v>706</v>
      </c>
      <c r="NYL2" s="23" t="s">
        <v>707</v>
      </c>
      <c r="NYM2" s="6" t="s">
        <v>706</v>
      </c>
      <c r="NYN2" s="23" t="s">
        <v>707</v>
      </c>
      <c r="NYO2" s="6" t="s">
        <v>706</v>
      </c>
      <c r="NYP2" s="23" t="s">
        <v>707</v>
      </c>
      <c r="NYQ2" s="6" t="s">
        <v>706</v>
      </c>
      <c r="NYR2" s="23" t="s">
        <v>707</v>
      </c>
      <c r="NYS2" s="6" t="s">
        <v>706</v>
      </c>
      <c r="NYT2" s="23" t="s">
        <v>707</v>
      </c>
      <c r="NYU2" s="6" t="s">
        <v>706</v>
      </c>
      <c r="NYV2" s="23" t="s">
        <v>707</v>
      </c>
      <c r="NYW2" s="6" t="s">
        <v>706</v>
      </c>
      <c r="NYX2" s="23" t="s">
        <v>707</v>
      </c>
      <c r="NYY2" s="6" t="s">
        <v>706</v>
      </c>
      <c r="NYZ2" s="23" t="s">
        <v>707</v>
      </c>
      <c r="NZA2" s="6" t="s">
        <v>706</v>
      </c>
      <c r="NZB2" s="23" t="s">
        <v>707</v>
      </c>
      <c r="NZC2" s="6" t="s">
        <v>706</v>
      </c>
      <c r="NZD2" s="23" t="s">
        <v>707</v>
      </c>
      <c r="NZE2" s="6" t="s">
        <v>706</v>
      </c>
      <c r="NZF2" s="23" t="s">
        <v>707</v>
      </c>
      <c r="NZG2" s="6" t="s">
        <v>706</v>
      </c>
      <c r="NZH2" s="23" t="s">
        <v>707</v>
      </c>
      <c r="NZI2" s="6" t="s">
        <v>706</v>
      </c>
      <c r="NZJ2" s="23" t="s">
        <v>707</v>
      </c>
      <c r="NZK2" s="6" t="s">
        <v>706</v>
      </c>
      <c r="NZL2" s="23" t="s">
        <v>707</v>
      </c>
      <c r="NZM2" s="6" t="s">
        <v>706</v>
      </c>
      <c r="NZN2" s="23" t="s">
        <v>707</v>
      </c>
      <c r="NZO2" s="6" t="s">
        <v>706</v>
      </c>
      <c r="NZP2" s="23" t="s">
        <v>707</v>
      </c>
      <c r="NZQ2" s="6" t="s">
        <v>706</v>
      </c>
      <c r="NZR2" s="23" t="s">
        <v>707</v>
      </c>
      <c r="NZS2" s="6" t="s">
        <v>706</v>
      </c>
      <c r="NZT2" s="23" t="s">
        <v>707</v>
      </c>
      <c r="NZU2" s="6" t="s">
        <v>706</v>
      </c>
      <c r="NZV2" s="23" t="s">
        <v>707</v>
      </c>
      <c r="NZW2" s="6" t="s">
        <v>706</v>
      </c>
      <c r="NZX2" s="23" t="s">
        <v>707</v>
      </c>
      <c r="NZY2" s="6" t="s">
        <v>706</v>
      </c>
      <c r="NZZ2" s="23" t="s">
        <v>707</v>
      </c>
      <c r="OAA2" s="6" t="s">
        <v>706</v>
      </c>
      <c r="OAB2" s="23" t="s">
        <v>707</v>
      </c>
      <c r="OAC2" s="6" t="s">
        <v>706</v>
      </c>
      <c r="OAD2" s="23" t="s">
        <v>707</v>
      </c>
      <c r="OAE2" s="6" t="s">
        <v>706</v>
      </c>
      <c r="OAF2" s="23" t="s">
        <v>707</v>
      </c>
      <c r="OAG2" s="6" t="s">
        <v>706</v>
      </c>
      <c r="OAH2" s="23" t="s">
        <v>707</v>
      </c>
      <c r="OAI2" s="6" t="s">
        <v>706</v>
      </c>
      <c r="OAJ2" s="23" t="s">
        <v>707</v>
      </c>
      <c r="OAK2" s="6" t="s">
        <v>706</v>
      </c>
      <c r="OAL2" s="23" t="s">
        <v>707</v>
      </c>
      <c r="OAM2" s="6" t="s">
        <v>706</v>
      </c>
      <c r="OAN2" s="23" t="s">
        <v>707</v>
      </c>
      <c r="OAO2" s="6" t="s">
        <v>706</v>
      </c>
      <c r="OAP2" s="23" t="s">
        <v>707</v>
      </c>
      <c r="OAQ2" s="6" t="s">
        <v>706</v>
      </c>
      <c r="OAR2" s="23" t="s">
        <v>707</v>
      </c>
      <c r="OAS2" s="6" t="s">
        <v>706</v>
      </c>
      <c r="OAT2" s="23" t="s">
        <v>707</v>
      </c>
      <c r="OAU2" s="6" t="s">
        <v>706</v>
      </c>
      <c r="OAV2" s="23" t="s">
        <v>707</v>
      </c>
      <c r="OAW2" s="6" t="s">
        <v>706</v>
      </c>
      <c r="OAX2" s="23" t="s">
        <v>707</v>
      </c>
      <c r="OAY2" s="6" t="s">
        <v>706</v>
      </c>
      <c r="OAZ2" s="23" t="s">
        <v>707</v>
      </c>
      <c r="OBA2" s="6" t="s">
        <v>706</v>
      </c>
      <c r="OBB2" s="23" t="s">
        <v>707</v>
      </c>
      <c r="OBC2" s="6" t="s">
        <v>706</v>
      </c>
      <c r="OBD2" s="23" t="s">
        <v>707</v>
      </c>
      <c r="OBE2" s="6" t="s">
        <v>706</v>
      </c>
      <c r="OBF2" s="23" t="s">
        <v>707</v>
      </c>
      <c r="OBG2" s="6" t="s">
        <v>706</v>
      </c>
      <c r="OBH2" s="23" t="s">
        <v>707</v>
      </c>
      <c r="OBI2" s="6" t="s">
        <v>706</v>
      </c>
      <c r="OBJ2" s="23" t="s">
        <v>707</v>
      </c>
      <c r="OBK2" s="6" t="s">
        <v>706</v>
      </c>
      <c r="OBL2" s="23" t="s">
        <v>707</v>
      </c>
      <c r="OBM2" s="6" t="s">
        <v>706</v>
      </c>
      <c r="OBN2" s="23" t="s">
        <v>707</v>
      </c>
      <c r="OBO2" s="6" t="s">
        <v>706</v>
      </c>
      <c r="OBP2" s="23" t="s">
        <v>707</v>
      </c>
      <c r="OBQ2" s="6" t="s">
        <v>706</v>
      </c>
      <c r="OBR2" s="23" t="s">
        <v>707</v>
      </c>
      <c r="OBS2" s="6" t="s">
        <v>706</v>
      </c>
      <c r="OBT2" s="23" t="s">
        <v>707</v>
      </c>
      <c r="OBU2" s="6" t="s">
        <v>706</v>
      </c>
      <c r="OBV2" s="23" t="s">
        <v>707</v>
      </c>
      <c r="OBW2" s="6" t="s">
        <v>706</v>
      </c>
      <c r="OBX2" s="23" t="s">
        <v>707</v>
      </c>
      <c r="OBY2" s="6" t="s">
        <v>706</v>
      </c>
      <c r="OBZ2" s="23" t="s">
        <v>707</v>
      </c>
      <c r="OCA2" s="6" t="s">
        <v>706</v>
      </c>
      <c r="OCB2" s="23" t="s">
        <v>707</v>
      </c>
      <c r="OCC2" s="6" t="s">
        <v>706</v>
      </c>
      <c r="OCD2" s="23" t="s">
        <v>707</v>
      </c>
      <c r="OCE2" s="6" t="s">
        <v>706</v>
      </c>
      <c r="OCF2" s="23" t="s">
        <v>707</v>
      </c>
      <c r="OCG2" s="6" t="s">
        <v>706</v>
      </c>
      <c r="OCH2" s="23" t="s">
        <v>707</v>
      </c>
      <c r="OCI2" s="6" t="s">
        <v>706</v>
      </c>
      <c r="OCJ2" s="23" t="s">
        <v>707</v>
      </c>
      <c r="OCK2" s="6" t="s">
        <v>706</v>
      </c>
      <c r="OCL2" s="23" t="s">
        <v>707</v>
      </c>
      <c r="OCM2" s="6" t="s">
        <v>706</v>
      </c>
      <c r="OCN2" s="23" t="s">
        <v>707</v>
      </c>
      <c r="OCO2" s="6" t="s">
        <v>706</v>
      </c>
      <c r="OCP2" s="23" t="s">
        <v>707</v>
      </c>
      <c r="OCQ2" s="6" t="s">
        <v>706</v>
      </c>
      <c r="OCR2" s="23" t="s">
        <v>707</v>
      </c>
      <c r="OCS2" s="6" t="s">
        <v>706</v>
      </c>
      <c r="OCT2" s="23" t="s">
        <v>707</v>
      </c>
      <c r="OCU2" s="6" t="s">
        <v>706</v>
      </c>
      <c r="OCV2" s="23" t="s">
        <v>707</v>
      </c>
      <c r="OCW2" s="6" t="s">
        <v>706</v>
      </c>
      <c r="OCX2" s="23" t="s">
        <v>707</v>
      </c>
      <c r="OCY2" s="6" t="s">
        <v>706</v>
      </c>
      <c r="OCZ2" s="23" t="s">
        <v>707</v>
      </c>
      <c r="ODA2" s="6" t="s">
        <v>706</v>
      </c>
      <c r="ODB2" s="23" t="s">
        <v>707</v>
      </c>
      <c r="ODC2" s="6" t="s">
        <v>706</v>
      </c>
      <c r="ODD2" s="23" t="s">
        <v>707</v>
      </c>
      <c r="ODE2" s="6" t="s">
        <v>706</v>
      </c>
      <c r="ODF2" s="23" t="s">
        <v>707</v>
      </c>
      <c r="ODG2" s="6" t="s">
        <v>706</v>
      </c>
      <c r="ODH2" s="23" t="s">
        <v>707</v>
      </c>
      <c r="ODI2" s="6" t="s">
        <v>706</v>
      </c>
      <c r="ODJ2" s="23" t="s">
        <v>707</v>
      </c>
      <c r="ODK2" s="6" t="s">
        <v>706</v>
      </c>
      <c r="ODL2" s="23" t="s">
        <v>707</v>
      </c>
      <c r="ODM2" s="6" t="s">
        <v>706</v>
      </c>
      <c r="ODN2" s="23" t="s">
        <v>707</v>
      </c>
      <c r="ODO2" s="6" t="s">
        <v>706</v>
      </c>
      <c r="ODP2" s="23" t="s">
        <v>707</v>
      </c>
      <c r="ODQ2" s="6" t="s">
        <v>706</v>
      </c>
      <c r="ODR2" s="23" t="s">
        <v>707</v>
      </c>
      <c r="ODS2" s="6" t="s">
        <v>706</v>
      </c>
      <c r="ODT2" s="23" t="s">
        <v>707</v>
      </c>
      <c r="ODU2" s="6" t="s">
        <v>706</v>
      </c>
      <c r="ODV2" s="23" t="s">
        <v>707</v>
      </c>
      <c r="ODW2" s="6" t="s">
        <v>706</v>
      </c>
      <c r="ODX2" s="23" t="s">
        <v>707</v>
      </c>
      <c r="ODY2" s="6" t="s">
        <v>706</v>
      </c>
      <c r="ODZ2" s="23" t="s">
        <v>707</v>
      </c>
      <c r="OEA2" s="6" t="s">
        <v>706</v>
      </c>
      <c r="OEB2" s="23" t="s">
        <v>707</v>
      </c>
      <c r="OEC2" s="6" t="s">
        <v>706</v>
      </c>
      <c r="OED2" s="23" t="s">
        <v>707</v>
      </c>
      <c r="OEE2" s="6" t="s">
        <v>706</v>
      </c>
      <c r="OEF2" s="23" t="s">
        <v>707</v>
      </c>
      <c r="OEG2" s="6" t="s">
        <v>706</v>
      </c>
      <c r="OEH2" s="23" t="s">
        <v>707</v>
      </c>
      <c r="OEI2" s="6" t="s">
        <v>706</v>
      </c>
      <c r="OEJ2" s="23" t="s">
        <v>707</v>
      </c>
      <c r="OEK2" s="6" t="s">
        <v>706</v>
      </c>
      <c r="OEL2" s="23" t="s">
        <v>707</v>
      </c>
      <c r="OEM2" s="6" t="s">
        <v>706</v>
      </c>
      <c r="OEN2" s="23" t="s">
        <v>707</v>
      </c>
      <c r="OEO2" s="6" t="s">
        <v>706</v>
      </c>
      <c r="OEP2" s="23" t="s">
        <v>707</v>
      </c>
      <c r="OEQ2" s="6" t="s">
        <v>706</v>
      </c>
      <c r="OER2" s="23" t="s">
        <v>707</v>
      </c>
      <c r="OES2" s="6" t="s">
        <v>706</v>
      </c>
      <c r="OET2" s="23" t="s">
        <v>707</v>
      </c>
      <c r="OEU2" s="6" t="s">
        <v>706</v>
      </c>
      <c r="OEV2" s="23" t="s">
        <v>707</v>
      </c>
      <c r="OEW2" s="6" t="s">
        <v>706</v>
      </c>
      <c r="OEX2" s="23" t="s">
        <v>707</v>
      </c>
      <c r="OEY2" s="6" t="s">
        <v>706</v>
      </c>
      <c r="OEZ2" s="23" t="s">
        <v>707</v>
      </c>
      <c r="OFA2" s="6" t="s">
        <v>706</v>
      </c>
      <c r="OFB2" s="23" t="s">
        <v>707</v>
      </c>
      <c r="OFC2" s="6" t="s">
        <v>706</v>
      </c>
      <c r="OFD2" s="23" t="s">
        <v>707</v>
      </c>
      <c r="OFE2" s="6" t="s">
        <v>706</v>
      </c>
      <c r="OFF2" s="23" t="s">
        <v>707</v>
      </c>
      <c r="OFG2" s="6" t="s">
        <v>706</v>
      </c>
      <c r="OFH2" s="23" t="s">
        <v>707</v>
      </c>
      <c r="OFI2" s="6" t="s">
        <v>706</v>
      </c>
      <c r="OFJ2" s="23" t="s">
        <v>707</v>
      </c>
      <c r="OFK2" s="6" t="s">
        <v>706</v>
      </c>
      <c r="OFL2" s="23" t="s">
        <v>707</v>
      </c>
      <c r="OFM2" s="6" t="s">
        <v>706</v>
      </c>
      <c r="OFN2" s="23" t="s">
        <v>707</v>
      </c>
      <c r="OFO2" s="6" t="s">
        <v>706</v>
      </c>
      <c r="OFP2" s="23" t="s">
        <v>707</v>
      </c>
      <c r="OFQ2" s="6" t="s">
        <v>706</v>
      </c>
      <c r="OFR2" s="23" t="s">
        <v>707</v>
      </c>
      <c r="OFS2" s="6" t="s">
        <v>706</v>
      </c>
      <c r="OFT2" s="23" t="s">
        <v>707</v>
      </c>
      <c r="OFU2" s="6" t="s">
        <v>706</v>
      </c>
      <c r="OFV2" s="23" t="s">
        <v>707</v>
      </c>
      <c r="OFW2" s="6" t="s">
        <v>706</v>
      </c>
      <c r="OFX2" s="23" t="s">
        <v>707</v>
      </c>
      <c r="OFY2" s="6" t="s">
        <v>706</v>
      </c>
      <c r="OFZ2" s="23" t="s">
        <v>707</v>
      </c>
      <c r="OGA2" s="6" t="s">
        <v>706</v>
      </c>
      <c r="OGB2" s="23" t="s">
        <v>707</v>
      </c>
      <c r="OGC2" s="6" t="s">
        <v>706</v>
      </c>
      <c r="OGD2" s="23" t="s">
        <v>707</v>
      </c>
      <c r="OGE2" s="6" t="s">
        <v>706</v>
      </c>
      <c r="OGF2" s="23" t="s">
        <v>707</v>
      </c>
      <c r="OGG2" s="6" t="s">
        <v>706</v>
      </c>
      <c r="OGH2" s="23" t="s">
        <v>707</v>
      </c>
      <c r="OGI2" s="6" t="s">
        <v>706</v>
      </c>
      <c r="OGJ2" s="23" t="s">
        <v>707</v>
      </c>
      <c r="OGK2" s="6" t="s">
        <v>706</v>
      </c>
      <c r="OGL2" s="23" t="s">
        <v>707</v>
      </c>
      <c r="OGM2" s="6" t="s">
        <v>706</v>
      </c>
      <c r="OGN2" s="23" t="s">
        <v>707</v>
      </c>
      <c r="OGO2" s="6" t="s">
        <v>706</v>
      </c>
      <c r="OGP2" s="23" t="s">
        <v>707</v>
      </c>
      <c r="OGQ2" s="6" t="s">
        <v>706</v>
      </c>
      <c r="OGR2" s="23" t="s">
        <v>707</v>
      </c>
      <c r="OGS2" s="6" t="s">
        <v>706</v>
      </c>
      <c r="OGT2" s="23" t="s">
        <v>707</v>
      </c>
      <c r="OGU2" s="6" t="s">
        <v>706</v>
      </c>
      <c r="OGV2" s="23" t="s">
        <v>707</v>
      </c>
      <c r="OGW2" s="6" t="s">
        <v>706</v>
      </c>
      <c r="OGX2" s="23" t="s">
        <v>707</v>
      </c>
      <c r="OGY2" s="6" t="s">
        <v>706</v>
      </c>
      <c r="OGZ2" s="23" t="s">
        <v>707</v>
      </c>
      <c r="OHA2" s="6" t="s">
        <v>706</v>
      </c>
      <c r="OHB2" s="23" t="s">
        <v>707</v>
      </c>
      <c r="OHC2" s="6" t="s">
        <v>706</v>
      </c>
      <c r="OHD2" s="23" t="s">
        <v>707</v>
      </c>
      <c r="OHE2" s="6" t="s">
        <v>706</v>
      </c>
      <c r="OHF2" s="23" t="s">
        <v>707</v>
      </c>
      <c r="OHG2" s="6" t="s">
        <v>706</v>
      </c>
      <c r="OHH2" s="23" t="s">
        <v>707</v>
      </c>
      <c r="OHI2" s="6" t="s">
        <v>706</v>
      </c>
      <c r="OHJ2" s="23" t="s">
        <v>707</v>
      </c>
      <c r="OHK2" s="6" t="s">
        <v>706</v>
      </c>
      <c r="OHL2" s="23" t="s">
        <v>707</v>
      </c>
      <c r="OHM2" s="6" t="s">
        <v>706</v>
      </c>
      <c r="OHN2" s="23" t="s">
        <v>707</v>
      </c>
      <c r="OHO2" s="6" t="s">
        <v>706</v>
      </c>
      <c r="OHP2" s="23" t="s">
        <v>707</v>
      </c>
      <c r="OHQ2" s="6" t="s">
        <v>706</v>
      </c>
      <c r="OHR2" s="23" t="s">
        <v>707</v>
      </c>
      <c r="OHS2" s="6" t="s">
        <v>706</v>
      </c>
      <c r="OHT2" s="23" t="s">
        <v>707</v>
      </c>
      <c r="OHU2" s="6" t="s">
        <v>706</v>
      </c>
      <c r="OHV2" s="23" t="s">
        <v>707</v>
      </c>
      <c r="OHW2" s="6" t="s">
        <v>706</v>
      </c>
      <c r="OHX2" s="23" t="s">
        <v>707</v>
      </c>
      <c r="OHY2" s="6" t="s">
        <v>706</v>
      </c>
      <c r="OHZ2" s="23" t="s">
        <v>707</v>
      </c>
      <c r="OIA2" s="6" t="s">
        <v>706</v>
      </c>
      <c r="OIB2" s="23" t="s">
        <v>707</v>
      </c>
      <c r="OIC2" s="6" t="s">
        <v>706</v>
      </c>
      <c r="OID2" s="23" t="s">
        <v>707</v>
      </c>
      <c r="OIE2" s="6" t="s">
        <v>706</v>
      </c>
      <c r="OIF2" s="23" t="s">
        <v>707</v>
      </c>
      <c r="OIG2" s="6" t="s">
        <v>706</v>
      </c>
      <c r="OIH2" s="23" t="s">
        <v>707</v>
      </c>
      <c r="OII2" s="6" t="s">
        <v>706</v>
      </c>
      <c r="OIJ2" s="23" t="s">
        <v>707</v>
      </c>
      <c r="OIK2" s="6" t="s">
        <v>706</v>
      </c>
      <c r="OIL2" s="23" t="s">
        <v>707</v>
      </c>
      <c r="OIM2" s="6" t="s">
        <v>706</v>
      </c>
      <c r="OIN2" s="23" t="s">
        <v>707</v>
      </c>
      <c r="OIO2" s="6" t="s">
        <v>706</v>
      </c>
      <c r="OIP2" s="23" t="s">
        <v>707</v>
      </c>
      <c r="OIQ2" s="6" t="s">
        <v>706</v>
      </c>
      <c r="OIR2" s="23" t="s">
        <v>707</v>
      </c>
      <c r="OIS2" s="6" t="s">
        <v>706</v>
      </c>
      <c r="OIT2" s="23" t="s">
        <v>707</v>
      </c>
      <c r="OIU2" s="6" t="s">
        <v>706</v>
      </c>
      <c r="OIV2" s="23" t="s">
        <v>707</v>
      </c>
      <c r="OIW2" s="6" t="s">
        <v>706</v>
      </c>
      <c r="OIX2" s="23" t="s">
        <v>707</v>
      </c>
      <c r="OIY2" s="6" t="s">
        <v>706</v>
      </c>
      <c r="OIZ2" s="23" t="s">
        <v>707</v>
      </c>
      <c r="OJA2" s="6" t="s">
        <v>706</v>
      </c>
      <c r="OJB2" s="23" t="s">
        <v>707</v>
      </c>
      <c r="OJC2" s="6" t="s">
        <v>706</v>
      </c>
      <c r="OJD2" s="23" t="s">
        <v>707</v>
      </c>
      <c r="OJE2" s="6" t="s">
        <v>706</v>
      </c>
      <c r="OJF2" s="23" t="s">
        <v>707</v>
      </c>
      <c r="OJG2" s="6" t="s">
        <v>706</v>
      </c>
      <c r="OJH2" s="23" t="s">
        <v>707</v>
      </c>
      <c r="OJI2" s="6" t="s">
        <v>706</v>
      </c>
      <c r="OJJ2" s="23" t="s">
        <v>707</v>
      </c>
      <c r="OJK2" s="6" t="s">
        <v>706</v>
      </c>
      <c r="OJL2" s="23" t="s">
        <v>707</v>
      </c>
      <c r="OJM2" s="6" t="s">
        <v>706</v>
      </c>
      <c r="OJN2" s="23" t="s">
        <v>707</v>
      </c>
      <c r="OJO2" s="6" t="s">
        <v>706</v>
      </c>
      <c r="OJP2" s="23" t="s">
        <v>707</v>
      </c>
      <c r="OJQ2" s="6" t="s">
        <v>706</v>
      </c>
      <c r="OJR2" s="23" t="s">
        <v>707</v>
      </c>
      <c r="OJS2" s="6" t="s">
        <v>706</v>
      </c>
      <c r="OJT2" s="23" t="s">
        <v>707</v>
      </c>
      <c r="OJU2" s="6" t="s">
        <v>706</v>
      </c>
      <c r="OJV2" s="23" t="s">
        <v>707</v>
      </c>
      <c r="OJW2" s="6" t="s">
        <v>706</v>
      </c>
      <c r="OJX2" s="23" t="s">
        <v>707</v>
      </c>
      <c r="OJY2" s="6" t="s">
        <v>706</v>
      </c>
      <c r="OJZ2" s="23" t="s">
        <v>707</v>
      </c>
      <c r="OKA2" s="6" t="s">
        <v>706</v>
      </c>
      <c r="OKB2" s="23" t="s">
        <v>707</v>
      </c>
      <c r="OKC2" s="6" t="s">
        <v>706</v>
      </c>
      <c r="OKD2" s="23" t="s">
        <v>707</v>
      </c>
      <c r="OKE2" s="6" t="s">
        <v>706</v>
      </c>
      <c r="OKF2" s="23" t="s">
        <v>707</v>
      </c>
      <c r="OKG2" s="6" t="s">
        <v>706</v>
      </c>
      <c r="OKH2" s="23" t="s">
        <v>707</v>
      </c>
      <c r="OKI2" s="6" t="s">
        <v>706</v>
      </c>
      <c r="OKJ2" s="23" t="s">
        <v>707</v>
      </c>
      <c r="OKK2" s="6" t="s">
        <v>706</v>
      </c>
      <c r="OKL2" s="23" t="s">
        <v>707</v>
      </c>
      <c r="OKM2" s="6" t="s">
        <v>706</v>
      </c>
      <c r="OKN2" s="23" t="s">
        <v>707</v>
      </c>
      <c r="OKO2" s="6" t="s">
        <v>706</v>
      </c>
      <c r="OKP2" s="23" t="s">
        <v>707</v>
      </c>
      <c r="OKQ2" s="6" t="s">
        <v>706</v>
      </c>
      <c r="OKR2" s="23" t="s">
        <v>707</v>
      </c>
      <c r="OKS2" s="6" t="s">
        <v>706</v>
      </c>
      <c r="OKT2" s="23" t="s">
        <v>707</v>
      </c>
      <c r="OKU2" s="6" t="s">
        <v>706</v>
      </c>
      <c r="OKV2" s="23" t="s">
        <v>707</v>
      </c>
      <c r="OKW2" s="6" t="s">
        <v>706</v>
      </c>
      <c r="OKX2" s="23" t="s">
        <v>707</v>
      </c>
      <c r="OKY2" s="6" t="s">
        <v>706</v>
      </c>
      <c r="OKZ2" s="23" t="s">
        <v>707</v>
      </c>
      <c r="OLA2" s="6" t="s">
        <v>706</v>
      </c>
      <c r="OLB2" s="23" t="s">
        <v>707</v>
      </c>
      <c r="OLC2" s="6" t="s">
        <v>706</v>
      </c>
      <c r="OLD2" s="23" t="s">
        <v>707</v>
      </c>
      <c r="OLE2" s="6" t="s">
        <v>706</v>
      </c>
      <c r="OLF2" s="23" t="s">
        <v>707</v>
      </c>
      <c r="OLG2" s="6" t="s">
        <v>706</v>
      </c>
      <c r="OLH2" s="23" t="s">
        <v>707</v>
      </c>
      <c r="OLI2" s="6" t="s">
        <v>706</v>
      </c>
      <c r="OLJ2" s="23" t="s">
        <v>707</v>
      </c>
      <c r="OLK2" s="6" t="s">
        <v>706</v>
      </c>
      <c r="OLL2" s="23" t="s">
        <v>707</v>
      </c>
      <c r="OLM2" s="6" t="s">
        <v>706</v>
      </c>
      <c r="OLN2" s="23" t="s">
        <v>707</v>
      </c>
      <c r="OLO2" s="6" t="s">
        <v>706</v>
      </c>
      <c r="OLP2" s="23" t="s">
        <v>707</v>
      </c>
      <c r="OLQ2" s="6" t="s">
        <v>706</v>
      </c>
      <c r="OLR2" s="23" t="s">
        <v>707</v>
      </c>
      <c r="OLS2" s="6" t="s">
        <v>706</v>
      </c>
      <c r="OLT2" s="23" t="s">
        <v>707</v>
      </c>
      <c r="OLU2" s="6" t="s">
        <v>706</v>
      </c>
      <c r="OLV2" s="23" t="s">
        <v>707</v>
      </c>
      <c r="OLW2" s="6" t="s">
        <v>706</v>
      </c>
      <c r="OLX2" s="23" t="s">
        <v>707</v>
      </c>
      <c r="OLY2" s="6" t="s">
        <v>706</v>
      </c>
      <c r="OLZ2" s="23" t="s">
        <v>707</v>
      </c>
      <c r="OMA2" s="6" t="s">
        <v>706</v>
      </c>
      <c r="OMB2" s="23" t="s">
        <v>707</v>
      </c>
      <c r="OMC2" s="6" t="s">
        <v>706</v>
      </c>
      <c r="OMD2" s="23" t="s">
        <v>707</v>
      </c>
      <c r="OME2" s="6" t="s">
        <v>706</v>
      </c>
      <c r="OMF2" s="23" t="s">
        <v>707</v>
      </c>
      <c r="OMG2" s="6" t="s">
        <v>706</v>
      </c>
      <c r="OMH2" s="23" t="s">
        <v>707</v>
      </c>
      <c r="OMI2" s="6" t="s">
        <v>706</v>
      </c>
      <c r="OMJ2" s="23" t="s">
        <v>707</v>
      </c>
      <c r="OMK2" s="6" t="s">
        <v>706</v>
      </c>
      <c r="OML2" s="23" t="s">
        <v>707</v>
      </c>
      <c r="OMM2" s="6" t="s">
        <v>706</v>
      </c>
      <c r="OMN2" s="23" t="s">
        <v>707</v>
      </c>
      <c r="OMO2" s="6" t="s">
        <v>706</v>
      </c>
      <c r="OMP2" s="23" t="s">
        <v>707</v>
      </c>
      <c r="OMQ2" s="6" t="s">
        <v>706</v>
      </c>
      <c r="OMR2" s="23" t="s">
        <v>707</v>
      </c>
      <c r="OMS2" s="6" t="s">
        <v>706</v>
      </c>
      <c r="OMT2" s="23" t="s">
        <v>707</v>
      </c>
      <c r="OMU2" s="6" t="s">
        <v>706</v>
      </c>
      <c r="OMV2" s="23" t="s">
        <v>707</v>
      </c>
      <c r="OMW2" s="6" t="s">
        <v>706</v>
      </c>
      <c r="OMX2" s="23" t="s">
        <v>707</v>
      </c>
      <c r="OMY2" s="6" t="s">
        <v>706</v>
      </c>
      <c r="OMZ2" s="23" t="s">
        <v>707</v>
      </c>
      <c r="ONA2" s="6" t="s">
        <v>706</v>
      </c>
      <c r="ONB2" s="23" t="s">
        <v>707</v>
      </c>
      <c r="ONC2" s="6" t="s">
        <v>706</v>
      </c>
      <c r="OND2" s="23" t="s">
        <v>707</v>
      </c>
      <c r="ONE2" s="6" t="s">
        <v>706</v>
      </c>
      <c r="ONF2" s="23" t="s">
        <v>707</v>
      </c>
      <c r="ONG2" s="6" t="s">
        <v>706</v>
      </c>
      <c r="ONH2" s="23" t="s">
        <v>707</v>
      </c>
      <c r="ONI2" s="6" t="s">
        <v>706</v>
      </c>
      <c r="ONJ2" s="23" t="s">
        <v>707</v>
      </c>
      <c r="ONK2" s="6" t="s">
        <v>706</v>
      </c>
      <c r="ONL2" s="23" t="s">
        <v>707</v>
      </c>
      <c r="ONM2" s="6" t="s">
        <v>706</v>
      </c>
      <c r="ONN2" s="23" t="s">
        <v>707</v>
      </c>
      <c r="ONO2" s="6" t="s">
        <v>706</v>
      </c>
      <c r="ONP2" s="23" t="s">
        <v>707</v>
      </c>
      <c r="ONQ2" s="6" t="s">
        <v>706</v>
      </c>
      <c r="ONR2" s="23" t="s">
        <v>707</v>
      </c>
      <c r="ONS2" s="6" t="s">
        <v>706</v>
      </c>
      <c r="ONT2" s="23" t="s">
        <v>707</v>
      </c>
      <c r="ONU2" s="6" t="s">
        <v>706</v>
      </c>
      <c r="ONV2" s="23" t="s">
        <v>707</v>
      </c>
      <c r="ONW2" s="6" t="s">
        <v>706</v>
      </c>
      <c r="ONX2" s="23" t="s">
        <v>707</v>
      </c>
      <c r="ONY2" s="6" t="s">
        <v>706</v>
      </c>
      <c r="ONZ2" s="23" t="s">
        <v>707</v>
      </c>
      <c r="OOA2" s="6" t="s">
        <v>706</v>
      </c>
      <c r="OOB2" s="23" t="s">
        <v>707</v>
      </c>
      <c r="OOC2" s="6" t="s">
        <v>706</v>
      </c>
      <c r="OOD2" s="23" t="s">
        <v>707</v>
      </c>
      <c r="OOE2" s="6" t="s">
        <v>706</v>
      </c>
      <c r="OOF2" s="23" t="s">
        <v>707</v>
      </c>
      <c r="OOG2" s="6" t="s">
        <v>706</v>
      </c>
      <c r="OOH2" s="23" t="s">
        <v>707</v>
      </c>
      <c r="OOI2" s="6" t="s">
        <v>706</v>
      </c>
      <c r="OOJ2" s="23" t="s">
        <v>707</v>
      </c>
      <c r="OOK2" s="6" t="s">
        <v>706</v>
      </c>
      <c r="OOL2" s="23" t="s">
        <v>707</v>
      </c>
      <c r="OOM2" s="6" t="s">
        <v>706</v>
      </c>
      <c r="OON2" s="23" t="s">
        <v>707</v>
      </c>
      <c r="OOO2" s="6" t="s">
        <v>706</v>
      </c>
      <c r="OOP2" s="23" t="s">
        <v>707</v>
      </c>
      <c r="OOQ2" s="6" t="s">
        <v>706</v>
      </c>
      <c r="OOR2" s="23" t="s">
        <v>707</v>
      </c>
      <c r="OOS2" s="6" t="s">
        <v>706</v>
      </c>
      <c r="OOT2" s="23" t="s">
        <v>707</v>
      </c>
      <c r="OOU2" s="6" t="s">
        <v>706</v>
      </c>
      <c r="OOV2" s="23" t="s">
        <v>707</v>
      </c>
      <c r="OOW2" s="6" t="s">
        <v>706</v>
      </c>
      <c r="OOX2" s="23" t="s">
        <v>707</v>
      </c>
      <c r="OOY2" s="6" t="s">
        <v>706</v>
      </c>
      <c r="OOZ2" s="23" t="s">
        <v>707</v>
      </c>
      <c r="OPA2" s="6" t="s">
        <v>706</v>
      </c>
      <c r="OPB2" s="23" t="s">
        <v>707</v>
      </c>
      <c r="OPC2" s="6" t="s">
        <v>706</v>
      </c>
      <c r="OPD2" s="23" t="s">
        <v>707</v>
      </c>
      <c r="OPE2" s="6" t="s">
        <v>706</v>
      </c>
      <c r="OPF2" s="23" t="s">
        <v>707</v>
      </c>
      <c r="OPG2" s="6" t="s">
        <v>706</v>
      </c>
      <c r="OPH2" s="23" t="s">
        <v>707</v>
      </c>
      <c r="OPI2" s="6" t="s">
        <v>706</v>
      </c>
      <c r="OPJ2" s="23" t="s">
        <v>707</v>
      </c>
      <c r="OPK2" s="6" t="s">
        <v>706</v>
      </c>
      <c r="OPL2" s="23" t="s">
        <v>707</v>
      </c>
      <c r="OPM2" s="6" t="s">
        <v>706</v>
      </c>
      <c r="OPN2" s="23" t="s">
        <v>707</v>
      </c>
      <c r="OPO2" s="6" t="s">
        <v>706</v>
      </c>
      <c r="OPP2" s="23" t="s">
        <v>707</v>
      </c>
      <c r="OPQ2" s="6" t="s">
        <v>706</v>
      </c>
      <c r="OPR2" s="23" t="s">
        <v>707</v>
      </c>
      <c r="OPS2" s="6" t="s">
        <v>706</v>
      </c>
      <c r="OPT2" s="23" t="s">
        <v>707</v>
      </c>
      <c r="OPU2" s="6" t="s">
        <v>706</v>
      </c>
      <c r="OPV2" s="23" t="s">
        <v>707</v>
      </c>
      <c r="OPW2" s="6" t="s">
        <v>706</v>
      </c>
      <c r="OPX2" s="23" t="s">
        <v>707</v>
      </c>
      <c r="OPY2" s="6" t="s">
        <v>706</v>
      </c>
      <c r="OPZ2" s="23" t="s">
        <v>707</v>
      </c>
      <c r="OQA2" s="6" t="s">
        <v>706</v>
      </c>
      <c r="OQB2" s="23" t="s">
        <v>707</v>
      </c>
      <c r="OQC2" s="6" t="s">
        <v>706</v>
      </c>
      <c r="OQD2" s="23" t="s">
        <v>707</v>
      </c>
      <c r="OQE2" s="6" t="s">
        <v>706</v>
      </c>
      <c r="OQF2" s="23" t="s">
        <v>707</v>
      </c>
      <c r="OQG2" s="6" t="s">
        <v>706</v>
      </c>
      <c r="OQH2" s="23" t="s">
        <v>707</v>
      </c>
      <c r="OQI2" s="6" t="s">
        <v>706</v>
      </c>
      <c r="OQJ2" s="23" t="s">
        <v>707</v>
      </c>
      <c r="OQK2" s="6" t="s">
        <v>706</v>
      </c>
      <c r="OQL2" s="23" t="s">
        <v>707</v>
      </c>
      <c r="OQM2" s="6" t="s">
        <v>706</v>
      </c>
      <c r="OQN2" s="23" t="s">
        <v>707</v>
      </c>
      <c r="OQO2" s="6" t="s">
        <v>706</v>
      </c>
      <c r="OQP2" s="23" t="s">
        <v>707</v>
      </c>
      <c r="OQQ2" s="6" t="s">
        <v>706</v>
      </c>
      <c r="OQR2" s="23" t="s">
        <v>707</v>
      </c>
      <c r="OQS2" s="6" t="s">
        <v>706</v>
      </c>
      <c r="OQT2" s="23" t="s">
        <v>707</v>
      </c>
      <c r="OQU2" s="6" t="s">
        <v>706</v>
      </c>
      <c r="OQV2" s="23" t="s">
        <v>707</v>
      </c>
      <c r="OQW2" s="6" t="s">
        <v>706</v>
      </c>
      <c r="OQX2" s="23" t="s">
        <v>707</v>
      </c>
      <c r="OQY2" s="6" t="s">
        <v>706</v>
      </c>
      <c r="OQZ2" s="23" t="s">
        <v>707</v>
      </c>
      <c r="ORA2" s="6" t="s">
        <v>706</v>
      </c>
      <c r="ORB2" s="23" t="s">
        <v>707</v>
      </c>
      <c r="ORC2" s="6" t="s">
        <v>706</v>
      </c>
      <c r="ORD2" s="23" t="s">
        <v>707</v>
      </c>
      <c r="ORE2" s="6" t="s">
        <v>706</v>
      </c>
      <c r="ORF2" s="23" t="s">
        <v>707</v>
      </c>
      <c r="ORG2" s="6" t="s">
        <v>706</v>
      </c>
      <c r="ORH2" s="23" t="s">
        <v>707</v>
      </c>
      <c r="ORI2" s="6" t="s">
        <v>706</v>
      </c>
      <c r="ORJ2" s="23" t="s">
        <v>707</v>
      </c>
      <c r="ORK2" s="6" t="s">
        <v>706</v>
      </c>
      <c r="ORL2" s="23" t="s">
        <v>707</v>
      </c>
      <c r="ORM2" s="6" t="s">
        <v>706</v>
      </c>
      <c r="ORN2" s="23" t="s">
        <v>707</v>
      </c>
      <c r="ORO2" s="6" t="s">
        <v>706</v>
      </c>
      <c r="ORP2" s="23" t="s">
        <v>707</v>
      </c>
      <c r="ORQ2" s="6" t="s">
        <v>706</v>
      </c>
      <c r="ORR2" s="23" t="s">
        <v>707</v>
      </c>
      <c r="ORS2" s="6" t="s">
        <v>706</v>
      </c>
      <c r="ORT2" s="23" t="s">
        <v>707</v>
      </c>
      <c r="ORU2" s="6" t="s">
        <v>706</v>
      </c>
      <c r="ORV2" s="23" t="s">
        <v>707</v>
      </c>
      <c r="ORW2" s="6" t="s">
        <v>706</v>
      </c>
      <c r="ORX2" s="23" t="s">
        <v>707</v>
      </c>
      <c r="ORY2" s="6" t="s">
        <v>706</v>
      </c>
      <c r="ORZ2" s="23" t="s">
        <v>707</v>
      </c>
      <c r="OSA2" s="6" t="s">
        <v>706</v>
      </c>
      <c r="OSB2" s="23" t="s">
        <v>707</v>
      </c>
      <c r="OSC2" s="6" t="s">
        <v>706</v>
      </c>
      <c r="OSD2" s="23" t="s">
        <v>707</v>
      </c>
      <c r="OSE2" s="6" t="s">
        <v>706</v>
      </c>
      <c r="OSF2" s="23" t="s">
        <v>707</v>
      </c>
      <c r="OSG2" s="6" t="s">
        <v>706</v>
      </c>
      <c r="OSH2" s="23" t="s">
        <v>707</v>
      </c>
      <c r="OSI2" s="6" t="s">
        <v>706</v>
      </c>
      <c r="OSJ2" s="23" t="s">
        <v>707</v>
      </c>
      <c r="OSK2" s="6" t="s">
        <v>706</v>
      </c>
      <c r="OSL2" s="23" t="s">
        <v>707</v>
      </c>
      <c r="OSM2" s="6" t="s">
        <v>706</v>
      </c>
      <c r="OSN2" s="23" t="s">
        <v>707</v>
      </c>
      <c r="OSO2" s="6" t="s">
        <v>706</v>
      </c>
      <c r="OSP2" s="23" t="s">
        <v>707</v>
      </c>
      <c r="OSQ2" s="6" t="s">
        <v>706</v>
      </c>
      <c r="OSR2" s="23" t="s">
        <v>707</v>
      </c>
      <c r="OSS2" s="6" t="s">
        <v>706</v>
      </c>
      <c r="OST2" s="23" t="s">
        <v>707</v>
      </c>
      <c r="OSU2" s="6" t="s">
        <v>706</v>
      </c>
      <c r="OSV2" s="23" t="s">
        <v>707</v>
      </c>
      <c r="OSW2" s="6" t="s">
        <v>706</v>
      </c>
      <c r="OSX2" s="23" t="s">
        <v>707</v>
      </c>
      <c r="OSY2" s="6" t="s">
        <v>706</v>
      </c>
      <c r="OSZ2" s="23" t="s">
        <v>707</v>
      </c>
      <c r="OTA2" s="6" t="s">
        <v>706</v>
      </c>
      <c r="OTB2" s="23" t="s">
        <v>707</v>
      </c>
      <c r="OTC2" s="6" t="s">
        <v>706</v>
      </c>
      <c r="OTD2" s="23" t="s">
        <v>707</v>
      </c>
      <c r="OTE2" s="6" t="s">
        <v>706</v>
      </c>
      <c r="OTF2" s="23" t="s">
        <v>707</v>
      </c>
      <c r="OTG2" s="6" t="s">
        <v>706</v>
      </c>
      <c r="OTH2" s="23" t="s">
        <v>707</v>
      </c>
      <c r="OTI2" s="6" t="s">
        <v>706</v>
      </c>
      <c r="OTJ2" s="23" t="s">
        <v>707</v>
      </c>
      <c r="OTK2" s="6" t="s">
        <v>706</v>
      </c>
      <c r="OTL2" s="23" t="s">
        <v>707</v>
      </c>
      <c r="OTM2" s="6" t="s">
        <v>706</v>
      </c>
      <c r="OTN2" s="23" t="s">
        <v>707</v>
      </c>
      <c r="OTO2" s="6" t="s">
        <v>706</v>
      </c>
      <c r="OTP2" s="23" t="s">
        <v>707</v>
      </c>
      <c r="OTQ2" s="6" t="s">
        <v>706</v>
      </c>
      <c r="OTR2" s="23" t="s">
        <v>707</v>
      </c>
      <c r="OTS2" s="6" t="s">
        <v>706</v>
      </c>
      <c r="OTT2" s="23" t="s">
        <v>707</v>
      </c>
      <c r="OTU2" s="6" t="s">
        <v>706</v>
      </c>
      <c r="OTV2" s="23" t="s">
        <v>707</v>
      </c>
      <c r="OTW2" s="6" t="s">
        <v>706</v>
      </c>
      <c r="OTX2" s="23" t="s">
        <v>707</v>
      </c>
      <c r="OTY2" s="6" t="s">
        <v>706</v>
      </c>
      <c r="OTZ2" s="23" t="s">
        <v>707</v>
      </c>
      <c r="OUA2" s="6" t="s">
        <v>706</v>
      </c>
      <c r="OUB2" s="23" t="s">
        <v>707</v>
      </c>
      <c r="OUC2" s="6" t="s">
        <v>706</v>
      </c>
      <c r="OUD2" s="23" t="s">
        <v>707</v>
      </c>
      <c r="OUE2" s="6" t="s">
        <v>706</v>
      </c>
      <c r="OUF2" s="23" t="s">
        <v>707</v>
      </c>
      <c r="OUG2" s="6" t="s">
        <v>706</v>
      </c>
      <c r="OUH2" s="23" t="s">
        <v>707</v>
      </c>
      <c r="OUI2" s="6" t="s">
        <v>706</v>
      </c>
      <c r="OUJ2" s="23" t="s">
        <v>707</v>
      </c>
      <c r="OUK2" s="6" t="s">
        <v>706</v>
      </c>
      <c r="OUL2" s="23" t="s">
        <v>707</v>
      </c>
      <c r="OUM2" s="6" t="s">
        <v>706</v>
      </c>
      <c r="OUN2" s="23" t="s">
        <v>707</v>
      </c>
      <c r="OUO2" s="6" t="s">
        <v>706</v>
      </c>
      <c r="OUP2" s="23" t="s">
        <v>707</v>
      </c>
      <c r="OUQ2" s="6" t="s">
        <v>706</v>
      </c>
      <c r="OUR2" s="23" t="s">
        <v>707</v>
      </c>
      <c r="OUS2" s="6" t="s">
        <v>706</v>
      </c>
      <c r="OUT2" s="23" t="s">
        <v>707</v>
      </c>
      <c r="OUU2" s="6" t="s">
        <v>706</v>
      </c>
      <c r="OUV2" s="23" t="s">
        <v>707</v>
      </c>
      <c r="OUW2" s="6" t="s">
        <v>706</v>
      </c>
      <c r="OUX2" s="23" t="s">
        <v>707</v>
      </c>
      <c r="OUY2" s="6" t="s">
        <v>706</v>
      </c>
      <c r="OUZ2" s="23" t="s">
        <v>707</v>
      </c>
      <c r="OVA2" s="6" t="s">
        <v>706</v>
      </c>
      <c r="OVB2" s="23" t="s">
        <v>707</v>
      </c>
      <c r="OVC2" s="6" t="s">
        <v>706</v>
      </c>
      <c r="OVD2" s="23" t="s">
        <v>707</v>
      </c>
      <c r="OVE2" s="6" t="s">
        <v>706</v>
      </c>
      <c r="OVF2" s="23" t="s">
        <v>707</v>
      </c>
      <c r="OVG2" s="6" t="s">
        <v>706</v>
      </c>
      <c r="OVH2" s="23" t="s">
        <v>707</v>
      </c>
      <c r="OVI2" s="6" t="s">
        <v>706</v>
      </c>
      <c r="OVJ2" s="23" t="s">
        <v>707</v>
      </c>
      <c r="OVK2" s="6" t="s">
        <v>706</v>
      </c>
      <c r="OVL2" s="23" t="s">
        <v>707</v>
      </c>
      <c r="OVM2" s="6" t="s">
        <v>706</v>
      </c>
      <c r="OVN2" s="23" t="s">
        <v>707</v>
      </c>
      <c r="OVO2" s="6" t="s">
        <v>706</v>
      </c>
      <c r="OVP2" s="23" t="s">
        <v>707</v>
      </c>
      <c r="OVQ2" s="6" t="s">
        <v>706</v>
      </c>
      <c r="OVR2" s="23" t="s">
        <v>707</v>
      </c>
      <c r="OVS2" s="6" t="s">
        <v>706</v>
      </c>
      <c r="OVT2" s="23" t="s">
        <v>707</v>
      </c>
      <c r="OVU2" s="6" t="s">
        <v>706</v>
      </c>
      <c r="OVV2" s="23" t="s">
        <v>707</v>
      </c>
      <c r="OVW2" s="6" t="s">
        <v>706</v>
      </c>
      <c r="OVX2" s="23" t="s">
        <v>707</v>
      </c>
      <c r="OVY2" s="6" t="s">
        <v>706</v>
      </c>
      <c r="OVZ2" s="23" t="s">
        <v>707</v>
      </c>
      <c r="OWA2" s="6" t="s">
        <v>706</v>
      </c>
      <c r="OWB2" s="23" t="s">
        <v>707</v>
      </c>
      <c r="OWC2" s="6" t="s">
        <v>706</v>
      </c>
      <c r="OWD2" s="23" t="s">
        <v>707</v>
      </c>
      <c r="OWE2" s="6" t="s">
        <v>706</v>
      </c>
      <c r="OWF2" s="23" t="s">
        <v>707</v>
      </c>
      <c r="OWG2" s="6" t="s">
        <v>706</v>
      </c>
      <c r="OWH2" s="23" t="s">
        <v>707</v>
      </c>
      <c r="OWI2" s="6" t="s">
        <v>706</v>
      </c>
      <c r="OWJ2" s="23" t="s">
        <v>707</v>
      </c>
      <c r="OWK2" s="6" t="s">
        <v>706</v>
      </c>
      <c r="OWL2" s="23" t="s">
        <v>707</v>
      </c>
      <c r="OWM2" s="6" t="s">
        <v>706</v>
      </c>
      <c r="OWN2" s="23" t="s">
        <v>707</v>
      </c>
      <c r="OWO2" s="6" t="s">
        <v>706</v>
      </c>
      <c r="OWP2" s="23" t="s">
        <v>707</v>
      </c>
      <c r="OWQ2" s="6" t="s">
        <v>706</v>
      </c>
      <c r="OWR2" s="23" t="s">
        <v>707</v>
      </c>
      <c r="OWS2" s="6" t="s">
        <v>706</v>
      </c>
      <c r="OWT2" s="23" t="s">
        <v>707</v>
      </c>
      <c r="OWU2" s="6" t="s">
        <v>706</v>
      </c>
      <c r="OWV2" s="23" t="s">
        <v>707</v>
      </c>
      <c r="OWW2" s="6" t="s">
        <v>706</v>
      </c>
      <c r="OWX2" s="23" t="s">
        <v>707</v>
      </c>
      <c r="OWY2" s="6" t="s">
        <v>706</v>
      </c>
      <c r="OWZ2" s="23" t="s">
        <v>707</v>
      </c>
      <c r="OXA2" s="6" t="s">
        <v>706</v>
      </c>
      <c r="OXB2" s="23" t="s">
        <v>707</v>
      </c>
      <c r="OXC2" s="6" t="s">
        <v>706</v>
      </c>
      <c r="OXD2" s="23" t="s">
        <v>707</v>
      </c>
      <c r="OXE2" s="6" t="s">
        <v>706</v>
      </c>
      <c r="OXF2" s="23" t="s">
        <v>707</v>
      </c>
      <c r="OXG2" s="6" t="s">
        <v>706</v>
      </c>
      <c r="OXH2" s="23" t="s">
        <v>707</v>
      </c>
      <c r="OXI2" s="6" t="s">
        <v>706</v>
      </c>
      <c r="OXJ2" s="23" t="s">
        <v>707</v>
      </c>
      <c r="OXK2" s="6" t="s">
        <v>706</v>
      </c>
      <c r="OXL2" s="23" t="s">
        <v>707</v>
      </c>
      <c r="OXM2" s="6" t="s">
        <v>706</v>
      </c>
      <c r="OXN2" s="23" t="s">
        <v>707</v>
      </c>
      <c r="OXO2" s="6" t="s">
        <v>706</v>
      </c>
      <c r="OXP2" s="23" t="s">
        <v>707</v>
      </c>
      <c r="OXQ2" s="6" t="s">
        <v>706</v>
      </c>
      <c r="OXR2" s="23" t="s">
        <v>707</v>
      </c>
      <c r="OXS2" s="6" t="s">
        <v>706</v>
      </c>
      <c r="OXT2" s="23" t="s">
        <v>707</v>
      </c>
      <c r="OXU2" s="6" t="s">
        <v>706</v>
      </c>
      <c r="OXV2" s="23" t="s">
        <v>707</v>
      </c>
      <c r="OXW2" s="6" t="s">
        <v>706</v>
      </c>
      <c r="OXX2" s="23" t="s">
        <v>707</v>
      </c>
      <c r="OXY2" s="6" t="s">
        <v>706</v>
      </c>
      <c r="OXZ2" s="23" t="s">
        <v>707</v>
      </c>
      <c r="OYA2" s="6" t="s">
        <v>706</v>
      </c>
      <c r="OYB2" s="23" t="s">
        <v>707</v>
      </c>
      <c r="OYC2" s="6" t="s">
        <v>706</v>
      </c>
      <c r="OYD2" s="23" t="s">
        <v>707</v>
      </c>
      <c r="OYE2" s="6" t="s">
        <v>706</v>
      </c>
      <c r="OYF2" s="23" t="s">
        <v>707</v>
      </c>
      <c r="OYG2" s="6" t="s">
        <v>706</v>
      </c>
      <c r="OYH2" s="23" t="s">
        <v>707</v>
      </c>
      <c r="OYI2" s="6" t="s">
        <v>706</v>
      </c>
      <c r="OYJ2" s="23" t="s">
        <v>707</v>
      </c>
      <c r="OYK2" s="6" t="s">
        <v>706</v>
      </c>
      <c r="OYL2" s="23" t="s">
        <v>707</v>
      </c>
      <c r="OYM2" s="6" t="s">
        <v>706</v>
      </c>
      <c r="OYN2" s="23" t="s">
        <v>707</v>
      </c>
      <c r="OYO2" s="6" t="s">
        <v>706</v>
      </c>
      <c r="OYP2" s="23" t="s">
        <v>707</v>
      </c>
      <c r="OYQ2" s="6" t="s">
        <v>706</v>
      </c>
      <c r="OYR2" s="23" t="s">
        <v>707</v>
      </c>
      <c r="OYS2" s="6" t="s">
        <v>706</v>
      </c>
      <c r="OYT2" s="23" t="s">
        <v>707</v>
      </c>
      <c r="OYU2" s="6" t="s">
        <v>706</v>
      </c>
      <c r="OYV2" s="23" t="s">
        <v>707</v>
      </c>
      <c r="OYW2" s="6" t="s">
        <v>706</v>
      </c>
      <c r="OYX2" s="23" t="s">
        <v>707</v>
      </c>
      <c r="OYY2" s="6" t="s">
        <v>706</v>
      </c>
      <c r="OYZ2" s="23" t="s">
        <v>707</v>
      </c>
      <c r="OZA2" s="6" t="s">
        <v>706</v>
      </c>
      <c r="OZB2" s="23" t="s">
        <v>707</v>
      </c>
      <c r="OZC2" s="6" t="s">
        <v>706</v>
      </c>
      <c r="OZD2" s="23" t="s">
        <v>707</v>
      </c>
      <c r="OZE2" s="6" t="s">
        <v>706</v>
      </c>
      <c r="OZF2" s="23" t="s">
        <v>707</v>
      </c>
      <c r="OZG2" s="6" t="s">
        <v>706</v>
      </c>
      <c r="OZH2" s="23" t="s">
        <v>707</v>
      </c>
      <c r="OZI2" s="6" t="s">
        <v>706</v>
      </c>
      <c r="OZJ2" s="23" t="s">
        <v>707</v>
      </c>
      <c r="OZK2" s="6" t="s">
        <v>706</v>
      </c>
      <c r="OZL2" s="23" t="s">
        <v>707</v>
      </c>
      <c r="OZM2" s="6" t="s">
        <v>706</v>
      </c>
      <c r="OZN2" s="23" t="s">
        <v>707</v>
      </c>
      <c r="OZO2" s="6" t="s">
        <v>706</v>
      </c>
      <c r="OZP2" s="23" t="s">
        <v>707</v>
      </c>
      <c r="OZQ2" s="6" t="s">
        <v>706</v>
      </c>
      <c r="OZR2" s="23" t="s">
        <v>707</v>
      </c>
      <c r="OZS2" s="6" t="s">
        <v>706</v>
      </c>
      <c r="OZT2" s="23" t="s">
        <v>707</v>
      </c>
      <c r="OZU2" s="6" t="s">
        <v>706</v>
      </c>
      <c r="OZV2" s="23" t="s">
        <v>707</v>
      </c>
      <c r="OZW2" s="6" t="s">
        <v>706</v>
      </c>
      <c r="OZX2" s="23" t="s">
        <v>707</v>
      </c>
      <c r="OZY2" s="6" t="s">
        <v>706</v>
      </c>
      <c r="OZZ2" s="23" t="s">
        <v>707</v>
      </c>
      <c r="PAA2" s="6" t="s">
        <v>706</v>
      </c>
      <c r="PAB2" s="23" t="s">
        <v>707</v>
      </c>
      <c r="PAC2" s="6" t="s">
        <v>706</v>
      </c>
      <c r="PAD2" s="23" t="s">
        <v>707</v>
      </c>
      <c r="PAE2" s="6" t="s">
        <v>706</v>
      </c>
      <c r="PAF2" s="23" t="s">
        <v>707</v>
      </c>
      <c r="PAG2" s="6" t="s">
        <v>706</v>
      </c>
      <c r="PAH2" s="23" t="s">
        <v>707</v>
      </c>
      <c r="PAI2" s="6" t="s">
        <v>706</v>
      </c>
      <c r="PAJ2" s="23" t="s">
        <v>707</v>
      </c>
      <c r="PAK2" s="6" t="s">
        <v>706</v>
      </c>
      <c r="PAL2" s="23" t="s">
        <v>707</v>
      </c>
      <c r="PAM2" s="6" t="s">
        <v>706</v>
      </c>
      <c r="PAN2" s="23" t="s">
        <v>707</v>
      </c>
      <c r="PAO2" s="6" t="s">
        <v>706</v>
      </c>
      <c r="PAP2" s="23" t="s">
        <v>707</v>
      </c>
      <c r="PAQ2" s="6" t="s">
        <v>706</v>
      </c>
      <c r="PAR2" s="23" t="s">
        <v>707</v>
      </c>
      <c r="PAS2" s="6" t="s">
        <v>706</v>
      </c>
      <c r="PAT2" s="23" t="s">
        <v>707</v>
      </c>
      <c r="PAU2" s="6" t="s">
        <v>706</v>
      </c>
      <c r="PAV2" s="23" t="s">
        <v>707</v>
      </c>
      <c r="PAW2" s="6" t="s">
        <v>706</v>
      </c>
      <c r="PAX2" s="23" t="s">
        <v>707</v>
      </c>
      <c r="PAY2" s="6" t="s">
        <v>706</v>
      </c>
      <c r="PAZ2" s="23" t="s">
        <v>707</v>
      </c>
      <c r="PBA2" s="6" t="s">
        <v>706</v>
      </c>
      <c r="PBB2" s="23" t="s">
        <v>707</v>
      </c>
      <c r="PBC2" s="6" t="s">
        <v>706</v>
      </c>
      <c r="PBD2" s="23" t="s">
        <v>707</v>
      </c>
      <c r="PBE2" s="6" t="s">
        <v>706</v>
      </c>
      <c r="PBF2" s="23" t="s">
        <v>707</v>
      </c>
      <c r="PBG2" s="6" t="s">
        <v>706</v>
      </c>
      <c r="PBH2" s="23" t="s">
        <v>707</v>
      </c>
      <c r="PBI2" s="6" t="s">
        <v>706</v>
      </c>
      <c r="PBJ2" s="23" t="s">
        <v>707</v>
      </c>
      <c r="PBK2" s="6" t="s">
        <v>706</v>
      </c>
      <c r="PBL2" s="23" t="s">
        <v>707</v>
      </c>
      <c r="PBM2" s="6" t="s">
        <v>706</v>
      </c>
      <c r="PBN2" s="23" t="s">
        <v>707</v>
      </c>
      <c r="PBO2" s="6" t="s">
        <v>706</v>
      </c>
      <c r="PBP2" s="23" t="s">
        <v>707</v>
      </c>
      <c r="PBQ2" s="6" t="s">
        <v>706</v>
      </c>
      <c r="PBR2" s="23" t="s">
        <v>707</v>
      </c>
      <c r="PBS2" s="6" t="s">
        <v>706</v>
      </c>
      <c r="PBT2" s="23" t="s">
        <v>707</v>
      </c>
      <c r="PBU2" s="6" t="s">
        <v>706</v>
      </c>
      <c r="PBV2" s="23" t="s">
        <v>707</v>
      </c>
      <c r="PBW2" s="6" t="s">
        <v>706</v>
      </c>
      <c r="PBX2" s="23" t="s">
        <v>707</v>
      </c>
      <c r="PBY2" s="6" t="s">
        <v>706</v>
      </c>
      <c r="PBZ2" s="23" t="s">
        <v>707</v>
      </c>
      <c r="PCA2" s="6" t="s">
        <v>706</v>
      </c>
      <c r="PCB2" s="23" t="s">
        <v>707</v>
      </c>
      <c r="PCC2" s="6" t="s">
        <v>706</v>
      </c>
      <c r="PCD2" s="23" t="s">
        <v>707</v>
      </c>
      <c r="PCE2" s="6" t="s">
        <v>706</v>
      </c>
      <c r="PCF2" s="23" t="s">
        <v>707</v>
      </c>
      <c r="PCG2" s="6" t="s">
        <v>706</v>
      </c>
      <c r="PCH2" s="23" t="s">
        <v>707</v>
      </c>
      <c r="PCI2" s="6" t="s">
        <v>706</v>
      </c>
      <c r="PCJ2" s="23" t="s">
        <v>707</v>
      </c>
      <c r="PCK2" s="6" t="s">
        <v>706</v>
      </c>
      <c r="PCL2" s="23" t="s">
        <v>707</v>
      </c>
      <c r="PCM2" s="6" t="s">
        <v>706</v>
      </c>
      <c r="PCN2" s="23" t="s">
        <v>707</v>
      </c>
      <c r="PCO2" s="6" t="s">
        <v>706</v>
      </c>
      <c r="PCP2" s="23" t="s">
        <v>707</v>
      </c>
      <c r="PCQ2" s="6" t="s">
        <v>706</v>
      </c>
      <c r="PCR2" s="23" t="s">
        <v>707</v>
      </c>
      <c r="PCS2" s="6" t="s">
        <v>706</v>
      </c>
      <c r="PCT2" s="23" t="s">
        <v>707</v>
      </c>
      <c r="PCU2" s="6" t="s">
        <v>706</v>
      </c>
      <c r="PCV2" s="23" t="s">
        <v>707</v>
      </c>
      <c r="PCW2" s="6" t="s">
        <v>706</v>
      </c>
      <c r="PCX2" s="23" t="s">
        <v>707</v>
      </c>
      <c r="PCY2" s="6" t="s">
        <v>706</v>
      </c>
      <c r="PCZ2" s="23" t="s">
        <v>707</v>
      </c>
      <c r="PDA2" s="6" t="s">
        <v>706</v>
      </c>
      <c r="PDB2" s="23" t="s">
        <v>707</v>
      </c>
      <c r="PDC2" s="6" t="s">
        <v>706</v>
      </c>
      <c r="PDD2" s="23" t="s">
        <v>707</v>
      </c>
      <c r="PDE2" s="6" t="s">
        <v>706</v>
      </c>
      <c r="PDF2" s="23" t="s">
        <v>707</v>
      </c>
      <c r="PDG2" s="6" t="s">
        <v>706</v>
      </c>
      <c r="PDH2" s="23" t="s">
        <v>707</v>
      </c>
      <c r="PDI2" s="6" t="s">
        <v>706</v>
      </c>
      <c r="PDJ2" s="23" t="s">
        <v>707</v>
      </c>
      <c r="PDK2" s="6" t="s">
        <v>706</v>
      </c>
      <c r="PDL2" s="23" t="s">
        <v>707</v>
      </c>
      <c r="PDM2" s="6" t="s">
        <v>706</v>
      </c>
      <c r="PDN2" s="23" t="s">
        <v>707</v>
      </c>
      <c r="PDO2" s="6" t="s">
        <v>706</v>
      </c>
      <c r="PDP2" s="23" t="s">
        <v>707</v>
      </c>
      <c r="PDQ2" s="6" t="s">
        <v>706</v>
      </c>
      <c r="PDR2" s="23" t="s">
        <v>707</v>
      </c>
      <c r="PDS2" s="6" t="s">
        <v>706</v>
      </c>
      <c r="PDT2" s="23" t="s">
        <v>707</v>
      </c>
      <c r="PDU2" s="6" t="s">
        <v>706</v>
      </c>
      <c r="PDV2" s="23" t="s">
        <v>707</v>
      </c>
      <c r="PDW2" s="6" t="s">
        <v>706</v>
      </c>
      <c r="PDX2" s="23" t="s">
        <v>707</v>
      </c>
      <c r="PDY2" s="6" t="s">
        <v>706</v>
      </c>
      <c r="PDZ2" s="23" t="s">
        <v>707</v>
      </c>
      <c r="PEA2" s="6" t="s">
        <v>706</v>
      </c>
      <c r="PEB2" s="23" t="s">
        <v>707</v>
      </c>
      <c r="PEC2" s="6" t="s">
        <v>706</v>
      </c>
      <c r="PED2" s="23" t="s">
        <v>707</v>
      </c>
      <c r="PEE2" s="6" t="s">
        <v>706</v>
      </c>
      <c r="PEF2" s="23" t="s">
        <v>707</v>
      </c>
      <c r="PEG2" s="6" t="s">
        <v>706</v>
      </c>
      <c r="PEH2" s="23" t="s">
        <v>707</v>
      </c>
      <c r="PEI2" s="6" t="s">
        <v>706</v>
      </c>
      <c r="PEJ2" s="23" t="s">
        <v>707</v>
      </c>
      <c r="PEK2" s="6" t="s">
        <v>706</v>
      </c>
      <c r="PEL2" s="23" t="s">
        <v>707</v>
      </c>
      <c r="PEM2" s="6" t="s">
        <v>706</v>
      </c>
      <c r="PEN2" s="23" t="s">
        <v>707</v>
      </c>
      <c r="PEO2" s="6" t="s">
        <v>706</v>
      </c>
      <c r="PEP2" s="23" t="s">
        <v>707</v>
      </c>
      <c r="PEQ2" s="6" t="s">
        <v>706</v>
      </c>
      <c r="PER2" s="23" t="s">
        <v>707</v>
      </c>
      <c r="PES2" s="6" t="s">
        <v>706</v>
      </c>
      <c r="PET2" s="23" t="s">
        <v>707</v>
      </c>
      <c r="PEU2" s="6" t="s">
        <v>706</v>
      </c>
      <c r="PEV2" s="23" t="s">
        <v>707</v>
      </c>
      <c r="PEW2" s="6" t="s">
        <v>706</v>
      </c>
      <c r="PEX2" s="23" t="s">
        <v>707</v>
      </c>
      <c r="PEY2" s="6" t="s">
        <v>706</v>
      </c>
      <c r="PEZ2" s="23" t="s">
        <v>707</v>
      </c>
      <c r="PFA2" s="6" t="s">
        <v>706</v>
      </c>
      <c r="PFB2" s="23" t="s">
        <v>707</v>
      </c>
      <c r="PFC2" s="6" t="s">
        <v>706</v>
      </c>
      <c r="PFD2" s="23" t="s">
        <v>707</v>
      </c>
      <c r="PFE2" s="6" t="s">
        <v>706</v>
      </c>
      <c r="PFF2" s="23" t="s">
        <v>707</v>
      </c>
      <c r="PFG2" s="6" t="s">
        <v>706</v>
      </c>
      <c r="PFH2" s="23" t="s">
        <v>707</v>
      </c>
      <c r="PFI2" s="6" t="s">
        <v>706</v>
      </c>
      <c r="PFJ2" s="23" t="s">
        <v>707</v>
      </c>
      <c r="PFK2" s="6" t="s">
        <v>706</v>
      </c>
      <c r="PFL2" s="23" t="s">
        <v>707</v>
      </c>
      <c r="PFM2" s="6" t="s">
        <v>706</v>
      </c>
      <c r="PFN2" s="23" t="s">
        <v>707</v>
      </c>
      <c r="PFO2" s="6" t="s">
        <v>706</v>
      </c>
      <c r="PFP2" s="23" t="s">
        <v>707</v>
      </c>
      <c r="PFQ2" s="6" t="s">
        <v>706</v>
      </c>
      <c r="PFR2" s="23" t="s">
        <v>707</v>
      </c>
      <c r="PFS2" s="6" t="s">
        <v>706</v>
      </c>
      <c r="PFT2" s="23" t="s">
        <v>707</v>
      </c>
      <c r="PFU2" s="6" t="s">
        <v>706</v>
      </c>
      <c r="PFV2" s="23" t="s">
        <v>707</v>
      </c>
      <c r="PFW2" s="6" t="s">
        <v>706</v>
      </c>
      <c r="PFX2" s="23" t="s">
        <v>707</v>
      </c>
      <c r="PFY2" s="6" t="s">
        <v>706</v>
      </c>
      <c r="PFZ2" s="23" t="s">
        <v>707</v>
      </c>
      <c r="PGA2" s="6" t="s">
        <v>706</v>
      </c>
      <c r="PGB2" s="23" t="s">
        <v>707</v>
      </c>
      <c r="PGC2" s="6" t="s">
        <v>706</v>
      </c>
      <c r="PGD2" s="23" t="s">
        <v>707</v>
      </c>
      <c r="PGE2" s="6" t="s">
        <v>706</v>
      </c>
      <c r="PGF2" s="23" t="s">
        <v>707</v>
      </c>
      <c r="PGG2" s="6" t="s">
        <v>706</v>
      </c>
      <c r="PGH2" s="23" t="s">
        <v>707</v>
      </c>
      <c r="PGI2" s="6" t="s">
        <v>706</v>
      </c>
      <c r="PGJ2" s="23" t="s">
        <v>707</v>
      </c>
      <c r="PGK2" s="6" t="s">
        <v>706</v>
      </c>
      <c r="PGL2" s="23" t="s">
        <v>707</v>
      </c>
      <c r="PGM2" s="6" t="s">
        <v>706</v>
      </c>
      <c r="PGN2" s="23" t="s">
        <v>707</v>
      </c>
      <c r="PGO2" s="6" t="s">
        <v>706</v>
      </c>
      <c r="PGP2" s="23" t="s">
        <v>707</v>
      </c>
      <c r="PGQ2" s="6" t="s">
        <v>706</v>
      </c>
      <c r="PGR2" s="23" t="s">
        <v>707</v>
      </c>
      <c r="PGS2" s="6" t="s">
        <v>706</v>
      </c>
      <c r="PGT2" s="23" t="s">
        <v>707</v>
      </c>
      <c r="PGU2" s="6" t="s">
        <v>706</v>
      </c>
      <c r="PGV2" s="23" t="s">
        <v>707</v>
      </c>
      <c r="PGW2" s="6" t="s">
        <v>706</v>
      </c>
      <c r="PGX2" s="23" t="s">
        <v>707</v>
      </c>
      <c r="PGY2" s="6" t="s">
        <v>706</v>
      </c>
      <c r="PGZ2" s="23" t="s">
        <v>707</v>
      </c>
      <c r="PHA2" s="6" t="s">
        <v>706</v>
      </c>
      <c r="PHB2" s="23" t="s">
        <v>707</v>
      </c>
      <c r="PHC2" s="6" t="s">
        <v>706</v>
      </c>
      <c r="PHD2" s="23" t="s">
        <v>707</v>
      </c>
      <c r="PHE2" s="6" t="s">
        <v>706</v>
      </c>
      <c r="PHF2" s="23" t="s">
        <v>707</v>
      </c>
      <c r="PHG2" s="6" t="s">
        <v>706</v>
      </c>
      <c r="PHH2" s="23" t="s">
        <v>707</v>
      </c>
      <c r="PHI2" s="6" t="s">
        <v>706</v>
      </c>
      <c r="PHJ2" s="23" t="s">
        <v>707</v>
      </c>
      <c r="PHK2" s="6" t="s">
        <v>706</v>
      </c>
      <c r="PHL2" s="23" t="s">
        <v>707</v>
      </c>
      <c r="PHM2" s="6" t="s">
        <v>706</v>
      </c>
      <c r="PHN2" s="23" t="s">
        <v>707</v>
      </c>
      <c r="PHO2" s="6" t="s">
        <v>706</v>
      </c>
      <c r="PHP2" s="23" t="s">
        <v>707</v>
      </c>
      <c r="PHQ2" s="6" t="s">
        <v>706</v>
      </c>
      <c r="PHR2" s="23" t="s">
        <v>707</v>
      </c>
      <c r="PHS2" s="6" t="s">
        <v>706</v>
      </c>
      <c r="PHT2" s="23" t="s">
        <v>707</v>
      </c>
      <c r="PHU2" s="6" t="s">
        <v>706</v>
      </c>
      <c r="PHV2" s="23" t="s">
        <v>707</v>
      </c>
      <c r="PHW2" s="6" t="s">
        <v>706</v>
      </c>
      <c r="PHX2" s="23" t="s">
        <v>707</v>
      </c>
      <c r="PHY2" s="6" t="s">
        <v>706</v>
      </c>
      <c r="PHZ2" s="23" t="s">
        <v>707</v>
      </c>
      <c r="PIA2" s="6" t="s">
        <v>706</v>
      </c>
      <c r="PIB2" s="23" t="s">
        <v>707</v>
      </c>
      <c r="PIC2" s="6" t="s">
        <v>706</v>
      </c>
      <c r="PID2" s="23" t="s">
        <v>707</v>
      </c>
      <c r="PIE2" s="6" t="s">
        <v>706</v>
      </c>
      <c r="PIF2" s="23" t="s">
        <v>707</v>
      </c>
      <c r="PIG2" s="6" t="s">
        <v>706</v>
      </c>
      <c r="PIH2" s="23" t="s">
        <v>707</v>
      </c>
      <c r="PII2" s="6" t="s">
        <v>706</v>
      </c>
      <c r="PIJ2" s="23" t="s">
        <v>707</v>
      </c>
      <c r="PIK2" s="6" t="s">
        <v>706</v>
      </c>
      <c r="PIL2" s="23" t="s">
        <v>707</v>
      </c>
      <c r="PIM2" s="6" t="s">
        <v>706</v>
      </c>
      <c r="PIN2" s="23" t="s">
        <v>707</v>
      </c>
      <c r="PIO2" s="6" t="s">
        <v>706</v>
      </c>
      <c r="PIP2" s="23" t="s">
        <v>707</v>
      </c>
      <c r="PIQ2" s="6" t="s">
        <v>706</v>
      </c>
      <c r="PIR2" s="23" t="s">
        <v>707</v>
      </c>
      <c r="PIS2" s="6" t="s">
        <v>706</v>
      </c>
      <c r="PIT2" s="23" t="s">
        <v>707</v>
      </c>
      <c r="PIU2" s="6" t="s">
        <v>706</v>
      </c>
      <c r="PIV2" s="23" t="s">
        <v>707</v>
      </c>
      <c r="PIW2" s="6" t="s">
        <v>706</v>
      </c>
      <c r="PIX2" s="23" t="s">
        <v>707</v>
      </c>
      <c r="PIY2" s="6" t="s">
        <v>706</v>
      </c>
      <c r="PIZ2" s="23" t="s">
        <v>707</v>
      </c>
      <c r="PJA2" s="6" t="s">
        <v>706</v>
      </c>
      <c r="PJB2" s="23" t="s">
        <v>707</v>
      </c>
      <c r="PJC2" s="6" t="s">
        <v>706</v>
      </c>
      <c r="PJD2" s="23" t="s">
        <v>707</v>
      </c>
      <c r="PJE2" s="6" t="s">
        <v>706</v>
      </c>
      <c r="PJF2" s="23" t="s">
        <v>707</v>
      </c>
      <c r="PJG2" s="6" t="s">
        <v>706</v>
      </c>
      <c r="PJH2" s="23" t="s">
        <v>707</v>
      </c>
      <c r="PJI2" s="6" t="s">
        <v>706</v>
      </c>
      <c r="PJJ2" s="23" t="s">
        <v>707</v>
      </c>
      <c r="PJK2" s="6" t="s">
        <v>706</v>
      </c>
      <c r="PJL2" s="23" t="s">
        <v>707</v>
      </c>
      <c r="PJM2" s="6" t="s">
        <v>706</v>
      </c>
      <c r="PJN2" s="23" t="s">
        <v>707</v>
      </c>
      <c r="PJO2" s="6" t="s">
        <v>706</v>
      </c>
      <c r="PJP2" s="23" t="s">
        <v>707</v>
      </c>
      <c r="PJQ2" s="6" t="s">
        <v>706</v>
      </c>
      <c r="PJR2" s="23" t="s">
        <v>707</v>
      </c>
      <c r="PJS2" s="6" t="s">
        <v>706</v>
      </c>
      <c r="PJT2" s="23" t="s">
        <v>707</v>
      </c>
      <c r="PJU2" s="6" t="s">
        <v>706</v>
      </c>
      <c r="PJV2" s="23" t="s">
        <v>707</v>
      </c>
      <c r="PJW2" s="6" t="s">
        <v>706</v>
      </c>
      <c r="PJX2" s="23" t="s">
        <v>707</v>
      </c>
      <c r="PJY2" s="6" t="s">
        <v>706</v>
      </c>
      <c r="PJZ2" s="23" t="s">
        <v>707</v>
      </c>
      <c r="PKA2" s="6" t="s">
        <v>706</v>
      </c>
      <c r="PKB2" s="23" t="s">
        <v>707</v>
      </c>
      <c r="PKC2" s="6" t="s">
        <v>706</v>
      </c>
      <c r="PKD2" s="23" t="s">
        <v>707</v>
      </c>
      <c r="PKE2" s="6" t="s">
        <v>706</v>
      </c>
      <c r="PKF2" s="23" t="s">
        <v>707</v>
      </c>
      <c r="PKG2" s="6" t="s">
        <v>706</v>
      </c>
      <c r="PKH2" s="23" t="s">
        <v>707</v>
      </c>
      <c r="PKI2" s="6" t="s">
        <v>706</v>
      </c>
      <c r="PKJ2" s="23" t="s">
        <v>707</v>
      </c>
      <c r="PKK2" s="6" t="s">
        <v>706</v>
      </c>
      <c r="PKL2" s="23" t="s">
        <v>707</v>
      </c>
      <c r="PKM2" s="6" t="s">
        <v>706</v>
      </c>
      <c r="PKN2" s="23" t="s">
        <v>707</v>
      </c>
      <c r="PKO2" s="6" t="s">
        <v>706</v>
      </c>
      <c r="PKP2" s="23" t="s">
        <v>707</v>
      </c>
      <c r="PKQ2" s="6" t="s">
        <v>706</v>
      </c>
      <c r="PKR2" s="23" t="s">
        <v>707</v>
      </c>
      <c r="PKS2" s="6" t="s">
        <v>706</v>
      </c>
      <c r="PKT2" s="23" t="s">
        <v>707</v>
      </c>
      <c r="PKU2" s="6" t="s">
        <v>706</v>
      </c>
      <c r="PKV2" s="23" t="s">
        <v>707</v>
      </c>
      <c r="PKW2" s="6" t="s">
        <v>706</v>
      </c>
      <c r="PKX2" s="23" t="s">
        <v>707</v>
      </c>
      <c r="PKY2" s="6" t="s">
        <v>706</v>
      </c>
      <c r="PKZ2" s="23" t="s">
        <v>707</v>
      </c>
      <c r="PLA2" s="6" t="s">
        <v>706</v>
      </c>
      <c r="PLB2" s="23" t="s">
        <v>707</v>
      </c>
      <c r="PLC2" s="6" t="s">
        <v>706</v>
      </c>
      <c r="PLD2" s="23" t="s">
        <v>707</v>
      </c>
      <c r="PLE2" s="6" t="s">
        <v>706</v>
      </c>
      <c r="PLF2" s="23" t="s">
        <v>707</v>
      </c>
      <c r="PLG2" s="6" t="s">
        <v>706</v>
      </c>
      <c r="PLH2" s="23" t="s">
        <v>707</v>
      </c>
      <c r="PLI2" s="6" t="s">
        <v>706</v>
      </c>
      <c r="PLJ2" s="23" t="s">
        <v>707</v>
      </c>
      <c r="PLK2" s="6" t="s">
        <v>706</v>
      </c>
      <c r="PLL2" s="23" t="s">
        <v>707</v>
      </c>
      <c r="PLM2" s="6" t="s">
        <v>706</v>
      </c>
      <c r="PLN2" s="23" t="s">
        <v>707</v>
      </c>
      <c r="PLO2" s="6" t="s">
        <v>706</v>
      </c>
      <c r="PLP2" s="23" t="s">
        <v>707</v>
      </c>
      <c r="PLQ2" s="6" t="s">
        <v>706</v>
      </c>
      <c r="PLR2" s="23" t="s">
        <v>707</v>
      </c>
      <c r="PLS2" s="6" t="s">
        <v>706</v>
      </c>
      <c r="PLT2" s="23" t="s">
        <v>707</v>
      </c>
      <c r="PLU2" s="6" t="s">
        <v>706</v>
      </c>
      <c r="PLV2" s="23" t="s">
        <v>707</v>
      </c>
      <c r="PLW2" s="6" t="s">
        <v>706</v>
      </c>
      <c r="PLX2" s="23" t="s">
        <v>707</v>
      </c>
      <c r="PLY2" s="6" t="s">
        <v>706</v>
      </c>
      <c r="PLZ2" s="23" t="s">
        <v>707</v>
      </c>
      <c r="PMA2" s="6" t="s">
        <v>706</v>
      </c>
      <c r="PMB2" s="23" t="s">
        <v>707</v>
      </c>
      <c r="PMC2" s="6" t="s">
        <v>706</v>
      </c>
      <c r="PMD2" s="23" t="s">
        <v>707</v>
      </c>
      <c r="PME2" s="6" t="s">
        <v>706</v>
      </c>
      <c r="PMF2" s="23" t="s">
        <v>707</v>
      </c>
      <c r="PMG2" s="6" t="s">
        <v>706</v>
      </c>
      <c r="PMH2" s="23" t="s">
        <v>707</v>
      </c>
      <c r="PMI2" s="6" t="s">
        <v>706</v>
      </c>
      <c r="PMJ2" s="23" t="s">
        <v>707</v>
      </c>
      <c r="PMK2" s="6" t="s">
        <v>706</v>
      </c>
      <c r="PML2" s="23" t="s">
        <v>707</v>
      </c>
      <c r="PMM2" s="6" t="s">
        <v>706</v>
      </c>
      <c r="PMN2" s="23" t="s">
        <v>707</v>
      </c>
      <c r="PMO2" s="6" t="s">
        <v>706</v>
      </c>
      <c r="PMP2" s="23" t="s">
        <v>707</v>
      </c>
      <c r="PMQ2" s="6" t="s">
        <v>706</v>
      </c>
      <c r="PMR2" s="23" t="s">
        <v>707</v>
      </c>
      <c r="PMS2" s="6" t="s">
        <v>706</v>
      </c>
      <c r="PMT2" s="23" t="s">
        <v>707</v>
      </c>
      <c r="PMU2" s="6" t="s">
        <v>706</v>
      </c>
      <c r="PMV2" s="23" t="s">
        <v>707</v>
      </c>
      <c r="PMW2" s="6" t="s">
        <v>706</v>
      </c>
      <c r="PMX2" s="23" t="s">
        <v>707</v>
      </c>
      <c r="PMY2" s="6" t="s">
        <v>706</v>
      </c>
      <c r="PMZ2" s="23" t="s">
        <v>707</v>
      </c>
      <c r="PNA2" s="6" t="s">
        <v>706</v>
      </c>
      <c r="PNB2" s="23" t="s">
        <v>707</v>
      </c>
      <c r="PNC2" s="6" t="s">
        <v>706</v>
      </c>
      <c r="PND2" s="23" t="s">
        <v>707</v>
      </c>
      <c r="PNE2" s="6" t="s">
        <v>706</v>
      </c>
      <c r="PNF2" s="23" t="s">
        <v>707</v>
      </c>
      <c r="PNG2" s="6" t="s">
        <v>706</v>
      </c>
      <c r="PNH2" s="23" t="s">
        <v>707</v>
      </c>
      <c r="PNI2" s="6" t="s">
        <v>706</v>
      </c>
      <c r="PNJ2" s="23" t="s">
        <v>707</v>
      </c>
      <c r="PNK2" s="6" t="s">
        <v>706</v>
      </c>
      <c r="PNL2" s="23" t="s">
        <v>707</v>
      </c>
      <c r="PNM2" s="6" t="s">
        <v>706</v>
      </c>
      <c r="PNN2" s="23" t="s">
        <v>707</v>
      </c>
      <c r="PNO2" s="6" t="s">
        <v>706</v>
      </c>
      <c r="PNP2" s="23" t="s">
        <v>707</v>
      </c>
      <c r="PNQ2" s="6" t="s">
        <v>706</v>
      </c>
      <c r="PNR2" s="23" t="s">
        <v>707</v>
      </c>
      <c r="PNS2" s="6" t="s">
        <v>706</v>
      </c>
      <c r="PNT2" s="23" t="s">
        <v>707</v>
      </c>
      <c r="PNU2" s="6" t="s">
        <v>706</v>
      </c>
      <c r="PNV2" s="23" t="s">
        <v>707</v>
      </c>
      <c r="PNW2" s="6" t="s">
        <v>706</v>
      </c>
      <c r="PNX2" s="23" t="s">
        <v>707</v>
      </c>
      <c r="PNY2" s="6" t="s">
        <v>706</v>
      </c>
      <c r="PNZ2" s="23" t="s">
        <v>707</v>
      </c>
      <c r="POA2" s="6" t="s">
        <v>706</v>
      </c>
      <c r="POB2" s="23" t="s">
        <v>707</v>
      </c>
      <c r="POC2" s="6" t="s">
        <v>706</v>
      </c>
      <c r="POD2" s="23" t="s">
        <v>707</v>
      </c>
      <c r="POE2" s="6" t="s">
        <v>706</v>
      </c>
      <c r="POF2" s="23" t="s">
        <v>707</v>
      </c>
      <c r="POG2" s="6" t="s">
        <v>706</v>
      </c>
      <c r="POH2" s="23" t="s">
        <v>707</v>
      </c>
      <c r="POI2" s="6" t="s">
        <v>706</v>
      </c>
      <c r="POJ2" s="23" t="s">
        <v>707</v>
      </c>
      <c r="POK2" s="6" t="s">
        <v>706</v>
      </c>
      <c r="POL2" s="23" t="s">
        <v>707</v>
      </c>
      <c r="POM2" s="6" t="s">
        <v>706</v>
      </c>
      <c r="PON2" s="23" t="s">
        <v>707</v>
      </c>
      <c r="POO2" s="6" t="s">
        <v>706</v>
      </c>
      <c r="POP2" s="23" t="s">
        <v>707</v>
      </c>
      <c r="POQ2" s="6" t="s">
        <v>706</v>
      </c>
      <c r="POR2" s="23" t="s">
        <v>707</v>
      </c>
      <c r="POS2" s="6" t="s">
        <v>706</v>
      </c>
      <c r="POT2" s="23" t="s">
        <v>707</v>
      </c>
      <c r="POU2" s="6" t="s">
        <v>706</v>
      </c>
      <c r="POV2" s="23" t="s">
        <v>707</v>
      </c>
      <c r="POW2" s="6" t="s">
        <v>706</v>
      </c>
      <c r="POX2" s="23" t="s">
        <v>707</v>
      </c>
      <c r="POY2" s="6" t="s">
        <v>706</v>
      </c>
      <c r="POZ2" s="23" t="s">
        <v>707</v>
      </c>
      <c r="PPA2" s="6" t="s">
        <v>706</v>
      </c>
      <c r="PPB2" s="23" t="s">
        <v>707</v>
      </c>
      <c r="PPC2" s="6" t="s">
        <v>706</v>
      </c>
      <c r="PPD2" s="23" t="s">
        <v>707</v>
      </c>
      <c r="PPE2" s="6" t="s">
        <v>706</v>
      </c>
      <c r="PPF2" s="23" t="s">
        <v>707</v>
      </c>
      <c r="PPG2" s="6" t="s">
        <v>706</v>
      </c>
      <c r="PPH2" s="23" t="s">
        <v>707</v>
      </c>
      <c r="PPI2" s="6" t="s">
        <v>706</v>
      </c>
      <c r="PPJ2" s="23" t="s">
        <v>707</v>
      </c>
      <c r="PPK2" s="6" t="s">
        <v>706</v>
      </c>
      <c r="PPL2" s="23" t="s">
        <v>707</v>
      </c>
      <c r="PPM2" s="6" t="s">
        <v>706</v>
      </c>
      <c r="PPN2" s="23" t="s">
        <v>707</v>
      </c>
      <c r="PPO2" s="6" t="s">
        <v>706</v>
      </c>
      <c r="PPP2" s="23" t="s">
        <v>707</v>
      </c>
      <c r="PPQ2" s="6" t="s">
        <v>706</v>
      </c>
      <c r="PPR2" s="23" t="s">
        <v>707</v>
      </c>
      <c r="PPS2" s="6" t="s">
        <v>706</v>
      </c>
      <c r="PPT2" s="23" t="s">
        <v>707</v>
      </c>
      <c r="PPU2" s="6" t="s">
        <v>706</v>
      </c>
      <c r="PPV2" s="23" t="s">
        <v>707</v>
      </c>
      <c r="PPW2" s="6" t="s">
        <v>706</v>
      </c>
      <c r="PPX2" s="23" t="s">
        <v>707</v>
      </c>
      <c r="PPY2" s="6" t="s">
        <v>706</v>
      </c>
      <c r="PPZ2" s="23" t="s">
        <v>707</v>
      </c>
      <c r="PQA2" s="6" t="s">
        <v>706</v>
      </c>
      <c r="PQB2" s="23" t="s">
        <v>707</v>
      </c>
      <c r="PQC2" s="6" t="s">
        <v>706</v>
      </c>
      <c r="PQD2" s="23" t="s">
        <v>707</v>
      </c>
      <c r="PQE2" s="6" t="s">
        <v>706</v>
      </c>
      <c r="PQF2" s="23" t="s">
        <v>707</v>
      </c>
      <c r="PQG2" s="6" t="s">
        <v>706</v>
      </c>
      <c r="PQH2" s="23" t="s">
        <v>707</v>
      </c>
      <c r="PQI2" s="6" t="s">
        <v>706</v>
      </c>
      <c r="PQJ2" s="23" t="s">
        <v>707</v>
      </c>
      <c r="PQK2" s="6" t="s">
        <v>706</v>
      </c>
      <c r="PQL2" s="23" t="s">
        <v>707</v>
      </c>
      <c r="PQM2" s="6" t="s">
        <v>706</v>
      </c>
      <c r="PQN2" s="23" t="s">
        <v>707</v>
      </c>
      <c r="PQO2" s="6" t="s">
        <v>706</v>
      </c>
      <c r="PQP2" s="23" t="s">
        <v>707</v>
      </c>
      <c r="PQQ2" s="6" t="s">
        <v>706</v>
      </c>
      <c r="PQR2" s="23" t="s">
        <v>707</v>
      </c>
      <c r="PQS2" s="6" t="s">
        <v>706</v>
      </c>
      <c r="PQT2" s="23" t="s">
        <v>707</v>
      </c>
      <c r="PQU2" s="6" t="s">
        <v>706</v>
      </c>
      <c r="PQV2" s="23" t="s">
        <v>707</v>
      </c>
      <c r="PQW2" s="6" t="s">
        <v>706</v>
      </c>
      <c r="PQX2" s="23" t="s">
        <v>707</v>
      </c>
      <c r="PQY2" s="6" t="s">
        <v>706</v>
      </c>
      <c r="PQZ2" s="23" t="s">
        <v>707</v>
      </c>
      <c r="PRA2" s="6" t="s">
        <v>706</v>
      </c>
      <c r="PRB2" s="23" t="s">
        <v>707</v>
      </c>
      <c r="PRC2" s="6" t="s">
        <v>706</v>
      </c>
      <c r="PRD2" s="23" t="s">
        <v>707</v>
      </c>
      <c r="PRE2" s="6" t="s">
        <v>706</v>
      </c>
      <c r="PRF2" s="23" t="s">
        <v>707</v>
      </c>
      <c r="PRG2" s="6" t="s">
        <v>706</v>
      </c>
      <c r="PRH2" s="23" t="s">
        <v>707</v>
      </c>
      <c r="PRI2" s="6" t="s">
        <v>706</v>
      </c>
      <c r="PRJ2" s="23" t="s">
        <v>707</v>
      </c>
      <c r="PRK2" s="6" t="s">
        <v>706</v>
      </c>
      <c r="PRL2" s="23" t="s">
        <v>707</v>
      </c>
      <c r="PRM2" s="6" t="s">
        <v>706</v>
      </c>
      <c r="PRN2" s="23" t="s">
        <v>707</v>
      </c>
      <c r="PRO2" s="6" t="s">
        <v>706</v>
      </c>
      <c r="PRP2" s="23" t="s">
        <v>707</v>
      </c>
      <c r="PRQ2" s="6" t="s">
        <v>706</v>
      </c>
      <c r="PRR2" s="23" t="s">
        <v>707</v>
      </c>
      <c r="PRS2" s="6" t="s">
        <v>706</v>
      </c>
      <c r="PRT2" s="23" t="s">
        <v>707</v>
      </c>
      <c r="PRU2" s="6" t="s">
        <v>706</v>
      </c>
      <c r="PRV2" s="23" t="s">
        <v>707</v>
      </c>
      <c r="PRW2" s="6" t="s">
        <v>706</v>
      </c>
      <c r="PRX2" s="23" t="s">
        <v>707</v>
      </c>
      <c r="PRY2" s="6" t="s">
        <v>706</v>
      </c>
      <c r="PRZ2" s="23" t="s">
        <v>707</v>
      </c>
      <c r="PSA2" s="6" t="s">
        <v>706</v>
      </c>
      <c r="PSB2" s="23" t="s">
        <v>707</v>
      </c>
      <c r="PSC2" s="6" t="s">
        <v>706</v>
      </c>
      <c r="PSD2" s="23" t="s">
        <v>707</v>
      </c>
      <c r="PSE2" s="6" t="s">
        <v>706</v>
      </c>
      <c r="PSF2" s="23" t="s">
        <v>707</v>
      </c>
      <c r="PSG2" s="6" t="s">
        <v>706</v>
      </c>
      <c r="PSH2" s="23" t="s">
        <v>707</v>
      </c>
      <c r="PSI2" s="6" t="s">
        <v>706</v>
      </c>
      <c r="PSJ2" s="23" t="s">
        <v>707</v>
      </c>
      <c r="PSK2" s="6" t="s">
        <v>706</v>
      </c>
      <c r="PSL2" s="23" t="s">
        <v>707</v>
      </c>
      <c r="PSM2" s="6" t="s">
        <v>706</v>
      </c>
      <c r="PSN2" s="23" t="s">
        <v>707</v>
      </c>
      <c r="PSO2" s="6" t="s">
        <v>706</v>
      </c>
      <c r="PSP2" s="23" t="s">
        <v>707</v>
      </c>
      <c r="PSQ2" s="6" t="s">
        <v>706</v>
      </c>
      <c r="PSR2" s="23" t="s">
        <v>707</v>
      </c>
      <c r="PSS2" s="6" t="s">
        <v>706</v>
      </c>
      <c r="PST2" s="23" t="s">
        <v>707</v>
      </c>
      <c r="PSU2" s="6" t="s">
        <v>706</v>
      </c>
      <c r="PSV2" s="23" t="s">
        <v>707</v>
      </c>
      <c r="PSW2" s="6" t="s">
        <v>706</v>
      </c>
      <c r="PSX2" s="23" t="s">
        <v>707</v>
      </c>
      <c r="PSY2" s="6" t="s">
        <v>706</v>
      </c>
      <c r="PSZ2" s="23" t="s">
        <v>707</v>
      </c>
      <c r="PTA2" s="6" t="s">
        <v>706</v>
      </c>
      <c r="PTB2" s="23" t="s">
        <v>707</v>
      </c>
      <c r="PTC2" s="6" t="s">
        <v>706</v>
      </c>
      <c r="PTD2" s="23" t="s">
        <v>707</v>
      </c>
      <c r="PTE2" s="6" t="s">
        <v>706</v>
      </c>
      <c r="PTF2" s="23" t="s">
        <v>707</v>
      </c>
      <c r="PTG2" s="6" t="s">
        <v>706</v>
      </c>
      <c r="PTH2" s="23" t="s">
        <v>707</v>
      </c>
      <c r="PTI2" s="6" t="s">
        <v>706</v>
      </c>
      <c r="PTJ2" s="23" t="s">
        <v>707</v>
      </c>
      <c r="PTK2" s="6" t="s">
        <v>706</v>
      </c>
      <c r="PTL2" s="23" t="s">
        <v>707</v>
      </c>
      <c r="PTM2" s="6" t="s">
        <v>706</v>
      </c>
      <c r="PTN2" s="23" t="s">
        <v>707</v>
      </c>
      <c r="PTO2" s="6" t="s">
        <v>706</v>
      </c>
      <c r="PTP2" s="23" t="s">
        <v>707</v>
      </c>
      <c r="PTQ2" s="6" t="s">
        <v>706</v>
      </c>
      <c r="PTR2" s="23" t="s">
        <v>707</v>
      </c>
      <c r="PTS2" s="6" t="s">
        <v>706</v>
      </c>
      <c r="PTT2" s="23" t="s">
        <v>707</v>
      </c>
      <c r="PTU2" s="6" t="s">
        <v>706</v>
      </c>
      <c r="PTV2" s="23" t="s">
        <v>707</v>
      </c>
      <c r="PTW2" s="6" t="s">
        <v>706</v>
      </c>
      <c r="PTX2" s="23" t="s">
        <v>707</v>
      </c>
      <c r="PTY2" s="6" t="s">
        <v>706</v>
      </c>
      <c r="PTZ2" s="23" t="s">
        <v>707</v>
      </c>
      <c r="PUA2" s="6" t="s">
        <v>706</v>
      </c>
      <c r="PUB2" s="23" t="s">
        <v>707</v>
      </c>
      <c r="PUC2" s="6" t="s">
        <v>706</v>
      </c>
      <c r="PUD2" s="23" t="s">
        <v>707</v>
      </c>
      <c r="PUE2" s="6" t="s">
        <v>706</v>
      </c>
      <c r="PUF2" s="23" t="s">
        <v>707</v>
      </c>
      <c r="PUG2" s="6" t="s">
        <v>706</v>
      </c>
      <c r="PUH2" s="23" t="s">
        <v>707</v>
      </c>
      <c r="PUI2" s="6" t="s">
        <v>706</v>
      </c>
      <c r="PUJ2" s="23" t="s">
        <v>707</v>
      </c>
      <c r="PUK2" s="6" t="s">
        <v>706</v>
      </c>
      <c r="PUL2" s="23" t="s">
        <v>707</v>
      </c>
      <c r="PUM2" s="6" t="s">
        <v>706</v>
      </c>
      <c r="PUN2" s="23" t="s">
        <v>707</v>
      </c>
      <c r="PUO2" s="6" t="s">
        <v>706</v>
      </c>
      <c r="PUP2" s="23" t="s">
        <v>707</v>
      </c>
      <c r="PUQ2" s="6" t="s">
        <v>706</v>
      </c>
      <c r="PUR2" s="23" t="s">
        <v>707</v>
      </c>
      <c r="PUS2" s="6" t="s">
        <v>706</v>
      </c>
      <c r="PUT2" s="23" t="s">
        <v>707</v>
      </c>
      <c r="PUU2" s="6" t="s">
        <v>706</v>
      </c>
      <c r="PUV2" s="23" t="s">
        <v>707</v>
      </c>
      <c r="PUW2" s="6" t="s">
        <v>706</v>
      </c>
      <c r="PUX2" s="23" t="s">
        <v>707</v>
      </c>
      <c r="PUY2" s="6" t="s">
        <v>706</v>
      </c>
      <c r="PUZ2" s="23" t="s">
        <v>707</v>
      </c>
      <c r="PVA2" s="6" t="s">
        <v>706</v>
      </c>
      <c r="PVB2" s="23" t="s">
        <v>707</v>
      </c>
      <c r="PVC2" s="6" t="s">
        <v>706</v>
      </c>
      <c r="PVD2" s="23" t="s">
        <v>707</v>
      </c>
      <c r="PVE2" s="6" t="s">
        <v>706</v>
      </c>
      <c r="PVF2" s="23" t="s">
        <v>707</v>
      </c>
      <c r="PVG2" s="6" t="s">
        <v>706</v>
      </c>
      <c r="PVH2" s="23" t="s">
        <v>707</v>
      </c>
      <c r="PVI2" s="6" t="s">
        <v>706</v>
      </c>
      <c r="PVJ2" s="23" t="s">
        <v>707</v>
      </c>
      <c r="PVK2" s="6" t="s">
        <v>706</v>
      </c>
      <c r="PVL2" s="23" t="s">
        <v>707</v>
      </c>
      <c r="PVM2" s="6" t="s">
        <v>706</v>
      </c>
      <c r="PVN2" s="23" t="s">
        <v>707</v>
      </c>
      <c r="PVO2" s="6" t="s">
        <v>706</v>
      </c>
      <c r="PVP2" s="23" t="s">
        <v>707</v>
      </c>
      <c r="PVQ2" s="6" t="s">
        <v>706</v>
      </c>
      <c r="PVR2" s="23" t="s">
        <v>707</v>
      </c>
      <c r="PVS2" s="6" t="s">
        <v>706</v>
      </c>
      <c r="PVT2" s="23" t="s">
        <v>707</v>
      </c>
      <c r="PVU2" s="6" t="s">
        <v>706</v>
      </c>
      <c r="PVV2" s="23" t="s">
        <v>707</v>
      </c>
      <c r="PVW2" s="6" t="s">
        <v>706</v>
      </c>
      <c r="PVX2" s="23" t="s">
        <v>707</v>
      </c>
      <c r="PVY2" s="6" t="s">
        <v>706</v>
      </c>
      <c r="PVZ2" s="23" t="s">
        <v>707</v>
      </c>
      <c r="PWA2" s="6" t="s">
        <v>706</v>
      </c>
      <c r="PWB2" s="23" t="s">
        <v>707</v>
      </c>
      <c r="PWC2" s="6" t="s">
        <v>706</v>
      </c>
      <c r="PWD2" s="23" t="s">
        <v>707</v>
      </c>
      <c r="PWE2" s="6" t="s">
        <v>706</v>
      </c>
      <c r="PWF2" s="23" t="s">
        <v>707</v>
      </c>
      <c r="PWG2" s="6" t="s">
        <v>706</v>
      </c>
      <c r="PWH2" s="23" t="s">
        <v>707</v>
      </c>
      <c r="PWI2" s="6" t="s">
        <v>706</v>
      </c>
      <c r="PWJ2" s="23" t="s">
        <v>707</v>
      </c>
      <c r="PWK2" s="6" t="s">
        <v>706</v>
      </c>
      <c r="PWL2" s="23" t="s">
        <v>707</v>
      </c>
      <c r="PWM2" s="6" t="s">
        <v>706</v>
      </c>
      <c r="PWN2" s="23" t="s">
        <v>707</v>
      </c>
      <c r="PWO2" s="6" t="s">
        <v>706</v>
      </c>
      <c r="PWP2" s="23" t="s">
        <v>707</v>
      </c>
      <c r="PWQ2" s="6" t="s">
        <v>706</v>
      </c>
      <c r="PWR2" s="23" t="s">
        <v>707</v>
      </c>
      <c r="PWS2" s="6" t="s">
        <v>706</v>
      </c>
      <c r="PWT2" s="23" t="s">
        <v>707</v>
      </c>
      <c r="PWU2" s="6" t="s">
        <v>706</v>
      </c>
      <c r="PWV2" s="23" t="s">
        <v>707</v>
      </c>
      <c r="PWW2" s="6" t="s">
        <v>706</v>
      </c>
      <c r="PWX2" s="23" t="s">
        <v>707</v>
      </c>
      <c r="PWY2" s="6" t="s">
        <v>706</v>
      </c>
      <c r="PWZ2" s="23" t="s">
        <v>707</v>
      </c>
      <c r="PXA2" s="6" t="s">
        <v>706</v>
      </c>
      <c r="PXB2" s="23" t="s">
        <v>707</v>
      </c>
      <c r="PXC2" s="6" t="s">
        <v>706</v>
      </c>
      <c r="PXD2" s="23" t="s">
        <v>707</v>
      </c>
      <c r="PXE2" s="6" t="s">
        <v>706</v>
      </c>
      <c r="PXF2" s="23" t="s">
        <v>707</v>
      </c>
      <c r="PXG2" s="6" t="s">
        <v>706</v>
      </c>
      <c r="PXH2" s="23" t="s">
        <v>707</v>
      </c>
      <c r="PXI2" s="6" t="s">
        <v>706</v>
      </c>
      <c r="PXJ2" s="23" t="s">
        <v>707</v>
      </c>
      <c r="PXK2" s="6" t="s">
        <v>706</v>
      </c>
      <c r="PXL2" s="23" t="s">
        <v>707</v>
      </c>
      <c r="PXM2" s="6" t="s">
        <v>706</v>
      </c>
      <c r="PXN2" s="23" t="s">
        <v>707</v>
      </c>
      <c r="PXO2" s="6" t="s">
        <v>706</v>
      </c>
      <c r="PXP2" s="23" t="s">
        <v>707</v>
      </c>
      <c r="PXQ2" s="6" t="s">
        <v>706</v>
      </c>
      <c r="PXR2" s="23" t="s">
        <v>707</v>
      </c>
      <c r="PXS2" s="6" t="s">
        <v>706</v>
      </c>
      <c r="PXT2" s="23" t="s">
        <v>707</v>
      </c>
      <c r="PXU2" s="6" t="s">
        <v>706</v>
      </c>
      <c r="PXV2" s="23" t="s">
        <v>707</v>
      </c>
      <c r="PXW2" s="6" t="s">
        <v>706</v>
      </c>
      <c r="PXX2" s="23" t="s">
        <v>707</v>
      </c>
      <c r="PXY2" s="6" t="s">
        <v>706</v>
      </c>
      <c r="PXZ2" s="23" t="s">
        <v>707</v>
      </c>
      <c r="PYA2" s="6" t="s">
        <v>706</v>
      </c>
      <c r="PYB2" s="23" t="s">
        <v>707</v>
      </c>
      <c r="PYC2" s="6" t="s">
        <v>706</v>
      </c>
      <c r="PYD2" s="23" t="s">
        <v>707</v>
      </c>
      <c r="PYE2" s="6" t="s">
        <v>706</v>
      </c>
      <c r="PYF2" s="23" t="s">
        <v>707</v>
      </c>
      <c r="PYG2" s="6" t="s">
        <v>706</v>
      </c>
      <c r="PYH2" s="23" t="s">
        <v>707</v>
      </c>
      <c r="PYI2" s="6" t="s">
        <v>706</v>
      </c>
      <c r="PYJ2" s="23" t="s">
        <v>707</v>
      </c>
      <c r="PYK2" s="6" t="s">
        <v>706</v>
      </c>
      <c r="PYL2" s="23" t="s">
        <v>707</v>
      </c>
      <c r="PYM2" s="6" t="s">
        <v>706</v>
      </c>
      <c r="PYN2" s="23" t="s">
        <v>707</v>
      </c>
      <c r="PYO2" s="6" t="s">
        <v>706</v>
      </c>
      <c r="PYP2" s="23" t="s">
        <v>707</v>
      </c>
      <c r="PYQ2" s="6" t="s">
        <v>706</v>
      </c>
      <c r="PYR2" s="23" t="s">
        <v>707</v>
      </c>
      <c r="PYS2" s="6" t="s">
        <v>706</v>
      </c>
      <c r="PYT2" s="23" t="s">
        <v>707</v>
      </c>
      <c r="PYU2" s="6" t="s">
        <v>706</v>
      </c>
      <c r="PYV2" s="23" t="s">
        <v>707</v>
      </c>
      <c r="PYW2" s="6" t="s">
        <v>706</v>
      </c>
      <c r="PYX2" s="23" t="s">
        <v>707</v>
      </c>
      <c r="PYY2" s="6" t="s">
        <v>706</v>
      </c>
      <c r="PYZ2" s="23" t="s">
        <v>707</v>
      </c>
      <c r="PZA2" s="6" t="s">
        <v>706</v>
      </c>
      <c r="PZB2" s="23" t="s">
        <v>707</v>
      </c>
      <c r="PZC2" s="6" t="s">
        <v>706</v>
      </c>
      <c r="PZD2" s="23" t="s">
        <v>707</v>
      </c>
      <c r="PZE2" s="6" t="s">
        <v>706</v>
      </c>
      <c r="PZF2" s="23" t="s">
        <v>707</v>
      </c>
      <c r="PZG2" s="6" t="s">
        <v>706</v>
      </c>
      <c r="PZH2" s="23" t="s">
        <v>707</v>
      </c>
      <c r="PZI2" s="6" t="s">
        <v>706</v>
      </c>
      <c r="PZJ2" s="23" t="s">
        <v>707</v>
      </c>
      <c r="PZK2" s="6" t="s">
        <v>706</v>
      </c>
      <c r="PZL2" s="23" t="s">
        <v>707</v>
      </c>
      <c r="PZM2" s="6" t="s">
        <v>706</v>
      </c>
      <c r="PZN2" s="23" t="s">
        <v>707</v>
      </c>
      <c r="PZO2" s="6" t="s">
        <v>706</v>
      </c>
      <c r="PZP2" s="23" t="s">
        <v>707</v>
      </c>
      <c r="PZQ2" s="6" t="s">
        <v>706</v>
      </c>
      <c r="PZR2" s="23" t="s">
        <v>707</v>
      </c>
      <c r="PZS2" s="6" t="s">
        <v>706</v>
      </c>
      <c r="PZT2" s="23" t="s">
        <v>707</v>
      </c>
      <c r="PZU2" s="6" t="s">
        <v>706</v>
      </c>
      <c r="PZV2" s="23" t="s">
        <v>707</v>
      </c>
      <c r="PZW2" s="6" t="s">
        <v>706</v>
      </c>
      <c r="PZX2" s="23" t="s">
        <v>707</v>
      </c>
      <c r="PZY2" s="6" t="s">
        <v>706</v>
      </c>
      <c r="PZZ2" s="23" t="s">
        <v>707</v>
      </c>
      <c r="QAA2" s="6" t="s">
        <v>706</v>
      </c>
      <c r="QAB2" s="23" t="s">
        <v>707</v>
      </c>
      <c r="QAC2" s="6" t="s">
        <v>706</v>
      </c>
      <c r="QAD2" s="23" t="s">
        <v>707</v>
      </c>
      <c r="QAE2" s="6" t="s">
        <v>706</v>
      </c>
      <c r="QAF2" s="23" t="s">
        <v>707</v>
      </c>
      <c r="QAG2" s="6" t="s">
        <v>706</v>
      </c>
      <c r="QAH2" s="23" t="s">
        <v>707</v>
      </c>
      <c r="QAI2" s="6" t="s">
        <v>706</v>
      </c>
      <c r="QAJ2" s="23" t="s">
        <v>707</v>
      </c>
      <c r="QAK2" s="6" t="s">
        <v>706</v>
      </c>
      <c r="QAL2" s="23" t="s">
        <v>707</v>
      </c>
      <c r="QAM2" s="6" t="s">
        <v>706</v>
      </c>
      <c r="QAN2" s="23" t="s">
        <v>707</v>
      </c>
      <c r="QAO2" s="6" t="s">
        <v>706</v>
      </c>
      <c r="QAP2" s="23" t="s">
        <v>707</v>
      </c>
      <c r="QAQ2" s="6" t="s">
        <v>706</v>
      </c>
      <c r="QAR2" s="23" t="s">
        <v>707</v>
      </c>
      <c r="QAS2" s="6" t="s">
        <v>706</v>
      </c>
      <c r="QAT2" s="23" t="s">
        <v>707</v>
      </c>
      <c r="QAU2" s="6" t="s">
        <v>706</v>
      </c>
      <c r="QAV2" s="23" t="s">
        <v>707</v>
      </c>
      <c r="QAW2" s="6" t="s">
        <v>706</v>
      </c>
      <c r="QAX2" s="23" t="s">
        <v>707</v>
      </c>
      <c r="QAY2" s="6" t="s">
        <v>706</v>
      </c>
      <c r="QAZ2" s="23" t="s">
        <v>707</v>
      </c>
      <c r="QBA2" s="6" t="s">
        <v>706</v>
      </c>
      <c r="QBB2" s="23" t="s">
        <v>707</v>
      </c>
      <c r="QBC2" s="6" t="s">
        <v>706</v>
      </c>
      <c r="QBD2" s="23" t="s">
        <v>707</v>
      </c>
      <c r="QBE2" s="6" t="s">
        <v>706</v>
      </c>
      <c r="QBF2" s="23" t="s">
        <v>707</v>
      </c>
      <c r="QBG2" s="6" t="s">
        <v>706</v>
      </c>
      <c r="QBH2" s="23" t="s">
        <v>707</v>
      </c>
      <c r="QBI2" s="6" t="s">
        <v>706</v>
      </c>
      <c r="QBJ2" s="23" t="s">
        <v>707</v>
      </c>
      <c r="QBK2" s="6" t="s">
        <v>706</v>
      </c>
      <c r="QBL2" s="23" t="s">
        <v>707</v>
      </c>
      <c r="QBM2" s="6" t="s">
        <v>706</v>
      </c>
      <c r="QBN2" s="23" t="s">
        <v>707</v>
      </c>
      <c r="QBO2" s="6" t="s">
        <v>706</v>
      </c>
      <c r="QBP2" s="23" t="s">
        <v>707</v>
      </c>
      <c r="QBQ2" s="6" t="s">
        <v>706</v>
      </c>
      <c r="QBR2" s="23" t="s">
        <v>707</v>
      </c>
      <c r="QBS2" s="6" t="s">
        <v>706</v>
      </c>
      <c r="QBT2" s="23" t="s">
        <v>707</v>
      </c>
      <c r="QBU2" s="6" t="s">
        <v>706</v>
      </c>
      <c r="QBV2" s="23" t="s">
        <v>707</v>
      </c>
      <c r="QBW2" s="6" t="s">
        <v>706</v>
      </c>
      <c r="QBX2" s="23" t="s">
        <v>707</v>
      </c>
      <c r="QBY2" s="6" t="s">
        <v>706</v>
      </c>
      <c r="QBZ2" s="23" t="s">
        <v>707</v>
      </c>
      <c r="QCA2" s="6" t="s">
        <v>706</v>
      </c>
      <c r="QCB2" s="23" t="s">
        <v>707</v>
      </c>
      <c r="QCC2" s="6" t="s">
        <v>706</v>
      </c>
      <c r="QCD2" s="23" t="s">
        <v>707</v>
      </c>
      <c r="QCE2" s="6" t="s">
        <v>706</v>
      </c>
      <c r="QCF2" s="23" t="s">
        <v>707</v>
      </c>
      <c r="QCG2" s="6" t="s">
        <v>706</v>
      </c>
      <c r="QCH2" s="23" t="s">
        <v>707</v>
      </c>
      <c r="QCI2" s="6" t="s">
        <v>706</v>
      </c>
      <c r="QCJ2" s="23" t="s">
        <v>707</v>
      </c>
      <c r="QCK2" s="6" t="s">
        <v>706</v>
      </c>
      <c r="QCL2" s="23" t="s">
        <v>707</v>
      </c>
      <c r="QCM2" s="6" t="s">
        <v>706</v>
      </c>
      <c r="QCN2" s="23" t="s">
        <v>707</v>
      </c>
      <c r="QCO2" s="6" t="s">
        <v>706</v>
      </c>
      <c r="QCP2" s="23" t="s">
        <v>707</v>
      </c>
      <c r="QCQ2" s="6" t="s">
        <v>706</v>
      </c>
      <c r="QCR2" s="23" t="s">
        <v>707</v>
      </c>
      <c r="QCS2" s="6" t="s">
        <v>706</v>
      </c>
      <c r="QCT2" s="23" t="s">
        <v>707</v>
      </c>
      <c r="QCU2" s="6" t="s">
        <v>706</v>
      </c>
      <c r="QCV2" s="23" t="s">
        <v>707</v>
      </c>
      <c r="QCW2" s="6" t="s">
        <v>706</v>
      </c>
      <c r="QCX2" s="23" t="s">
        <v>707</v>
      </c>
      <c r="QCY2" s="6" t="s">
        <v>706</v>
      </c>
      <c r="QCZ2" s="23" t="s">
        <v>707</v>
      </c>
      <c r="QDA2" s="6" t="s">
        <v>706</v>
      </c>
      <c r="QDB2" s="23" t="s">
        <v>707</v>
      </c>
      <c r="QDC2" s="6" t="s">
        <v>706</v>
      </c>
      <c r="QDD2" s="23" t="s">
        <v>707</v>
      </c>
      <c r="QDE2" s="6" t="s">
        <v>706</v>
      </c>
      <c r="QDF2" s="23" t="s">
        <v>707</v>
      </c>
      <c r="QDG2" s="6" t="s">
        <v>706</v>
      </c>
      <c r="QDH2" s="23" t="s">
        <v>707</v>
      </c>
      <c r="QDI2" s="6" t="s">
        <v>706</v>
      </c>
      <c r="QDJ2" s="23" t="s">
        <v>707</v>
      </c>
      <c r="QDK2" s="6" t="s">
        <v>706</v>
      </c>
      <c r="QDL2" s="23" t="s">
        <v>707</v>
      </c>
      <c r="QDM2" s="6" t="s">
        <v>706</v>
      </c>
      <c r="QDN2" s="23" t="s">
        <v>707</v>
      </c>
      <c r="QDO2" s="6" t="s">
        <v>706</v>
      </c>
      <c r="QDP2" s="23" t="s">
        <v>707</v>
      </c>
      <c r="QDQ2" s="6" t="s">
        <v>706</v>
      </c>
      <c r="QDR2" s="23" t="s">
        <v>707</v>
      </c>
      <c r="QDS2" s="6" t="s">
        <v>706</v>
      </c>
      <c r="QDT2" s="23" t="s">
        <v>707</v>
      </c>
      <c r="QDU2" s="6" t="s">
        <v>706</v>
      </c>
      <c r="QDV2" s="23" t="s">
        <v>707</v>
      </c>
      <c r="QDW2" s="6" t="s">
        <v>706</v>
      </c>
      <c r="QDX2" s="23" t="s">
        <v>707</v>
      </c>
      <c r="QDY2" s="6" t="s">
        <v>706</v>
      </c>
      <c r="QDZ2" s="23" t="s">
        <v>707</v>
      </c>
      <c r="QEA2" s="6" t="s">
        <v>706</v>
      </c>
      <c r="QEB2" s="23" t="s">
        <v>707</v>
      </c>
      <c r="QEC2" s="6" t="s">
        <v>706</v>
      </c>
      <c r="QED2" s="23" t="s">
        <v>707</v>
      </c>
      <c r="QEE2" s="6" t="s">
        <v>706</v>
      </c>
      <c r="QEF2" s="23" t="s">
        <v>707</v>
      </c>
      <c r="QEG2" s="6" t="s">
        <v>706</v>
      </c>
      <c r="QEH2" s="23" t="s">
        <v>707</v>
      </c>
      <c r="QEI2" s="6" t="s">
        <v>706</v>
      </c>
      <c r="QEJ2" s="23" t="s">
        <v>707</v>
      </c>
      <c r="QEK2" s="6" t="s">
        <v>706</v>
      </c>
      <c r="QEL2" s="23" t="s">
        <v>707</v>
      </c>
      <c r="QEM2" s="6" t="s">
        <v>706</v>
      </c>
      <c r="QEN2" s="23" t="s">
        <v>707</v>
      </c>
      <c r="QEO2" s="6" t="s">
        <v>706</v>
      </c>
      <c r="QEP2" s="23" t="s">
        <v>707</v>
      </c>
      <c r="QEQ2" s="6" t="s">
        <v>706</v>
      </c>
      <c r="QER2" s="23" t="s">
        <v>707</v>
      </c>
      <c r="QES2" s="6" t="s">
        <v>706</v>
      </c>
      <c r="QET2" s="23" t="s">
        <v>707</v>
      </c>
      <c r="QEU2" s="6" t="s">
        <v>706</v>
      </c>
      <c r="QEV2" s="23" t="s">
        <v>707</v>
      </c>
      <c r="QEW2" s="6" t="s">
        <v>706</v>
      </c>
      <c r="QEX2" s="23" t="s">
        <v>707</v>
      </c>
      <c r="QEY2" s="6" t="s">
        <v>706</v>
      </c>
      <c r="QEZ2" s="23" t="s">
        <v>707</v>
      </c>
      <c r="QFA2" s="6" t="s">
        <v>706</v>
      </c>
      <c r="QFB2" s="23" t="s">
        <v>707</v>
      </c>
      <c r="QFC2" s="6" t="s">
        <v>706</v>
      </c>
      <c r="QFD2" s="23" t="s">
        <v>707</v>
      </c>
      <c r="QFE2" s="6" t="s">
        <v>706</v>
      </c>
      <c r="QFF2" s="23" t="s">
        <v>707</v>
      </c>
      <c r="QFG2" s="6" t="s">
        <v>706</v>
      </c>
      <c r="QFH2" s="23" t="s">
        <v>707</v>
      </c>
      <c r="QFI2" s="6" t="s">
        <v>706</v>
      </c>
      <c r="QFJ2" s="23" t="s">
        <v>707</v>
      </c>
      <c r="QFK2" s="6" t="s">
        <v>706</v>
      </c>
      <c r="QFL2" s="23" t="s">
        <v>707</v>
      </c>
      <c r="QFM2" s="6" t="s">
        <v>706</v>
      </c>
      <c r="QFN2" s="23" t="s">
        <v>707</v>
      </c>
      <c r="QFO2" s="6" t="s">
        <v>706</v>
      </c>
      <c r="QFP2" s="23" t="s">
        <v>707</v>
      </c>
      <c r="QFQ2" s="6" t="s">
        <v>706</v>
      </c>
      <c r="QFR2" s="23" t="s">
        <v>707</v>
      </c>
      <c r="QFS2" s="6" t="s">
        <v>706</v>
      </c>
      <c r="QFT2" s="23" t="s">
        <v>707</v>
      </c>
      <c r="QFU2" s="6" t="s">
        <v>706</v>
      </c>
      <c r="QFV2" s="23" t="s">
        <v>707</v>
      </c>
      <c r="QFW2" s="6" t="s">
        <v>706</v>
      </c>
      <c r="QFX2" s="23" t="s">
        <v>707</v>
      </c>
      <c r="QFY2" s="6" t="s">
        <v>706</v>
      </c>
      <c r="QFZ2" s="23" t="s">
        <v>707</v>
      </c>
      <c r="QGA2" s="6" t="s">
        <v>706</v>
      </c>
      <c r="QGB2" s="23" t="s">
        <v>707</v>
      </c>
      <c r="QGC2" s="6" t="s">
        <v>706</v>
      </c>
      <c r="QGD2" s="23" t="s">
        <v>707</v>
      </c>
      <c r="QGE2" s="6" t="s">
        <v>706</v>
      </c>
      <c r="QGF2" s="23" t="s">
        <v>707</v>
      </c>
      <c r="QGG2" s="6" t="s">
        <v>706</v>
      </c>
      <c r="QGH2" s="23" t="s">
        <v>707</v>
      </c>
      <c r="QGI2" s="6" t="s">
        <v>706</v>
      </c>
      <c r="QGJ2" s="23" t="s">
        <v>707</v>
      </c>
      <c r="QGK2" s="6" t="s">
        <v>706</v>
      </c>
      <c r="QGL2" s="23" t="s">
        <v>707</v>
      </c>
      <c r="QGM2" s="6" t="s">
        <v>706</v>
      </c>
      <c r="QGN2" s="23" t="s">
        <v>707</v>
      </c>
      <c r="QGO2" s="6" t="s">
        <v>706</v>
      </c>
      <c r="QGP2" s="23" t="s">
        <v>707</v>
      </c>
      <c r="QGQ2" s="6" t="s">
        <v>706</v>
      </c>
      <c r="QGR2" s="23" t="s">
        <v>707</v>
      </c>
      <c r="QGS2" s="6" t="s">
        <v>706</v>
      </c>
      <c r="QGT2" s="23" t="s">
        <v>707</v>
      </c>
      <c r="QGU2" s="6" t="s">
        <v>706</v>
      </c>
      <c r="QGV2" s="23" t="s">
        <v>707</v>
      </c>
      <c r="QGW2" s="6" t="s">
        <v>706</v>
      </c>
      <c r="QGX2" s="23" t="s">
        <v>707</v>
      </c>
      <c r="QGY2" s="6" t="s">
        <v>706</v>
      </c>
      <c r="QGZ2" s="23" t="s">
        <v>707</v>
      </c>
      <c r="QHA2" s="6" t="s">
        <v>706</v>
      </c>
      <c r="QHB2" s="23" t="s">
        <v>707</v>
      </c>
      <c r="QHC2" s="6" t="s">
        <v>706</v>
      </c>
      <c r="QHD2" s="23" t="s">
        <v>707</v>
      </c>
      <c r="QHE2" s="6" t="s">
        <v>706</v>
      </c>
      <c r="QHF2" s="23" t="s">
        <v>707</v>
      </c>
      <c r="QHG2" s="6" t="s">
        <v>706</v>
      </c>
      <c r="QHH2" s="23" t="s">
        <v>707</v>
      </c>
      <c r="QHI2" s="6" t="s">
        <v>706</v>
      </c>
      <c r="QHJ2" s="23" t="s">
        <v>707</v>
      </c>
      <c r="QHK2" s="6" t="s">
        <v>706</v>
      </c>
      <c r="QHL2" s="23" t="s">
        <v>707</v>
      </c>
      <c r="QHM2" s="6" t="s">
        <v>706</v>
      </c>
      <c r="QHN2" s="23" t="s">
        <v>707</v>
      </c>
      <c r="QHO2" s="6" t="s">
        <v>706</v>
      </c>
      <c r="QHP2" s="23" t="s">
        <v>707</v>
      </c>
      <c r="QHQ2" s="6" t="s">
        <v>706</v>
      </c>
      <c r="QHR2" s="23" t="s">
        <v>707</v>
      </c>
      <c r="QHS2" s="6" t="s">
        <v>706</v>
      </c>
      <c r="QHT2" s="23" t="s">
        <v>707</v>
      </c>
      <c r="QHU2" s="6" t="s">
        <v>706</v>
      </c>
      <c r="QHV2" s="23" t="s">
        <v>707</v>
      </c>
      <c r="QHW2" s="6" t="s">
        <v>706</v>
      </c>
      <c r="QHX2" s="23" t="s">
        <v>707</v>
      </c>
      <c r="QHY2" s="6" t="s">
        <v>706</v>
      </c>
      <c r="QHZ2" s="23" t="s">
        <v>707</v>
      </c>
      <c r="QIA2" s="6" t="s">
        <v>706</v>
      </c>
      <c r="QIB2" s="23" t="s">
        <v>707</v>
      </c>
      <c r="QIC2" s="6" t="s">
        <v>706</v>
      </c>
      <c r="QID2" s="23" t="s">
        <v>707</v>
      </c>
      <c r="QIE2" s="6" t="s">
        <v>706</v>
      </c>
      <c r="QIF2" s="23" t="s">
        <v>707</v>
      </c>
      <c r="QIG2" s="6" t="s">
        <v>706</v>
      </c>
      <c r="QIH2" s="23" t="s">
        <v>707</v>
      </c>
      <c r="QII2" s="6" t="s">
        <v>706</v>
      </c>
      <c r="QIJ2" s="23" t="s">
        <v>707</v>
      </c>
      <c r="QIK2" s="6" t="s">
        <v>706</v>
      </c>
      <c r="QIL2" s="23" t="s">
        <v>707</v>
      </c>
      <c r="QIM2" s="6" t="s">
        <v>706</v>
      </c>
      <c r="QIN2" s="23" t="s">
        <v>707</v>
      </c>
      <c r="QIO2" s="6" t="s">
        <v>706</v>
      </c>
      <c r="QIP2" s="23" t="s">
        <v>707</v>
      </c>
      <c r="QIQ2" s="6" t="s">
        <v>706</v>
      </c>
      <c r="QIR2" s="23" t="s">
        <v>707</v>
      </c>
      <c r="QIS2" s="6" t="s">
        <v>706</v>
      </c>
      <c r="QIT2" s="23" t="s">
        <v>707</v>
      </c>
      <c r="QIU2" s="6" t="s">
        <v>706</v>
      </c>
      <c r="QIV2" s="23" t="s">
        <v>707</v>
      </c>
      <c r="QIW2" s="6" t="s">
        <v>706</v>
      </c>
      <c r="QIX2" s="23" t="s">
        <v>707</v>
      </c>
      <c r="QIY2" s="6" t="s">
        <v>706</v>
      </c>
      <c r="QIZ2" s="23" t="s">
        <v>707</v>
      </c>
      <c r="QJA2" s="6" t="s">
        <v>706</v>
      </c>
      <c r="QJB2" s="23" t="s">
        <v>707</v>
      </c>
      <c r="QJC2" s="6" t="s">
        <v>706</v>
      </c>
      <c r="QJD2" s="23" t="s">
        <v>707</v>
      </c>
      <c r="QJE2" s="6" t="s">
        <v>706</v>
      </c>
      <c r="QJF2" s="23" t="s">
        <v>707</v>
      </c>
      <c r="QJG2" s="6" t="s">
        <v>706</v>
      </c>
      <c r="QJH2" s="23" t="s">
        <v>707</v>
      </c>
      <c r="QJI2" s="6" t="s">
        <v>706</v>
      </c>
      <c r="QJJ2" s="23" t="s">
        <v>707</v>
      </c>
      <c r="QJK2" s="6" t="s">
        <v>706</v>
      </c>
      <c r="QJL2" s="23" t="s">
        <v>707</v>
      </c>
      <c r="QJM2" s="6" t="s">
        <v>706</v>
      </c>
      <c r="QJN2" s="23" t="s">
        <v>707</v>
      </c>
      <c r="QJO2" s="6" t="s">
        <v>706</v>
      </c>
      <c r="QJP2" s="23" t="s">
        <v>707</v>
      </c>
      <c r="QJQ2" s="6" t="s">
        <v>706</v>
      </c>
      <c r="QJR2" s="23" t="s">
        <v>707</v>
      </c>
      <c r="QJS2" s="6" t="s">
        <v>706</v>
      </c>
      <c r="QJT2" s="23" t="s">
        <v>707</v>
      </c>
      <c r="QJU2" s="6" t="s">
        <v>706</v>
      </c>
      <c r="QJV2" s="23" t="s">
        <v>707</v>
      </c>
      <c r="QJW2" s="6" t="s">
        <v>706</v>
      </c>
      <c r="QJX2" s="23" t="s">
        <v>707</v>
      </c>
      <c r="QJY2" s="6" t="s">
        <v>706</v>
      </c>
      <c r="QJZ2" s="23" t="s">
        <v>707</v>
      </c>
      <c r="QKA2" s="6" t="s">
        <v>706</v>
      </c>
      <c r="QKB2" s="23" t="s">
        <v>707</v>
      </c>
      <c r="QKC2" s="6" t="s">
        <v>706</v>
      </c>
      <c r="QKD2" s="23" t="s">
        <v>707</v>
      </c>
      <c r="QKE2" s="6" t="s">
        <v>706</v>
      </c>
      <c r="QKF2" s="23" t="s">
        <v>707</v>
      </c>
      <c r="QKG2" s="6" t="s">
        <v>706</v>
      </c>
      <c r="QKH2" s="23" t="s">
        <v>707</v>
      </c>
      <c r="QKI2" s="6" t="s">
        <v>706</v>
      </c>
      <c r="QKJ2" s="23" t="s">
        <v>707</v>
      </c>
      <c r="QKK2" s="6" t="s">
        <v>706</v>
      </c>
      <c r="QKL2" s="23" t="s">
        <v>707</v>
      </c>
      <c r="QKM2" s="6" t="s">
        <v>706</v>
      </c>
      <c r="QKN2" s="23" t="s">
        <v>707</v>
      </c>
      <c r="QKO2" s="6" t="s">
        <v>706</v>
      </c>
      <c r="QKP2" s="23" t="s">
        <v>707</v>
      </c>
      <c r="QKQ2" s="6" t="s">
        <v>706</v>
      </c>
      <c r="QKR2" s="23" t="s">
        <v>707</v>
      </c>
      <c r="QKS2" s="6" t="s">
        <v>706</v>
      </c>
      <c r="QKT2" s="23" t="s">
        <v>707</v>
      </c>
      <c r="QKU2" s="6" t="s">
        <v>706</v>
      </c>
      <c r="QKV2" s="23" t="s">
        <v>707</v>
      </c>
      <c r="QKW2" s="6" t="s">
        <v>706</v>
      </c>
      <c r="QKX2" s="23" t="s">
        <v>707</v>
      </c>
      <c r="QKY2" s="6" t="s">
        <v>706</v>
      </c>
      <c r="QKZ2" s="23" t="s">
        <v>707</v>
      </c>
      <c r="QLA2" s="6" t="s">
        <v>706</v>
      </c>
      <c r="QLB2" s="23" t="s">
        <v>707</v>
      </c>
      <c r="QLC2" s="6" t="s">
        <v>706</v>
      </c>
      <c r="QLD2" s="23" t="s">
        <v>707</v>
      </c>
      <c r="QLE2" s="6" t="s">
        <v>706</v>
      </c>
      <c r="QLF2" s="23" t="s">
        <v>707</v>
      </c>
      <c r="QLG2" s="6" t="s">
        <v>706</v>
      </c>
      <c r="QLH2" s="23" t="s">
        <v>707</v>
      </c>
      <c r="QLI2" s="6" t="s">
        <v>706</v>
      </c>
      <c r="QLJ2" s="23" t="s">
        <v>707</v>
      </c>
      <c r="QLK2" s="6" t="s">
        <v>706</v>
      </c>
      <c r="QLL2" s="23" t="s">
        <v>707</v>
      </c>
      <c r="QLM2" s="6" t="s">
        <v>706</v>
      </c>
      <c r="QLN2" s="23" t="s">
        <v>707</v>
      </c>
      <c r="QLO2" s="6" t="s">
        <v>706</v>
      </c>
      <c r="QLP2" s="23" t="s">
        <v>707</v>
      </c>
      <c r="QLQ2" s="6" t="s">
        <v>706</v>
      </c>
      <c r="QLR2" s="23" t="s">
        <v>707</v>
      </c>
      <c r="QLS2" s="6" t="s">
        <v>706</v>
      </c>
      <c r="QLT2" s="23" t="s">
        <v>707</v>
      </c>
      <c r="QLU2" s="6" t="s">
        <v>706</v>
      </c>
      <c r="QLV2" s="23" t="s">
        <v>707</v>
      </c>
      <c r="QLW2" s="6" t="s">
        <v>706</v>
      </c>
      <c r="QLX2" s="23" t="s">
        <v>707</v>
      </c>
      <c r="QLY2" s="6" t="s">
        <v>706</v>
      </c>
      <c r="QLZ2" s="23" t="s">
        <v>707</v>
      </c>
      <c r="QMA2" s="6" t="s">
        <v>706</v>
      </c>
      <c r="QMB2" s="23" t="s">
        <v>707</v>
      </c>
      <c r="QMC2" s="6" t="s">
        <v>706</v>
      </c>
      <c r="QMD2" s="23" t="s">
        <v>707</v>
      </c>
      <c r="QME2" s="6" t="s">
        <v>706</v>
      </c>
      <c r="QMF2" s="23" t="s">
        <v>707</v>
      </c>
      <c r="QMG2" s="6" t="s">
        <v>706</v>
      </c>
      <c r="QMH2" s="23" t="s">
        <v>707</v>
      </c>
      <c r="QMI2" s="6" t="s">
        <v>706</v>
      </c>
      <c r="QMJ2" s="23" t="s">
        <v>707</v>
      </c>
      <c r="QMK2" s="6" t="s">
        <v>706</v>
      </c>
      <c r="QML2" s="23" t="s">
        <v>707</v>
      </c>
      <c r="QMM2" s="6" t="s">
        <v>706</v>
      </c>
      <c r="QMN2" s="23" t="s">
        <v>707</v>
      </c>
      <c r="QMO2" s="6" t="s">
        <v>706</v>
      </c>
      <c r="QMP2" s="23" t="s">
        <v>707</v>
      </c>
      <c r="QMQ2" s="6" t="s">
        <v>706</v>
      </c>
      <c r="QMR2" s="23" t="s">
        <v>707</v>
      </c>
      <c r="QMS2" s="6" t="s">
        <v>706</v>
      </c>
      <c r="QMT2" s="23" t="s">
        <v>707</v>
      </c>
      <c r="QMU2" s="6" t="s">
        <v>706</v>
      </c>
      <c r="QMV2" s="23" t="s">
        <v>707</v>
      </c>
      <c r="QMW2" s="6" t="s">
        <v>706</v>
      </c>
      <c r="QMX2" s="23" t="s">
        <v>707</v>
      </c>
      <c r="QMY2" s="6" t="s">
        <v>706</v>
      </c>
      <c r="QMZ2" s="23" t="s">
        <v>707</v>
      </c>
      <c r="QNA2" s="6" t="s">
        <v>706</v>
      </c>
      <c r="QNB2" s="23" t="s">
        <v>707</v>
      </c>
      <c r="QNC2" s="6" t="s">
        <v>706</v>
      </c>
      <c r="QND2" s="23" t="s">
        <v>707</v>
      </c>
      <c r="QNE2" s="6" t="s">
        <v>706</v>
      </c>
      <c r="QNF2" s="23" t="s">
        <v>707</v>
      </c>
      <c r="QNG2" s="6" t="s">
        <v>706</v>
      </c>
      <c r="QNH2" s="23" t="s">
        <v>707</v>
      </c>
      <c r="QNI2" s="6" t="s">
        <v>706</v>
      </c>
      <c r="QNJ2" s="23" t="s">
        <v>707</v>
      </c>
      <c r="QNK2" s="6" t="s">
        <v>706</v>
      </c>
      <c r="QNL2" s="23" t="s">
        <v>707</v>
      </c>
      <c r="QNM2" s="6" t="s">
        <v>706</v>
      </c>
      <c r="QNN2" s="23" t="s">
        <v>707</v>
      </c>
      <c r="QNO2" s="6" t="s">
        <v>706</v>
      </c>
      <c r="QNP2" s="23" t="s">
        <v>707</v>
      </c>
      <c r="QNQ2" s="6" t="s">
        <v>706</v>
      </c>
      <c r="QNR2" s="23" t="s">
        <v>707</v>
      </c>
      <c r="QNS2" s="6" t="s">
        <v>706</v>
      </c>
      <c r="QNT2" s="23" t="s">
        <v>707</v>
      </c>
      <c r="QNU2" s="6" t="s">
        <v>706</v>
      </c>
      <c r="QNV2" s="23" t="s">
        <v>707</v>
      </c>
      <c r="QNW2" s="6" t="s">
        <v>706</v>
      </c>
      <c r="QNX2" s="23" t="s">
        <v>707</v>
      </c>
      <c r="QNY2" s="6" t="s">
        <v>706</v>
      </c>
      <c r="QNZ2" s="23" t="s">
        <v>707</v>
      </c>
      <c r="QOA2" s="6" t="s">
        <v>706</v>
      </c>
      <c r="QOB2" s="23" t="s">
        <v>707</v>
      </c>
      <c r="QOC2" s="6" t="s">
        <v>706</v>
      </c>
      <c r="QOD2" s="23" t="s">
        <v>707</v>
      </c>
      <c r="QOE2" s="6" t="s">
        <v>706</v>
      </c>
      <c r="QOF2" s="23" t="s">
        <v>707</v>
      </c>
      <c r="QOG2" s="6" t="s">
        <v>706</v>
      </c>
      <c r="QOH2" s="23" t="s">
        <v>707</v>
      </c>
      <c r="QOI2" s="6" t="s">
        <v>706</v>
      </c>
      <c r="QOJ2" s="23" t="s">
        <v>707</v>
      </c>
      <c r="QOK2" s="6" t="s">
        <v>706</v>
      </c>
      <c r="QOL2" s="23" t="s">
        <v>707</v>
      </c>
      <c r="QOM2" s="6" t="s">
        <v>706</v>
      </c>
      <c r="QON2" s="23" t="s">
        <v>707</v>
      </c>
      <c r="QOO2" s="6" t="s">
        <v>706</v>
      </c>
      <c r="QOP2" s="23" t="s">
        <v>707</v>
      </c>
      <c r="QOQ2" s="6" t="s">
        <v>706</v>
      </c>
      <c r="QOR2" s="23" t="s">
        <v>707</v>
      </c>
      <c r="QOS2" s="6" t="s">
        <v>706</v>
      </c>
      <c r="QOT2" s="23" t="s">
        <v>707</v>
      </c>
      <c r="QOU2" s="6" t="s">
        <v>706</v>
      </c>
      <c r="QOV2" s="23" t="s">
        <v>707</v>
      </c>
      <c r="QOW2" s="6" t="s">
        <v>706</v>
      </c>
      <c r="QOX2" s="23" t="s">
        <v>707</v>
      </c>
      <c r="QOY2" s="6" t="s">
        <v>706</v>
      </c>
      <c r="QOZ2" s="23" t="s">
        <v>707</v>
      </c>
      <c r="QPA2" s="6" t="s">
        <v>706</v>
      </c>
      <c r="QPB2" s="23" t="s">
        <v>707</v>
      </c>
      <c r="QPC2" s="6" t="s">
        <v>706</v>
      </c>
      <c r="QPD2" s="23" t="s">
        <v>707</v>
      </c>
      <c r="QPE2" s="6" t="s">
        <v>706</v>
      </c>
      <c r="QPF2" s="23" t="s">
        <v>707</v>
      </c>
      <c r="QPG2" s="6" t="s">
        <v>706</v>
      </c>
      <c r="QPH2" s="23" t="s">
        <v>707</v>
      </c>
      <c r="QPI2" s="6" t="s">
        <v>706</v>
      </c>
      <c r="QPJ2" s="23" t="s">
        <v>707</v>
      </c>
      <c r="QPK2" s="6" t="s">
        <v>706</v>
      </c>
      <c r="QPL2" s="23" t="s">
        <v>707</v>
      </c>
      <c r="QPM2" s="6" t="s">
        <v>706</v>
      </c>
      <c r="QPN2" s="23" t="s">
        <v>707</v>
      </c>
      <c r="QPO2" s="6" t="s">
        <v>706</v>
      </c>
      <c r="QPP2" s="23" t="s">
        <v>707</v>
      </c>
      <c r="QPQ2" s="6" t="s">
        <v>706</v>
      </c>
      <c r="QPR2" s="23" t="s">
        <v>707</v>
      </c>
      <c r="QPS2" s="6" t="s">
        <v>706</v>
      </c>
      <c r="QPT2" s="23" t="s">
        <v>707</v>
      </c>
      <c r="QPU2" s="6" t="s">
        <v>706</v>
      </c>
      <c r="QPV2" s="23" t="s">
        <v>707</v>
      </c>
      <c r="QPW2" s="6" t="s">
        <v>706</v>
      </c>
      <c r="QPX2" s="23" t="s">
        <v>707</v>
      </c>
      <c r="QPY2" s="6" t="s">
        <v>706</v>
      </c>
      <c r="QPZ2" s="23" t="s">
        <v>707</v>
      </c>
      <c r="QQA2" s="6" t="s">
        <v>706</v>
      </c>
      <c r="QQB2" s="23" t="s">
        <v>707</v>
      </c>
      <c r="QQC2" s="6" t="s">
        <v>706</v>
      </c>
      <c r="QQD2" s="23" t="s">
        <v>707</v>
      </c>
      <c r="QQE2" s="6" t="s">
        <v>706</v>
      </c>
      <c r="QQF2" s="23" t="s">
        <v>707</v>
      </c>
      <c r="QQG2" s="6" t="s">
        <v>706</v>
      </c>
      <c r="QQH2" s="23" t="s">
        <v>707</v>
      </c>
      <c r="QQI2" s="6" t="s">
        <v>706</v>
      </c>
      <c r="QQJ2" s="23" t="s">
        <v>707</v>
      </c>
      <c r="QQK2" s="6" t="s">
        <v>706</v>
      </c>
      <c r="QQL2" s="23" t="s">
        <v>707</v>
      </c>
      <c r="QQM2" s="6" t="s">
        <v>706</v>
      </c>
      <c r="QQN2" s="23" t="s">
        <v>707</v>
      </c>
      <c r="QQO2" s="6" t="s">
        <v>706</v>
      </c>
      <c r="QQP2" s="23" t="s">
        <v>707</v>
      </c>
      <c r="QQQ2" s="6" t="s">
        <v>706</v>
      </c>
      <c r="QQR2" s="23" t="s">
        <v>707</v>
      </c>
      <c r="QQS2" s="6" t="s">
        <v>706</v>
      </c>
      <c r="QQT2" s="23" t="s">
        <v>707</v>
      </c>
      <c r="QQU2" s="6" t="s">
        <v>706</v>
      </c>
      <c r="QQV2" s="23" t="s">
        <v>707</v>
      </c>
      <c r="QQW2" s="6" t="s">
        <v>706</v>
      </c>
      <c r="QQX2" s="23" t="s">
        <v>707</v>
      </c>
      <c r="QQY2" s="6" t="s">
        <v>706</v>
      </c>
      <c r="QQZ2" s="23" t="s">
        <v>707</v>
      </c>
      <c r="QRA2" s="6" t="s">
        <v>706</v>
      </c>
      <c r="QRB2" s="23" t="s">
        <v>707</v>
      </c>
      <c r="QRC2" s="6" t="s">
        <v>706</v>
      </c>
      <c r="QRD2" s="23" t="s">
        <v>707</v>
      </c>
      <c r="QRE2" s="6" t="s">
        <v>706</v>
      </c>
      <c r="QRF2" s="23" t="s">
        <v>707</v>
      </c>
      <c r="QRG2" s="6" t="s">
        <v>706</v>
      </c>
      <c r="QRH2" s="23" t="s">
        <v>707</v>
      </c>
      <c r="QRI2" s="6" t="s">
        <v>706</v>
      </c>
      <c r="QRJ2" s="23" t="s">
        <v>707</v>
      </c>
      <c r="QRK2" s="6" t="s">
        <v>706</v>
      </c>
      <c r="QRL2" s="23" t="s">
        <v>707</v>
      </c>
      <c r="QRM2" s="6" t="s">
        <v>706</v>
      </c>
      <c r="QRN2" s="23" t="s">
        <v>707</v>
      </c>
      <c r="QRO2" s="6" t="s">
        <v>706</v>
      </c>
      <c r="QRP2" s="23" t="s">
        <v>707</v>
      </c>
      <c r="QRQ2" s="6" t="s">
        <v>706</v>
      </c>
      <c r="QRR2" s="23" t="s">
        <v>707</v>
      </c>
      <c r="QRS2" s="6" t="s">
        <v>706</v>
      </c>
      <c r="QRT2" s="23" t="s">
        <v>707</v>
      </c>
      <c r="QRU2" s="6" t="s">
        <v>706</v>
      </c>
      <c r="QRV2" s="23" t="s">
        <v>707</v>
      </c>
      <c r="QRW2" s="6" t="s">
        <v>706</v>
      </c>
      <c r="QRX2" s="23" t="s">
        <v>707</v>
      </c>
      <c r="QRY2" s="6" t="s">
        <v>706</v>
      </c>
      <c r="QRZ2" s="23" t="s">
        <v>707</v>
      </c>
      <c r="QSA2" s="6" t="s">
        <v>706</v>
      </c>
      <c r="QSB2" s="23" t="s">
        <v>707</v>
      </c>
      <c r="QSC2" s="6" t="s">
        <v>706</v>
      </c>
      <c r="QSD2" s="23" t="s">
        <v>707</v>
      </c>
      <c r="QSE2" s="6" t="s">
        <v>706</v>
      </c>
      <c r="QSF2" s="23" t="s">
        <v>707</v>
      </c>
      <c r="QSG2" s="6" t="s">
        <v>706</v>
      </c>
      <c r="QSH2" s="23" t="s">
        <v>707</v>
      </c>
      <c r="QSI2" s="6" t="s">
        <v>706</v>
      </c>
      <c r="QSJ2" s="23" t="s">
        <v>707</v>
      </c>
      <c r="QSK2" s="6" t="s">
        <v>706</v>
      </c>
      <c r="QSL2" s="23" t="s">
        <v>707</v>
      </c>
      <c r="QSM2" s="6" t="s">
        <v>706</v>
      </c>
      <c r="QSN2" s="23" t="s">
        <v>707</v>
      </c>
      <c r="QSO2" s="6" t="s">
        <v>706</v>
      </c>
      <c r="QSP2" s="23" t="s">
        <v>707</v>
      </c>
      <c r="QSQ2" s="6" t="s">
        <v>706</v>
      </c>
      <c r="QSR2" s="23" t="s">
        <v>707</v>
      </c>
      <c r="QSS2" s="6" t="s">
        <v>706</v>
      </c>
      <c r="QST2" s="23" t="s">
        <v>707</v>
      </c>
      <c r="QSU2" s="6" t="s">
        <v>706</v>
      </c>
      <c r="QSV2" s="23" t="s">
        <v>707</v>
      </c>
      <c r="QSW2" s="6" t="s">
        <v>706</v>
      </c>
      <c r="QSX2" s="23" t="s">
        <v>707</v>
      </c>
      <c r="QSY2" s="6" t="s">
        <v>706</v>
      </c>
      <c r="QSZ2" s="23" t="s">
        <v>707</v>
      </c>
      <c r="QTA2" s="6" t="s">
        <v>706</v>
      </c>
      <c r="QTB2" s="23" t="s">
        <v>707</v>
      </c>
      <c r="QTC2" s="6" t="s">
        <v>706</v>
      </c>
      <c r="QTD2" s="23" t="s">
        <v>707</v>
      </c>
      <c r="QTE2" s="6" t="s">
        <v>706</v>
      </c>
      <c r="QTF2" s="23" t="s">
        <v>707</v>
      </c>
      <c r="QTG2" s="6" t="s">
        <v>706</v>
      </c>
      <c r="QTH2" s="23" t="s">
        <v>707</v>
      </c>
      <c r="QTI2" s="6" t="s">
        <v>706</v>
      </c>
      <c r="QTJ2" s="23" t="s">
        <v>707</v>
      </c>
      <c r="QTK2" s="6" t="s">
        <v>706</v>
      </c>
      <c r="QTL2" s="23" t="s">
        <v>707</v>
      </c>
      <c r="QTM2" s="6" t="s">
        <v>706</v>
      </c>
      <c r="QTN2" s="23" t="s">
        <v>707</v>
      </c>
      <c r="QTO2" s="6" t="s">
        <v>706</v>
      </c>
      <c r="QTP2" s="23" t="s">
        <v>707</v>
      </c>
      <c r="QTQ2" s="6" t="s">
        <v>706</v>
      </c>
      <c r="QTR2" s="23" t="s">
        <v>707</v>
      </c>
      <c r="QTS2" s="6" t="s">
        <v>706</v>
      </c>
      <c r="QTT2" s="23" t="s">
        <v>707</v>
      </c>
      <c r="QTU2" s="6" t="s">
        <v>706</v>
      </c>
      <c r="QTV2" s="23" t="s">
        <v>707</v>
      </c>
      <c r="QTW2" s="6" t="s">
        <v>706</v>
      </c>
      <c r="QTX2" s="23" t="s">
        <v>707</v>
      </c>
      <c r="QTY2" s="6" t="s">
        <v>706</v>
      </c>
      <c r="QTZ2" s="23" t="s">
        <v>707</v>
      </c>
      <c r="QUA2" s="6" t="s">
        <v>706</v>
      </c>
      <c r="QUB2" s="23" t="s">
        <v>707</v>
      </c>
      <c r="QUC2" s="6" t="s">
        <v>706</v>
      </c>
      <c r="QUD2" s="23" t="s">
        <v>707</v>
      </c>
      <c r="QUE2" s="6" t="s">
        <v>706</v>
      </c>
      <c r="QUF2" s="23" t="s">
        <v>707</v>
      </c>
      <c r="QUG2" s="6" t="s">
        <v>706</v>
      </c>
      <c r="QUH2" s="23" t="s">
        <v>707</v>
      </c>
      <c r="QUI2" s="6" t="s">
        <v>706</v>
      </c>
      <c r="QUJ2" s="23" t="s">
        <v>707</v>
      </c>
      <c r="QUK2" s="6" t="s">
        <v>706</v>
      </c>
      <c r="QUL2" s="23" t="s">
        <v>707</v>
      </c>
      <c r="QUM2" s="6" t="s">
        <v>706</v>
      </c>
      <c r="QUN2" s="23" t="s">
        <v>707</v>
      </c>
      <c r="QUO2" s="6" t="s">
        <v>706</v>
      </c>
      <c r="QUP2" s="23" t="s">
        <v>707</v>
      </c>
      <c r="QUQ2" s="6" t="s">
        <v>706</v>
      </c>
      <c r="QUR2" s="23" t="s">
        <v>707</v>
      </c>
      <c r="QUS2" s="6" t="s">
        <v>706</v>
      </c>
      <c r="QUT2" s="23" t="s">
        <v>707</v>
      </c>
      <c r="QUU2" s="6" t="s">
        <v>706</v>
      </c>
      <c r="QUV2" s="23" t="s">
        <v>707</v>
      </c>
      <c r="QUW2" s="6" t="s">
        <v>706</v>
      </c>
      <c r="QUX2" s="23" t="s">
        <v>707</v>
      </c>
      <c r="QUY2" s="6" t="s">
        <v>706</v>
      </c>
      <c r="QUZ2" s="23" t="s">
        <v>707</v>
      </c>
      <c r="QVA2" s="6" t="s">
        <v>706</v>
      </c>
      <c r="QVB2" s="23" t="s">
        <v>707</v>
      </c>
      <c r="QVC2" s="6" t="s">
        <v>706</v>
      </c>
      <c r="QVD2" s="23" t="s">
        <v>707</v>
      </c>
      <c r="QVE2" s="6" t="s">
        <v>706</v>
      </c>
      <c r="QVF2" s="23" t="s">
        <v>707</v>
      </c>
      <c r="QVG2" s="6" t="s">
        <v>706</v>
      </c>
      <c r="QVH2" s="23" t="s">
        <v>707</v>
      </c>
      <c r="QVI2" s="6" t="s">
        <v>706</v>
      </c>
      <c r="QVJ2" s="23" t="s">
        <v>707</v>
      </c>
      <c r="QVK2" s="6" t="s">
        <v>706</v>
      </c>
      <c r="QVL2" s="23" t="s">
        <v>707</v>
      </c>
      <c r="QVM2" s="6" t="s">
        <v>706</v>
      </c>
      <c r="QVN2" s="23" t="s">
        <v>707</v>
      </c>
      <c r="QVO2" s="6" t="s">
        <v>706</v>
      </c>
      <c r="QVP2" s="23" t="s">
        <v>707</v>
      </c>
      <c r="QVQ2" s="6" t="s">
        <v>706</v>
      </c>
      <c r="QVR2" s="23" t="s">
        <v>707</v>
      </c>
      <c r="QVS2" s="6" t="s">
        <v>706</v>
      </c>
      <c r="QVT2" s="23" t="s">
        <v>707</v>
      </c>
      <c r="QVU2" s="6" t="s">
        <v>706</v>
      </c>
      <c r="QVV2" s="23" t="s">
        <v>707</v>
      </c>
      <c r="QVW2" s="6" t="s">
        <v>706</v>
      </c>
      <c r="QVX2" s="23" t="s">
        <v>707</v>
      </c>
      <c r="QVY2" s="6" t="s">
        <v>706</v>
      </c>
      <c r="QVZ2" s="23" t="s">
        <v>707</v>
      </c>
      <c r="QWA2" s="6" t="s">
        <v>706</v>
      </c>
      <c r="QWB2" s="23" t="s">
        <v>707</v>
      </c>
      <c r="QWC2" s="6" t="s">
        <v>706</v>
      </c>
      <c r="QWD2" s="23" t="s">
        <v>707</v>
      </c>
      <c r="QWE2" s="6" t="s">
        <v>706</v>
      </c>
      <c r="QWF2" s="23" t="s">
        <v>707</v>
      </c>
      <c r="QWG2" s="6" t="s">
        <v>706</v>
      </c>
      <c r="QWH2" s="23" t="s">
        <v>707</v>
      </c>
      <c r="QWI2" s="6" t="s">
        <v>706</v>
      </c>
      <c r="QWJ2" s="23" t="s">
        <v>707</v>
      </c>
      <c r="QWK2" s="6" t="s">
        <v>706</v>
      </c>
      <c r="QWL2" s="23" t="s">
        <v>707</v>
      </c>
      <c r="QWM2" s="6" t="s">
        <v>706</v>
      </c>
      <c r="QWN2" s="23" t="s">
        <v>707</v>
      </c>
      <c r="QWO2" s="6" t="s">
        <v>706</v>
      </c>
      <c r="QWP2" s="23" t="s">
        <v>707</v>
      </c>
      <c r="QWQ2" s="6" t="s">
        <v>706</v>
      </c>
      <c r="QWR2" s="23" t="s">
        <v>707</v>
      </c>
      <c r="QWS2" s="6" t="s">
        <v>706</v>
      </c>
      <c r="QWT2" s="23" t="s">
        <v>707</v>
      </c>
      <c r="QWU2" s="6" t="s">
        <v>706</v>
      </c>
      <c r="QWV2" s="23" t="s">
        <v>707</v>
      </c>
      <c r="QWW2" s="6" t="s">
        <v>706</v>
      </c>
      <c r="QWX2" s="23" t="s">
        <v>707</v>
      </c>
      <c r="QWY2" s="6" t="s">
        <v>706</v>
      </c>
      <c r="QWZ2" s="23" t="s">
        <v>707</v>
      </c>
      <c r="QXA2" s="6" t="s">
        <v>706</v>
      </c>
      <c r="QXB2" s="23" t="s">
        <v>707</v>
      </c>
      <c r="QXC2" s="6" t="s">
        <v>706</v>
      </c>
      <c r="QXD2" s="23" t="s">
        <v>707</v>
      </c>
      <c r="QXE2" s="6" t="s">
        <v>706</v>
      </c>
      <c r="QXF2" s="23" t="s">
        <v>707</v>
      </c>
      <c r="QXG2" s="6" t="s">
        <v>706</v>
      </c>
      <c r="QXH2" s="23" t="s">
        <v>707</v>
      </c>
      <c r="QXI2" s="6" t="s">
        <v>706</v>
      </c>
      <c r="QXJ2" s="23" t="s">
        <v>707</v>
      </c>
      <c r="QXK2" s="6" t="s">
        <v>706</v>
      </c>
      <c r="QXL2" s="23" t="s">
        <v>707</v>
      </c>
      <c r="QXM2" s="6" t="s">
        <v>706</v>
      </c>
      <c r="QXN2" s="23" t="s">
        <v>707</v>
      </c>
      <c r="QXO2" s="6" t="s">
        <v>706</v>
      </c>
      <c r="QXP2" s="23" t="s">
        <v>707</v>
      </c>
      <c r="QXQ2" s="6" t="s">
        <v>706</v>
      </c>
      <c r="QXR2" s="23" t="s">
        <v>707</v>
      </c>
      <c r="QXS2" s="6" t="s">
        <v>706</v>
      </c>
      <c r="QXT2" s="23" t="s">
        <v>707</v>
      </c>
      <c r="QXU2" s="6" t="s">
        <v>706</v>
      </c>
      <c r="QXV2" s="23" t="s">
        <v>707</v>
      </c>
      <c r="QXW2" s="6" t="s">
        <v>706</v>
      </c>
      <c r="QXX2" s="23" t="s">
        <v>707</v>
      </c>
      <c r="QXY2" s="6" t="s">
        <v>706</v>
      </c>
      <c r="QXZ2" s="23" t="s">
        <v>707</v>
      </c>
      <c r="QYA2" s="6" t="s">
        <v>706</v>
      </c>
      <c r="QYB2" s="23" t="s">
        <v>707</v>
      </c>
      <c r="QYC2" s="6" t="s">
        <v>706</v>
      </c>
      <c r="QYD2" s="23" t="s">
        <v>707</v>
      </c>
      <c r="QYE2" s="6" t="s">
        <v>706</v>
      </c>
      <c r="QYF2" s="23" t="s">
        <v>707</v>
      </c>
      <c r="QYG2" s="6" t="s">
        <v>706</v>
      </c>
      <c r="QYH2" s="23" t="s">
        <v>707</v>
      </c>
      <c r="QYI2" s="6" t="s">
        <v>706</v>
      </c>
      <c r="QYJ2" s="23" t="s">
        <v>707</v>
      </c>
      <c r="QYK2" s="6" t="s">
        <v>706</v>
      </c>
      <c r="QYL2" s="23" t="s">
        <v>707</v>
      </c>
      <c r="QYM2" s="6" t="s">
        <v>706</v>
      </c>
      <c r="QYN2" s="23" t="s">
        <v>707</v>
      </c>
      <c r="QYO2" s="6" t="s">
        <v>706</v>
      </c>
      <c r="QYP2" s="23" t="s">
        <v>707</v>
      </c>
      <c r="QYQ2" s="6" t="s">
        <v>706</v>
      </c>
      <c r="QYR2" s="23" t="s">
        <v>707</v>
      </c>
      <c r="QYS2" s="6" t="s">
        <v>706</v>
      </c>
      <c r="QYT2" s="23" t="s">
        <v>707</v>
      </c>
      <c r="QYU2" s="6" t="s">
        <v>706</v>
      </c>
      <c r="QYV2" s="23" t="s">
        <v>707</v>
      </c>
      <c r="QYW2" s="6" t="s">
        <v>706</v>
      </c>
      <c r="QYX2" s="23" t="s">
        <v>707</v>
      </c>
      <c r="QYY2" s="6" t="s">
        <v>706</v>
      </c>
      <c r="QYZ2" s="23" t="s">
        <v>707</v>
      </c>
      <c r="QZA2" s="6" t="s">
        <v>706</v>
      </c>
      <c r="QZB2" s="23" t="s">
        <v>707</v>
      </c>
      <c r="QZC2" s="6" t="s">
        <v>706</v>
      </c>
      <c r="QZD2" s="23" t="s">
        <v>707</v>
      </c>
      <c r="QZE2" s="6" t="s">
        <v>706</v>
      </c>
      <c r="QZF2" s="23" t="s">
        <v>707</v>
      </c>
      <c r="QZG2" s="6" t="s">
        <v>706</v>
      </c>
      <c r="QZH2" s="23" t="s">
        <v>707</v>
      </c>
      <c r="QZI2" s="6" t="s">
        <v>706</v>
      </c>
      <c r="QZJ2" s="23" t="s">
        <v>707</v>
      </c>
      <c r="QZK2" s="6" t="s">
        <v>706</v>
      </c>
      <c r="QZL2" s="23" t="s">
        <v>707</v>
      </c>
      <c r="QZM2" s="6" t="s">
        <v>706</v>
      </c>
      <c r="QZN2" s="23" t="s">
        <v>707</v>
      </c>
      <c r="QZO2" s="6" t="s">
        <v>706</v>
      </c>
      <c r="QZP2" s="23" t="s">
        <v>707</v>
      </c>
      <c r="QZQ2" s="6" t="s">
        <v>706</v>
      </c>
      <c r="QZR2" s="23" t="s">
        <v>707</v>
      </c>
      <c r="QZS2" s="6" t="s">
        <v>706</v>
      </c>
      <c r="QZT2" s="23" t="s">
        <v>707</v>
      </c>
      <c r="QZU2" s="6" t="s">
        <v>706</v>
      </c>
      <c r="QZV2" s="23" t="s">
        <v>707</v>
      </c>
      <c r="QZW2" s="6" t="s">
        <v>706</v>
      </c>
      <c r="QZX2" s="23" t="s">
        <v>707</v>
      </c>
      <c r="QZY2" s="6" t="s">
        <v>706</v>
      </c>
      <c r="QZZ2" s="23" t="s">
        <v>707</v>
      </c>
      <c r="RAA2" s="6" t="s">
        <v>706</v>
      </c>
      <c r="RAB2" s="23" t="s">
        <v>707</v>
      </c>
      <c r="RAC2" s="6" t="s">
        <v>706</v>
      </c>
      <c r="RAD2" s="23" t="s">
        <v>707</v>
      </c>
      <c r="RAE2" s="6" t="s">
        <v>706</v>
      </c>
      <c r="RAF2" s="23" t="s">
        <v>707</v>
      </c>
      <c r="RAG2" s="6" t="s">
        <v>706</v>
      </c>
      <c r="RAH2" s="23" t="s">
        <v>707</v>
      </c>
      <c r="RAI2" s="6" t="s">
        <v>706</v>
      </c>
      <c r="RAJ2" s="23" t="s">
        <v>707</v>
      </c>
      <c r="RAK2" s="6" t="s">
        <v>706</v>
      </c>
      <c r="RAL2" s="23" t="s">
        <v>707</v>
      </c>
      <c r="RAM2" s="6" t="s">
        <v>706</v>
      </c>
      <c r="RAN2" s="23" t="s">
        <v>707</v>
      </c>
      <c r="RAO2" s="6" t="s">
        <v>706</v>
      </c>
      <c r="RAP2" s="23" t="s">
        <v>707</v>
      </c>
      <c r="RAQ2" s="6" t="s">
        <v>706</v>
      </c>
      <c r="RAR2" s="23" t="s">
        <v>707</v>
      </c>
      <c r="RAS2" s="6" t="s">
        <v>706</v>
      </c>
      <c r="RAT2" s="23" t="s">
        <v>707</v>
      </c>
      <c r="RAU2" s="6" t="s">
        <v>706</v>
      </c>
      <c r="RAV2" s="23" t="s">
        <v>707</v>
      </c>
      <c r="RAW2" s="6" t="s">
        <v>706</v>
      </c>
      <c r="RAX2" s="23" t="s">
        <v>707</v>
      </c>
      <c r="RAY2" s="6" t="s">
        <v>706</v>
      </c>
      <c r="RAZ2" s="23" t="s">
        <v>707</v>
      </c>
      <c r="RBA2" s="6" t="s">
        <v>706</v>
      </c>
      <c r="RBB2" s="23" t="s">
        <v>707</v>
      </c>
      <c r="RBC2" s="6" t="s">
        <v>706</v>
      </c>
      <c r="RBD2" s="23" t="s">
        <v>707</v>
      </c>
      <c r="RBE2" s="6" t="s">
        <v>706</v>
      </c>
      <c r="RBF2" s="23" t="s">
        <v>707</v>
      </c>
      <c r="RBG2" s="6" t="s">
        <v>706</v>
      </c>
      <c r="RBH2" s="23" t="s">
        <v>707</v>
      </c>
      <c r="RBI2" s="6" t="s">
        <v>706</v>
      </c>
      <c r="RBJ2" s="23" t="s">
        <v>707</v>
      </c>
      <c r="RBK2" s="6" t="s">
        <v>706</v>
      </c>
      <c r="RBL2" s="23" t="s">
        <v>707</v>
      </c>
      <c r="RBM2" s="6" t="s">
        <v>706</v>
      </c>
      <c r="RBN2" s="23" t="s">
        <v>707</v>
      </c>
      <c r="RBO2" s="6" t="s">
        <v>706</v>
      </c>
      <c r="RBP2" s="23" t="s">
        <v>707</v>
      </c>
      <c r="RBQ2" s="6" t="s">
        <v>706</v>
      </c>
      <c r="RBR2" s="23" t="s">
        <v>707</v>
      </c>
      <c r="RBS2" s="6" t="s">
        <v>706</v>
      </c>
      <c r="RBT2" s="23" t="s">
        <v>707</v>
      </c>
      <c r="RBU2" s="6" t="s">
        <v>706</v>
      </c>
      <c r="RBV2" s="23" t="s">
        <v>707</v>
      </c>
      <c r="RBW2" s="6" t="s">
        <v>706</v>
      </c>
      <c r="RBX2" s="23" t="s">
        <v>707</v>
      </c>
      <c r="RBY2" s="6" t="s">
        <v>706</v>
      </c>
      <c r="RBZ2" s="23" t="s">
        <v>707</v>
      </c>
      <c r="RCA2" s="6" t="s">
        <v>706</v>
      </c>
      <c r="RCB2" s="23" t="s">
        <v>707</v>
      </c>
      <c r="RCC2" s="6" t="s">
        <v>706</v>
      </c>
      <c r="RCD2" s="23" t="s">
        <v>707</v>
      </c>
      <c r="RCE2" s="6" t="s">
        <v>706</v>
      </c>
      <c r="RCF2" s="23" t="s">
        <v>707</v>
      </c>
      <c r="RCG2" s="6" t="s">
        <v>706</v>
      </c>
      <c r="RCH2" s="23" t="s">
        <v>707</v>
      </c>
      <c r="RCI2" s="6" t="s">
        <v>706</v>
      </c>
      <c r="RCJ2" s="23" t="s">
        <v>707</v>
      </c>
      <c r="RCK2" s="6" t="s">
        <v>706</v>
      </c>
      <c r="RCL2" s="23" t="s">
        <v>707</v>
      </c>
      <c r="RCM2" s="6" t="s">
        <v>706</v>
      </c>
      <c r="RCN2" s="23" t="s">
        <v>707</v>
      </c>
      <c r="RCO2" s="6" t="s">
        <v>706</v>
      </c>
      <c r="RCP2" s="23" t="s">
        <v>707</v>
      </c>
      <c r="RCQ2" s="6" t="s">
        <v>706</v>
      </c>
      <c r="RCR2" s="23" t="s">
        <v>707</v>
      </c>
      <c r="RCS2" s="6" t="s">
        <v>706</v>
      </c>
      <c r="RCT2" s="23" t="s">
        <v>707</v>
      </c>
      <c r="RCU2" s="6" t="s">
        <v>706</v>
      </c>
      <c r="RCV2" s="23" t="s">
        <v>707</v>
      </c>
      <c r="RCW2" s="6" t="s">
        <v>706</v>
      </c>
      <c r="RCX2" s="23" t="s">
        <v>707</v>
      </c>
      <c r="RCY2" s="6" t="s">
        <v>706</v>
      </c>
      <c r="RCZ2" s="23" t="s">
        <v>707</v>
      </c>
      <c r="RDA2" s="6" t="s">
        <v>706</v>
      </c>
      <c r="RDB2" s="23" t="s">
        <v>707</v>
      </c>
      <c r="RDC2" s="6" t="s">
        <v>706</v>
      </c>
      <c r="RDD2" s="23" t="s">
        <v>707</v>
      </c>
      <c r="RDE2" s="6" t="s">
        <v>706</v>
      </c>
      <c r="RDF2" s="23" t="s">
        <v>707</v>
      </c>
      <c r="RDG2" s="6" t="s">
        <v>706</v>
      </c>
      <c r="RDH2" s="23" t="s">
        <v>707</v>
      </c>
      <c r="RDI2" s="6" t="s">
        <v>706</v>
      </c>
      <c r="RDJ2" s="23" t="s">
        <v>707</v>
      </c>
      <c r="RDK2" s="6" t="s">
        <v>706</v>
      </c>
      <c r="RDL2" s="23" t="s">
        <v>707</v>
      </c>
      <c r="RDM2" s="6" t="s">
        <v>706</v>
      </c>
      <c r="RDN2" s="23" t="s">
        <v>707</v>
      </c>
      <c r="RDO2" s="6" t="s">
        <v>706</v>
      </c>
      <c r="RDP2" s="23" t="s">
        <v>707</v>
      </c>
      <c r="RDQ2" s="6" t="s">
        <v>706</v>
      </c>
      <c r="RDR2" s="23" t="s">
        <v>707</v>
      </c>
      <c r="RDS2" s="6" t="s">
        <v>706</v>
      </c>
      <c r="RDT2" s="23" t="s">
        <v>707</v>
      </c>
      <c r="RDU2" s="6" t="s">
        <v>706</v>
      </c>
      <c r="RDV2" s="23" t="s">
        <v>707</v>
      </c>
      <c r="RDW2" s="6" t="s">
        <v>706</v>
      </c>
      <c r="RDX2" s="23" t="s">
        <v>707</v>
      </c>
      <c r="RDY2" s="6" t="s">
        <v>706</v>
      </c>
      <c r="RDZ2" s="23" t="s">
        <v>707</v>
      </c>
      <c r="REA2" s="6" t="s">
        <v>706</v>
      </c>
      <c r="REB2" s="23" t="s">
        <v>707</v>
      </c>
      <c r="REC2" s="6" t="s">
        <v>706</v>
      </c>
      <c r="RED2" s="23" t="s">
        <v>707</v>
      </c>
      <c r="REE2" s="6" t="s">
        <v>706</v>
      </c>
      <c r="REF2" s="23" t="s">
        <v>707</v>
      </c>
      <c r="REG2" s="6" t="s">
        <v>706</v>
      </c>
      <c r="REH2" s="23" t="s">
        <v>707</v>
      </c>
      <c r="REI2" s="6" t="s">
        <v>706</v>
      </c>
      <c r="REJ2" s="23" t="s">
        <v>707</v>
      </c>
      <c r="REK2" s="6" t="s">
        <v>706</v>
      </c>
      <c r="REL2" s="23" t="s">
        <v>707</v>
      </c>
      <c r="REM2" s="6" t="s">
        <v>706</v>
      </c>
      <c r="REN2" s="23" t="s">
        <v>707</v>
      </c>
      <c r="REO2" s="6" t="s">
        <v>706</v>
      </c>
      <c r="REP2" s="23" t="s">
        <v>707</v>
      </c>
      <c r="REQ2" s="6" t="s">
        <v>706</v>
      </c>
      <c r="RER2" s="23" t="s">
        <v>707</v>
      </c>
      <c r="RES2" s="6" t="s">
        <v>706</v>
      </c>
      <c r="RET2" s="23" t="s">
        <v>707</v>
      </c>
      <c r="REU2" s="6" t="s">
        <v>706</v>
      </c>
      <c r="REV2" s="23" t="s">
        <v>707</v>
      </c>
      <c r="REW2" s="6" t="s">
        <v>706</v>
      </c>
      <c r="REX2" s="23" t="s">
        <v>707</v>
      </c>
      <c r="REY2" s="6" t="s">
        <v>706</v>
      </c>
      <c r="REZ2" s="23" t="s">
        <v>707</v>
      </c>
      <c r="RFA2" s="6" t="s">
        <v>706</v>
      </c>
      <c r="RFB2" s="23" t="s">
        <v>707</v>
      </c>
      <c r="RFC2" s="6" t="s">
        <v>706</v>
      </c>
      <c r="RFD2" s="23" t="s">
        <v>707</v>
      </c>
      <c r="RFE2" s="6" t="s">
        <v>706</v>
      </c>
      <c r="RFF2" s="23" t="s">
        <v>707</v>
      </c>
      <c r="RFG2" s="6" t="s">
        <v>706</v>
      </c>
      <c r="RFH2" s="23" t="s">
        <v>707</v>
      </c>
      <c r="RFI2" s="6" t="s">
        <v>706</v>
      </c>
      <c r="RFJ2" s="23" t="s">
        <v>707</v>
      </c>
      <c r="RFK2" s="6" t="s">
        <v>706</v>
      </c>
      <c r="RFL2" s="23" t="s">
        <v>707</v>
      </c>
      <c r="RFM2" s="6" t="s">
        <v>706</v>
      </c>
      <c r="RFN2" s="23" t="s">
        <v>707</v>
      </c>
      <c r="RFO2" s="6" t="s">
        <v>706</v>
      </c>
      <c r="RFP2" s="23" t="s">
        <v>707</v>
      </c>
      <c r="RFQ2" s="6" t="s">
        <v>706</v>
      </c>
      <c r="RFR2" s="23" t="s">
        <v>707</v>
      </c>
      <c r="RFS2" s="6" t="s">
        <v>706</v>
      </c>
      <c r="RFT2" s="23" t="s">
        <v>707</v>
      </c>
      <c r="RFU2" s="6" t="s">
        <v>706</v>
      </c>
      <c r="RFV2" s="23" t="s">
        <v>707</v>
      </c>
      <c r="RFW2" s="6" t="s">
        <v>706</v>
      </c>
      <c r="RFX2" s="23" t="s">
        <v>707</v>
      </c>
      <c r="RFY2" s="6" t="s">
        <v>706</v>
      </c>
      <c r="RFZ2" s="23" t="s">
        <v>707</v>
      </c>
      <c r="RGA2" s="6" t="s">
        <v>706</v>
      </c>
      <c r="RGB2" s="23" t="s">
        <v>707</v>
      </c>
      <c r="RGC2" s="6" t="s">
        <v>706</v>
      </c>
      <c r="RGD2" s="23" t="s">
        <v>707</v>
      </c>
      <c r="RGE2" s="6" t="s">
        <v>706</v>
      </c>
      <c r="RGF2" s="23" t="s">
        <v>707</v>
      </c>
      <c r="RGG2" s="6" t="s">
        <v>706</v>
      </c>
      <c r="RGH2" s="23" t="s">
        <v>707</v>
      </c>
      <c r="RGI2" s="6" t="s">
        <v>706</v>
      </c>
      <c r="RGJ2" s="23" t="s">
        <v>707</v>
      </c>
      <c r="RGK2" s="6" t="s">
        <v>706</v>
      </c>
      <c r="RGL2" s="23" t="s">
        <v>707</v>
      </c>
      <c r="RGM2" s="6" t="s">
        <v>706</v>
      </c>
      <c r="RGN2" s="23" t="s">
        <v>707</v>
      </c>
      <c r="RGO2" s="6" t="s">
        <v>706</v>
      </c>
      <c r="RGP2" s="23" t="s">
        <v>707</v>
      </c>
      <c r="RGQ2" s="6" t="s">
        <v>706</v>
      </c>
      <c r="RGR2" s="23" t="s">
        <v>707</v>
      </c>
      <c r="RGS2" s="6" t="s">
        <v>706</v>
      </c>
      <c r="RGT2" s="23" t="s">
        <v>707</v>
      </c>
      <c r="RGU2" s="6" t="s">
        <v>706</v>
      </c>
      <c r="RGV2" s="23" t="s">
        <v>707</v>
      </c>
      <c r="RGW2" s="6" t="s">
        <v>706</v>
      </c>
      <c r="RGX2" s="23" t="s">
        <v>707</v>
      </c>
      <c r="RGY2" s="6" t="s">
        <v>706</v>
      </c>
      <c r="RGZ2" s="23" t="s">
        <v>707</v>
      </c>
      <c r="RHA2" s="6" t="s">
        <v>706</v>
      </c>
      <c r="RHB2" s="23" t="s">
        <v>707</v>
      </c>
      <c r="RHC2" s="6" t="s">
        <v>706</v>
      </c>
      <c r="RHD2" s="23" t="s">
        <v>707</v>
      </c>
      <c r="RHE2" s="6" t="s">
        <v>706</v>
      </c>
      <c r="RHF2" s="23" t="s">
        <v>707</v>
      </c>
      <c r="RHG2" s="6" t="s">
        <v>706</v>
      </c>
      <c r="RHH2" s="23" t="s">
        <v>707</v>
      </c>
      <c r="RHI2" s="6" t="s">
        <v>706</v>
      </c>
      <c r="RHJ2" s="23" t="s">
        <v>707</v>
      </c>
      <c r="RHK2" s="6" t="s">
        <v>706</v>
      </c>
      <c r="RHL2" s="23" t="s">
        <v>707</v>
      </c>
      <c r="RHM2" s="6" t="s">
        <v>706</v>
      </c>
      <c r="RHN2" s="23" t="s">
        <v>707</v>
      </c>
      <c r="RHO2" s="6" t="s">
        <v>706</v>
      </c>
      <c r="RHP2" s="23" t="s">
        <v>707</v>
      </c>
      <c r="RHQ2" s="6" t="s">
        <v>706</v>
      </c>
      <c r="RHR2" s="23" t="s">
        <v>707</v>
      </c>
      <c r="RHS2" s="6" t="s">
        <v>706</v>
      </c>
      <c r="RHT2" s="23" t="s">
        <v>707</v>
      </c>
      <c r="RHU2" s="6" t="s">
        <v>706</v>
      </c>
      <c r="RHV2" s="23" t="s">
        <v>707</v>
      </c>
      <c r="RHW2" s="6" t="s">
        <v>706</v>
      </c>
      <c r="RHX2" s="23" t="s">
        <v>707</v>
      </c>
      <c r="RHY2" s="6" t="s">
        <v>706</v>
      </c>
      <c r="RHZ2" s="23" t="s">
        <v>707</v>
      </c>
      <c r="RIA2" s="6" t="s">
        <v>706</v>
      </c>
      <c r="RIB2" s="23" t="s">
        <v>707</v>
      </c>
      <c r="RIC2" s="6" t="s">
        <v>706</v>
      </c>
      <c r="RID2" s="23" t="s">
        <v>707</v>
      </c>
      <c r="RIE2" s="6" t="s">
        <v>706</v>
      </c>
      <c r="RIF2" s="23" t="s">
        <v>707</v>
      </c>
      <c r="RIG2" s="6" t="s">
        <v>706</v>
      </c>
      <c r="RIH2" s="23" t="s">
        <v>707</v>
      </c>
      <c r="RII2" s="6" t="s">
        <v>706</v>
      </c>
      <c r="RIJ2" s="23" t="s">
        <v>707</v>
      </c>
      <c r="RIK2" s="6" t="s">
        <v>706</v>
      </c>
      <c r="RIL2" s="23" t="s">
        <v>707</v>
      </c>
      <c r="RIM2" s="6" t="s">
        <v>706</v>
      </c>
      <c r="RIN2" s="23" t="s">
        <v>707</v>
      </c>
      <c r="RIO2" s="6" t="s">
        <v>706</v>
      </c>
      <c r="RIP2" s="23" t="s">
        <v>707</v>
      </c>
      <c r="RIQ2" s="6" t="s">
        <v>706</v>
      </c>
      <c r="RIR2" s="23" t="s">
        <v>707</v>
      </c>
      <c r="RIS2" s="6" t="s">
        <v>706</v>
      </c>
      <c r="RIT2" s="23" t="s">
        <v>707</v>
      </c>
      <c r="RIU2" s="6" t="s">
        <v>706</v>
      </c>
      <c r="RIV2" s="23" t="s">
        <v>707</v>
      </c>
      <c r="RIW2" s="6" t="s">
        <v>706</v>
      </c>
      <c r="RIX2" s="23" t="s">
        <v>707</v>
      </c>
      <c r="RIY2" s="6" t="s">
        <v>706</v>
      </c>
      <c r="RIZ2" s="23" t="s">
        <v>707</v>
      </c>
      <c r="RJA2" s="6" t="s">
        <v>706</v>
      </c>
      <c r="RJB2" s="23" t="s">
        <v>707</v>
      </c>
      <c r="RJC2" s="6" t="s">
        <v>706</v>
      </c>
      <c r="RJD2" s="23" t="s">
        <v>707</v>
      </c>
      <c r="RJE2" s="6" t="s">
        <v>706</v>
      </c>
      <c r="RJF2" s="23" t="s">
        <v>707</v>
      </c>
      <c r="RJG2" s="6" t="s">
        <v>706</v>
      </c>
      <c r="RJH2" s="23" t="s">
        <v>707</v>
      </c>
      <c r="RJI2" s="6" t="s">
        <v>706</v>
      </c>
      <c r="RJJ2" s="23" t="s">
        <v>707</v>
      </c>
      <c r="RJK2" s="6" t="s">
        <v>706</v>
      </c>
      <c r="RJL2" s="23" t="s">
        <v>707</v>
      </c>
      <c r="RJM2" s="6" t="s">
        <v>706</v>
      </c>
      <c r="RJN2" s="23" t="s">
        <v>707</v>
      </c>
      <c r="RJO2" s="6" t="s">
        <v>706</v>
      </c>
      <c r="RJP2" s="23" t="s">
        <v>707</v>
      </c>
      <c r="RJQ2" s="6" t="s">
        <v>706</v>
      </c>
      <c r="RJR2" s="23" t="s">
        <v>707</v>
      </c>
      <c r="RJS2" s="6" t="s">
        <v>706</v>
      </c>
      <c r="RJT2" s="23" t="s">
        <v>707</v>
      </c>
      <c r="RJU2" s="6" t="s">
        <v>706</v>
      </c>
      <c r="RJV2" s="23" t="s">
        <v>707</v>
      </c>
      <c r="RJW2" s="6" t="s">
        <v>706</v>
      </c>
      <c r="RJX2" s="23" t="s">
        <v>707</v>
      </c>
      <c r="RJY2" s="6" t="s">
        <v>706</v>
      </c>
      <c r="RJZ2" s="23" t="s">
        <v>707</v>
      </c>
      <c r="RKA2" s="6" t="s">
        <v>706</v>
      </c>
      <c r="RKB2" s="23" t="s">
        <v>707</v>
      </c>
      <c r="RKC2" s="6" t="s">
        <v>706</v>
      </c>
      <c r="RKD2" s="23" t="s">
        <v>707</v>
      </c>
      <c r="RKE2" s="6" t="s">
        <v>706</v>
      </c>
      <c r="RKF2" s="23" t="s">
        <v>707</v>
      </c>
      <c r="RKG2" s="6" t="s">
        <v>706</v>
      </c>
      <c r="RKH2" s="23" t="s">
        <v>707</v>
      </c>
      <c r="RKI2" s="6" t="s">
        <v>706</v>
      </c>
      <c r="RKJ2" s="23" t="s">
        <v>707</v>
      </c>
      <c r="RKK2" s="6" t="s">
        <v>706</v>
      </c>
      <c r="RKL2" s="23" t="s">
        <v>707</v>
      </c>
      <c r="RKM2" s="6" t="s">
        <v>706</v>
      </c>
      <c r="RKN2" s="23" t="s">
        <v>707</v>
      </c>
      <c r="RKO2" s="6" t="s">
        <v>706</v>
      </c>
      <c r="RKP2" s="23" t="s">
        <v>707</v>
      </c>
      <c r="RKQ2" s="6" t="s">
        <v>706</v>
      </c>
      <c r="RKR2" s="23" t="s">
        <v>707</v>
      </c>
      <c r="RKS2" s="6" t="s">
        <v>706</v>
      </c>
      <c r="RKT2" s="23" t="s">
        <v>707</v>
      </c>
      <c r="RKU2" s="6" t="s">
        <v>706</v>
      </c>
      <c r="RKV2" s="23" t="s">
        <v>707</v>
      </c>
      <c r="RKW2" s="6" t="s">
        <v>706</v>
      </c>
      <c r="RKX2" s="23" t="s">
        <v>707</v>
      </c>
      <c r="RKY2" s="6" t="s">
        <v>706</v>
      </c>
      <c r="RKZ2" s="23" t="s">
        <v>707</v>
      </c>
      <c r="RLA2" s="6" t="s">
        <v>706</v>
      </c>
      <c r="RLB2" s="23" t="s">
        <v>707</v>
      </c>
      <c r="RLC2" s="6" t="s">
        <v>706</v>
      </c>
      <c r="RLD2" s="23" t="s">
        <v>707</v>
      </c>
      <c r="RLE2" s="6" t="s">
        <v>706</v>
      </c>
      <c r="RLF2" s="23" t="s">
        <v>707</v>
      </c>
      <c r="RLG2" s="6" t="s">
        <v>706</v>
      </c>
      <c r="RLH2" s="23" t="s">
        <v>707</v>
      </c>
      <c r="RLI2" s="6" t="s">
        <v>706</v>
      </c>
      <c r="RLJ2" s="23" t="s">
        <v>707</v>
      </c>
      <c r="RLK2" s="6" t="s">
        <v>706</v>
      </c>
      <c r="RLL2" s="23" t="s">
        <v>707</v>
      </c>
      <c r="RLM2" s="6" t="s">
        <v>706</v>
      </c>
      <c r="RLN2" s="23" t="s">
        <v>707</v>
      </c>
      <c r="RLO2" s="6" t="s">
        <v>706</v>
      </c>
      <c r="RLP2" s="23" t="s">
        <v>707</v>
      </c>
      <c r="RLQ2" s="6" t="s">
        <v>706</v>
      </c>
      <c r="RLR2" s="23" t="s">
        <v>707</v>
      </c>
      <c r="RLS2" s="6" t="s">
        <v>706</v>
      </c>
      <c r="RLT2" s="23" t="s">
        <v>707</v>
      </c>
      <c r="RLU2" s="6" t="s">
        <v>706</v>
      </c>
      <c r="RLV2" s="23" t="s">
        <v>707</v>
      </c>
      <c r="RLW2" s="6" t="s">
        <v>706</v>
      </c>
      <c r="RLX2" s="23" t="s">
        <v>707</v>
      </c>
      <c r="RLY2" s="6" t="s">
        <v>706</v>
      </c>
      <c r="RLZ2" s="23" t="s">
        <v>707</v>
      </c>
      <c r="RMA2" s="6" t="s">
        <v>706</v>
      </c>
      <c r="RMB2" s="23" t="s">
        <v>707</v>
      </c>
      <c r="RMC2" s="6" t="s">
        <v>706</v>
      </c>
      <c r="RMD2" s="23" t="s">
        <v>707</v>
      </c>
      <c r="RME2" s="6" t="s">
        <v>706</v>
      </c>
      <c r="RMF2" s="23" t="s">
        <v>707</v>
      </c>
      <c r="RMG2" s="6" t="s">
        <v>706</v>
      </c>
      <c r="RMH2" s="23" t="s">
        <v>707</v>
      </c>
      <c r="RMI2" s="6" t="s">
        <v>706</v>
      </c>
      <c r="RMJ2" s="23" t="s">
        <v>707</v>
      </c>
      <c r="RMK2" s="6" t="s">
        <v>706</v>
      </c>
      <c r="RML2" s="23" t="s">
        <v>707</v>
      </c>
      <c r="RMM2" s="6" t="s">
        <v>706</v>
      </c>
      <c r="RMN2" s="23" t="s">
        <v>707</v>
      </c>
      <c r="RMO2" s="6" t="s">
        <v>706</v>
      </c>
      <c r="RMP2" s="23" t="s">
        <v>707</v>
      </c>
      <c r="RMQ2" s="6" t="s">
        <v>706</v>
      </c>
      <c r="RMR2" s="23" t="s">
        <v>707</v>
      </c>
      <c r="RMS2" s="6" t="s">
        <v>706</v>
      </c>
      <c r="RMT2" s="23" t="s">
        <v>707</v>
      </c>
      <c r="RMU2" s="6" t="s">
        <v>706</v>
      </c>
      <c r="RMV2" s="23" t="s">
        <v>707</v>
      </c>
      <c r="RMW2" s="6" t="s">
        <v>706</v>
      </c>
      <c r="RMX2" s="23" t="s">
        <v>707</v>
      </c>
      <c r="RMY2" s="6" t="s">
        <v>706</v>
      </c>
      <c r="RMZ2" s="23" t="s">
        <v>707</v>
      </c>
      <c r="RNA2" s="6" t="s">
        <v>706</v>
      </c>
      <c r="RNB2" s="23" t="s">
        <v>707</v>
      </c>
      <c r="RNC2" s="6" t="s">
        <v>706</v>
      </c>
      <c r="RND2" s="23" t="s">
        <v>707</v>
      </c>
      <c r="RNE2" s="6" t="s">
        <v>706</v>
      </c>
      <c r="RNF2" s="23" t="s">
        <v>707</v>
      </c>
      <c r="RNG2" s="6" t="s">
        <v>706</v>
      </c>
      <c r="RNH2" s="23" t="s">
        <v>707</v>
      </c>
      <c r="RNI2" s="6" t="s">
        <v>706</v>
      </c>
      <c r="RNJ2" s="23" t="s">
        <v>707</v>
      </c>
      <c r="RNK2" s="6" t="s">
        <v>706</v>
      </c>
      <c r="RNL2" s="23" t="s">
        <v>707</v>
      </c>
      <c r="RNM2" s="6" t="s">
        <v>706</v>
      </c>
      <c r="RNN2" s="23" t="s">
        <v>707</v>
      </c>
      <c r="RNO2" s="6" t="s">
        <v>706</v>
      </c>
      <c r="RNP2" s="23" t="s">
        <v>707</v>
      </c>
      <c r="RNQ2" s="6" t="s">
        <v>706</v>
      </c>
      <c r="RNR2" s="23" t="s">
        <v>707</v>
      </c>
      <c r="RNS2" s="6" t="s">
        <v>706</v>
      </c>
      <c r="RNT2" s="23" t="s">
        <v>707</v>
      </c>
      <c r="RNU2" s="6" t="s">
        <v>706</v>
      </c>
      <c r="RNV2" s="23" t="s">
        <v>707</v>
      </c>
      <c r="RNW2" s="6" t="s">
        <v>706</v>
      </c>
      <c r="RNX2" s="23" t="s">
        <v>707</v>
      </c>
      <c r="RNY2" s="6" t="s">
        <v>706</v>
      </c>
      <c r="RNZ2" s="23" t="s">
        <v>707</v>
      </c>
      <c r="ROA2" s="6" t="s">
        <v>706</v>
      </c>
      <c r="ROB2" s="23" t="s">
        <v>707</v>
      </c>
      <c r="ROC2" s="6" t="s">
        <v>706</v>
      </c>
      <c r="ROD2" s="23" t="s">
        <v>707</v>
      </c>
      <c r="ROE2" s="6" t="s">
        <v>706</v>
      </c>
      <c r="ROF2" s="23" t="s">
        <v>707</v>
      </c>
      <c r="ROG2" s="6" t="s">
        <v>706</v>
      </c>
      <c r="ROH2" s="23" t="s">
        <v>707</v>
      </c>
      <c r="ROI2" s="6" t="s">
        <v>706</v>
      </c>
      <c r="ROJ2" s="23" t="s">
        <v>707</v>
      </c>
      <c r="ROK2" s="6" t="s">
        <v>706</v>
      </c>
      <c r="ROL2" s="23" t="s">
        <v>707</v>
      </c>
      <c r="ROM2" s="6" t="s">
        <v>706</v>
      </c>
      <c r="RON2" s="23" t="s">
        <v>707</v>
      </c>
      <c r="ROO2" s="6" t="s">
        <v>706</v>
      </c>
      <c r="ROP2" s="23" t="s">
        <v>707</v>
      </c>
      <c r="ROQ2" s="6" t="s">
        <v>706</v>
      </c>
      <c r="ROR2" s="23" t="s">
        <v>707</v>
      </c>
      <c r="ROS2" s="6" t="s">
        <v>706</v>
      </c>
      <c r="ROT2" s="23" t="s">
        <v>707</v>
      </c>
      <c r="ROU2" s="6" t="s">
        <v>706</v>
      </c>
      <c r="ROV2" s="23" t="s">
        <v>707</v>
      </c>
      <c r="ROW2" s="6" t="s">
        <v>706</v>
      </c>
      <c r="ROX2" s="23" t="s">
        <v>707</v>
      </c>
      <c r="ROY2" s="6" t="s">
        <v>706</v>
      </c>
      <c r="ROZ2" s="23" t="s">
        <v>707</v>
      </c>
      <c r="RPA2" s="6" t="s">
        <v>706</v>
      </c>
      <c r="RPB2" s="23" t="s">
        <v>707</v>
      </c>
      <c r="RPC2" s="6" t="s">
        <v>706</v>
      </c>
      <c r="RPD2" s="23" t="s">
        <v>707</v>
      </c>
      <c r="RPE2" s="6" t="s">
        <v>706</v>
      </c>
      <c r="RPF2" s="23" t="s">
        <v>707</v>
      </c>
      <c r="RPG2" s="6" t="s">
        <v>706</v>
      </c>
      <c r="RPH2" s="23" t="s">
        <v>707</v>
      </c>
      <c r="RPI2" s="6" t="s">
        <v>706</v>
      </c>
      <c r="RPJ2" s="23" t="s">
        <v>707</v>
      </c>
      <c r="RPK2" s="6" t="s">
        <v>706</v>
      </c>
      <c r="RPL2" s="23" t="s">
        <v>707</v>
      </c>
      <c r="RPM2" s="6" t="s">
        <v>706</v>
      </c>
      <c r="RPN2" s="23" t="s">
        <v>707</v>
      </c>
      <c r="RPO2" s="6" t="s">
        <v>706</v>
      </c>
      <c r="RPP2" s="23" t="s">
        <v>707</v>
      </c>
      <c r="RPQ2" s="6" t="s">
        <v>706</v>
      </c>
      <c r="RPR2" s="23" t="s">
        <v>707</v>
      </c>
      <c r="RPS2" s="6" t="s">
        <v>706</v>
      </c>
      <c r="RPT2" s="23" t="s">
        <v>707</v>
      </c>
      <c r="RPU2" s="6" t="s">
        <v>706</v>
      </c>
      <c r="RPV2" s="23" t="s">
        <v>707</v>
      </c>
      <c r="RPW2" s="6" t="s">
        <v>706</v>
      </c>
      <c r="RPX2" s="23" t="s">
        <v>707</v>
      </c>
      <c r="RPY2" s="6" t="s">
        <v>706</v>
      </c>
      <c r="RPZ2" s="23" t="s">
        <v>707</v>
      </c>
      <c r="RQA2" s="6" t="s">
        <v>706</v>
      </c>
      <c r="RQB2" s="23" t="s">
        <v>707</v>
      </c>
      <c r="RQC2" s="6" t="s">
        <v>706</v>
      </c>
      <c r="RQD2" s="23" t="s">
        <v>707</v>
      </c>
      <c r="RQE2" s="6" t="s">
        <v>706</v>
      </c>
      <c r="RQF2" s="23" t="s">
        <v>707</v>
      </c>
      <c r="RQG2" s="6" t="s">
        <v>706</v>
      </c>
      <c r="RQH2" s="23" t="s">
        <v>707</v>
      </c>
      <c r="RQI2" s="6" t="s">
        <v>706</v>
      </c>
      <c r="RQJ2" s="23" t="s">
        <v>707</v>
      </c>
      <c r="RQK2" s="6" t="s">
        <v>706</v>
      </c>
      <c r="RQL2" s="23" t="s">
        <v>707</v>
      </c>
      <c r="RQM2" s="6" t="s">
        <v>706</v>
      </c>
      <c r="RQN2" s="23" t="s">
        <v>707</v>
      </c>
      <c r="RQO2" s="6" t="s">
        <v>706</v>
      </c>
      <c r="RQP2" s="23" t="s">
        <v>707</v>
      </c>
      <c r="RQQ2" s="6" t="s">
        <v>706</v>
      </c>
      <c r="RQR2" s="23" t="s">
        <v>707</v>
      </c>
      <c r="RQS2" s="6" t="s">
        <v>706</v>
      </c>
      <c r="RQT2" s="23" t="s">
        <v>707</v>
      </c>
      <c r="RQU2" s="6" t="s">
        <v>706</v>
      </c>
      <c r="RQV2" s="23" t="s">
        <v>707</v>
      </c>
      <c r="RQW2" s="6" t="s">
        <v>706</v>
      </c>
      <c r="RQX2" s="23" t="s">
        <v>707</v>
      </c>
      <c r="RQY2" s="6" t="s">
        <v>706</v>
      </c>
      <c r="RQZ2" s="23" t="s">
        <v>707</v>
      </c>
      <c r="RRA2" s="6" t="s">
        <v>706</v>
      </c>
      <c r="RRB2" s="23" t="s">
        <v>707</v>
      </c>
      <c r="RRC2" s="6" t="s">
        <v>706</v>
      </c>
      <c r="RRD2" s="23" t="s">
        <v>707</v>
      </c>
      <c r="RRE2" s="6" t="s">
        <v>706</v>
      </c>
      <c r="RRF2" s="23" t="s">
        <v>707</v>
      </c>
      <c r="RRG2" s="6" t="s">
        <v>706</v>
      </c>
      <c r="RRH2" s="23" t="s">
        <v>707</v>
      </c>
      <c r="RRI2" s="6" t="s">
        <v>706</v>
      </c>
      <c r="RRJ2" s="23" t="s">
        <v>707</v>
      </c>
      <c r="RRK2" s="6" t="s">
        <v>706</v>
      </c>
      <c r="RRL2" s="23" t="s">
        <v>707</v>
      </c>
      <c r="RRM2" s="6" t="s">
        <v>706</v>
      </c>
      <c r="RRN2" s="23" t="s">
        <v>707</v>
      </c>
      <c r="RRO2" s="6" t="s">
        <v>706</v>
      </c>
      <c r="RRP2" s="23" t="s">
        <v>707</v>
      </c>
      <c r="RRQ2" s="6" t="s">
        <v>706</v>
      </c>
      <c r="RRR2" s="23" t="s">
        <v>707</v>
      </c>
      <c r="RRS2" s="6" t="s">
        <v>706</v>
      </c>
      <c r="RRT2" s="23" t="s">
        <v>707</v>
      </c>
      <c r="RRU2" s="6" t="s">
        <v>706</v>
      </c>
      <c r="RRV2" s="23" t="s">
        <v>707</v>
      </c>
      <c r="RRW2" s="6" t="s">
        <v>706</v>
      </c>
      <c r="RRX2" s="23" t="s">
        <v>707</v>
      </c>
      <c r="RRY2" s="6" t="s">
        <v>706</v>
      </c>
      <c r="RRZ2" s="23" t="s">
        <v>707</v>
      </c>
      <c r="RSA2" s="6" t="s">
        <v>706</v>
      </c>
      <c r="RSB2" s="23" t="s">
        <v>707</v>
      </c>
      <c r="RSC2" s="6" t="s">
        <v>706</v>
      </c>
      <c r="RSD2" s="23" t="s">
        <v>707</v>
      </c>
      <c r="RSE2" s="6" t="s">
        <v>706</v>
      </c>
      <c r="RSF2" s="23" t="s">
        <v>707</v>
      </c>
      <c r="RSG2" s="6" t="s">
        <v>706</v>
      </c>
      <c r="RSH2" s="23" t="s">
        <v>707</v>
      </c>
      <c r="RSI2" s="6" t="s">
        <v>706</v>
      </c>
      <c r="RSJ2" s="23" t="s">
        <v>707</v>
      </c>
      <c r="RSK2" s="6" t="s">
        <v>706</v>
      </c>
      <c r="RSL2" s="23" t="s">
        <v>707</v>
      </c>
      <c r="RSM2" s="6" t="s">
        <v>706</v>
      </c>
      <c r="RSN2" s="23" t="s">
        <v>707</v>
      </c>
      <c r="RSO2" s="6" t="s">
        <v>706</v>
      </c>
      <c r="RSP2" s="23" t="s">
        <v>707</v>
      </c>
      <c r="RSQ2" s="6" t="s">
        <v>706</v>
      </c>
      <c r="RSR2" s="23" t="s">
        <v>707</v>
      </c>
      <c r="RSS2" s="6" t="s">
        <v>706</v>
      </c>
      <c r="RST2" s="23" t="s">
        <v>707</v>
      </c>
      <c r="RSU2" s="6" t="s">
        <v>706</v>
      </c>
      <c r="RSV2" s="23" t="s">
        <v>707</v>
      </c>
      <c r="RSW2" s="6" t="s">
        <v>706</v>
      </c>
      <c r="RSX2" s="23" t="s">
        <v>707</v>
      </c>
      <c r="RSY2" s="6" t="s">
        <v>706</v>
      </c>
      <c r="RSZ2" s="23" t="s">
        <v>707</v>
      </c>
      <c r="RTA2" s="6" t="s">
        <v>706</v>
      </c>
      <c r="RTB2" s="23" t="s">
        <v>707</v>
      </c>
      <c r="RTC2" s="6" t="s">
        <v>706</v>
      </c>
      <c r="RTD2" s="23" t="s">
        <v>707</v>
      </c>
      <c r="RTE2" s="6" t="s">
        <v>706</v>
      </c>
      <c r="RTF2" s="23" t="s">
        <v>707</v>
      </c>
      <c r="RTG2" s="6" t="s">
        <v>706</v>
      </c>
      <c r="RTH2" s="23" t="s">
        <v>707</v>
      </c>
      <c r="RTI2" s="6" t="s">
        <v>706</v>
      </c>
      <c r="RTJ2" s="23" t="s">
        <v>707</v>
      </c>
      <c r="RTK2" s="6" t="s">
        <v>706</v>
      </c>
      <c r="RTL2" s="23" t="s">
        <v>707</v>
      </c>
      <c r="RTM2" s="6" t="s">
        <v>706</v>
      </c>
      <c r="RTN2" s="23" t="s">
        <v>707</v>
      </c>
      <c r="RTO2" s="6" t="s">
        <v>706</v>
      </c>
      <c r="RTP2" s="23" t="s">
        <v>707</v>
      </c>
      <c r="RTQ2" s="6" t="s">
        <v>706</v>
      </c>
      <c r="RTR2" s="23" t="s">
        <v>707</v>
      </c>
      <c r="RTS2" s="6" t="s">
        <v>706</v>
      </c>
      <c r="RTT2" s="23" t="s">
        <v>707</v>
      </c>
      <c r="RTU2" s="6" t="s">
        <v>706</v>
      </c>
      <c r="RTV2" s="23" t="s">
        <v>707</v>
      </c>
      <c r="RTW2" s="6" t="s">
        <v>706</v>
      </c>
      <c r="RTX2" s="23" t="s">
        <v>707</v>
      </c>
      <c r="RTY2" s="6" t="s">
        <v>706</v>
      </c>
      <c r="RTZ2" s="23" t="s">
        <v>707</v>
      </c>
      <c r="RUA2" s="6" t="s">
        <v>706</v>
      </c>
      <c r="RUB2" s="23" t="s">
        <v>707</v>
      </c>
      <c r="RUC2" s="6" t="s">
        <v>706</v>
      </c>
      <c r="RUD2" s="23" t="s">
        <v>707</v>
      </c>
      <c r="RUE2" s="6" t="s">
        <v>706</v>
      </c>
      <c r="RUF2" s="23" t="s">
        <v>707</v>
      </c>
      <c r="RUG2" s="6" t="s">
        <v>706</v>
      </c>
      <c r="RUH2" s="23" t="s">
        <v>707</v>
      </c>
      <c r="RUI2" s="6" t="s">
        <v>706</v>
      </c>
      <c r="RUJ2" s="23" t="s">
        <v>707</v>
      </c>
      <c r="RUK2" s="6" t="s">
        <v>706</v>
      </c>
      <c r="RUL2" s="23" t="s">
        <v>707</v>
      </c>
      <c r="RUM2" s="6" t="s">
        <v>706</v>
      </c>
      <c r="RUN2" s="23" t="s">
        <v>707</v>
      </c>
      <c r="RUO2" s="6" t="s">
        <v>706</v>
      </c>
      <c r="RUP2" s="23" t="s">
        <v>707</v>
      </c>
      <c r="RUQ2" s="6" t="s">
        <v>706</v>
      </c>
      <c r="RUR2" s="23" t="s">
        <v>707</v>
      </c>
      <c r="RUS2" s="6" t="s">
        <v>706</v>
      </c>
      <c r="RUT2" s="23" t="s">
        <v>707</v>
      </c>
      <c r="RUU2" s="6" t="s">
        <v>706</v>
      </c>
      <c r="RUV2" s="23" t="s">
        <v>707</v>
      </c>
      <c r="RUW2" s="6" t="s">
        <v>706</v>
      </c>
      <c r="RUX2" s="23" t="s">
        <v>707</v>
      </c>
      <c r="RUY2" s="6" t="s">
        <v>706</v>
      </c>
      <c r="RUZ2" s="23" t="s">
        <v>707</v>
      </c>
      <c r="RVA2" s="6" t="s">
        <v>706</v>
      </c>
      <c r="RVB2" s="23" t="s">
        <v>707</v>
      </c>
      <c r="RVC2" s="6" t="s">
        <v>706</v>
      </c>
      <c r="RVD2" s="23" t="s">
        <v>707</v>
      </c>
      <c r="RVE2" s="6" t="s">
        <v>706</v>
      </c>
      <c r="RVF2" s="23" t="s">
        <v>707</v>
      </c>
      <c r="RVG2" s="6" t="s">
        <v>706</v>
      </c>
      <c r="RVH2" s="23" t="s">
        <v>707</v>
      </c>
      <c r="RVI2" s="6" t="s">
        <v>706</v>
      </c>
      <c r="RVJ2" s="23" t="s">
        <v>707</v>
      </c>
      <c r="RVK2" s="6" t="s">
        <v>706</v>
      </c>
      <c r="RVL2" s="23" t="s">
        <v>707</v>
      </c>
      <c r="RVM2" s="6" t="s">
        <v>706</v>
      </c>
      <c r="RVN2" s="23" t="s">
        <v>707</v>
      </c>
      <c r="RVO2" s="6" t="s">
        <v>706</v>
      </c>
      <c r="RVP2" s="23" t="s">
        <v>707</v>
      </c>
      <c r="RVQ2" s="6" t="s">
        <v>706</v>
      </c>
      <c r="RVR2" s="23" t="s">
        <v>707</v>
      </c>
      <c r="RVS2" s="6" t="s">
        <v>706</v>
      </c>
      <c r="RVT2" s="23" t="s">
        <v>707</v>
      </c>
      <c r="RVU2" s="6" t="s">
        <v>706</v>
      </c>
      <c r="RVV2" s="23" t="s">
        <v>707</v>
      </c>
      <c r="RVW2" s="6" t="s">
        <v>706</v>
      </c>
      <c r="RVX2" s="23" t="s">
        <v>707</v>
      </c>
      <c r="RVY2" s="6" t="s">
        <v>706</v>
      </c>
      <c r="RVZ2" s="23" t="s">
        <v>707</v>
      </c>
      <c r="RWA2" s="6" t="s">
        <v>706</v>
      </c>
      <c r="RWB2" s="23" t="s">
        <v>707</v>
      </c>
      <c r="RWC2" s="6" t="s">
        <v>706</v>
      </c>
      <c r="RWD2" s="23" t="s">
        <v>707</v>
      </c>
      <c r="RWE2" s="6" t="s">
        <v>706</v>
      </c>
      <c r="RWF2" s="23" t="s">
        <v>707</v>
      </c>
      <c r="RWG2" s="6" t="s">
        <v>706</v>
      </c>
      <c r="RWH2" s="23" t="s">
        <v>707</v>
      </c>
      <c r="RWI2" s="6" t="s">
        <v>706</v>
      </c>
      <c r="RWJ2" s="23" t="s">
        <v>707</v>
      </c>
      <c r="RWK2" s="6" t="s">
        <v>706</v>
      </c>
      <c r="RWL2" s="23" t="s">
        <v>707</v>
      </c>
      <c r="RWM2" s="6" t="s">
        <v>706</v>
      </c>
      <c r="RWN2" s="23" t="s">
        <v>707</v>
      </c>
      <c r="RWO2" s="6" t="s">
        <v>706</v>
      </c>
      <c r="RWP2" s="23" t="s">
        <v>707</v>
      </c>
      <c r="RWQ2" s="6" t="s">
        <v>706</v>
      </c>
      <c r="RWR2" s="23" t="s">
        <v>707</v>
      </c>
      <c r="RWS2" s="6" t="s">
        <v>706</v>
      </c>
      <c r="RWT2" s="23" t="s">
        <v>707</v>
      </c>
      <c r="RWU2" s="6" t="s">
        <v>706</v>
      </c>
      <c r="RWV2" s="23" t="s">
        <v>707</v>
      </c>
      <c r="RWW2" s="6" t="s">
        <v>706</v>
      </c>
      <c r="RWX2" s="23" t="s">
        <v>707</v>
      </c>
      <c r="RWY2" s="6" t="s">
        <v>706</v>
      </c>
      <c r="RWZ2" s="23" t="s">
        <v>707</v>
      </c>
      <c r="RXA2" s="6" t="s">
        <v>706</v>
      </c>
      <c r="RXB2" s="23" t="s">
        <v>707</v>
      </c>
      <c r="RXC2" s="6" t="s">
        <v>706</v>
      </c>
      <c r="RXD2" s="23" t="s">
        <v>707</v>
      </c>
      <c r="RXE2" s="6" t="s">
        <v>706</v>
      </c>
      <c r="RXF2" s="23" t="s">
        <v>707</v>
      </c>
      <c r="RXG2" s="6" t="s">
        <v>706</v>
      </c>
      <c r="RXH2" s="23" t="s">
        <v>707</v>
      </c>
      <c r="RXI2" s="6" t="s">
        <v>706</v>
      </c>
      <c r="RXJ2" s="23" t="s">
        <v>707</v>
      </c>
      <c r="RXK2" s="6" t="s">
        <v>706</v>
      </c>
      <c r="RXL2" s="23" t="s">
        <v>707</v>
      </c>
      <c r="RXM2" s="6" t="s">
        <v>706</v>
      </c>
      <c r="RXN2" s="23" t="s">
        <v>707</v>
      </c>
      <c r="RXO2" s="6" t="s">
        <v>706</v>
      </c>
      <c r="RXP2" s="23" t="s">
        <v>707</v>
      </c>
      <c r="RXQ2" s="6" t="s">
        <v>706</v>
      </c>
      <c r="RXR2" s="23" t="s">
        <v>707</v>
      </c>
      <c r="RXS2" s="6" t="s">
        <v>706</v>
      </c>
      <c r="RXT2" s="23" t="s">
        <v>707</v>
      </c>
      <c r="RXU2" s="6" t="s">
        <v>706</v>
      </c>
      <c r="RXV2" s="23" t="s">
        <v>707</v>
      </c>
      <c r="RXW2" s="6" t="s">
        <v>706</v>
      </c>
      <c r="RXX2" s="23" t="s">
        <v>707</v>
      </c>
      <c r="RXY2" s="6" t="s">
        <v>706</v>
      </c>
      <c r="RXZ2" s="23" t="s">
        <v>707</v>
      </c>
      <c r="RYA2" s="6" t="s">
        <v>706</v>
      </c>
      <c r="RYB2" s="23" t="s">
        <v>707</v>
      </c>
      <c r="RYC2" s="6" t="s">
        <v>706</v>
      </c>
      <c r="RYD2" s="23" t="s">
        <v>707</v>
      </c>
      <c r="RYE2" s="6" t="s">
        <v>706</v>
      </c>
      <c r="RYF2" s="23" t="s">
        <v>707</v>
      </c>
      <c r="RYG2" s="6" t="s">
        <v>706</v>
      </c>
      <c r="RYH2" s="23" t="s">
        <v>707</v>
      </c>
      <c r="RYI2" s="6" t="s">
        <v>706</v>
      </c>
      <c r="RYJ2" s="23" t="s">
        <v>707</v>
      </c>
      <c r="RYK2" s="6" t="s">
        <v>706</v>
      </c>
      <c r="RYL2" s="23" t="s">
        <v>707</v>
      </c>
      <c r="RYM2" s="6" t="s">
        <v>706</v>
      </c>
      <c r="RYN2" s="23" t="s">
        <v>707</v>
      </c>
      <c r="RYO2" s="6" t="s">
        <v>706</v>
      </c>
      <c r="RYP2" s="23" t="s">
        <v>707</v>
      </c>
      <c r="RYQ2" s="6" t="s">
        <v>706</v>
      </c>
      <c r="RYR2" s="23" t="s">
        <v>707</v>
      </c>
      <c r="RYS2" s="6" t="s">
        <v>706</v>
      </c>
      <c r="RYT2" s="23" t="s">
        <v>707</v>
      </c>
      <c r="RYU2" s="6" t="s">
        <v>706</v>
      </c>
      <c r="RYV2" s="23" t="s">
        <v>707</v>
      </c>
      <c r="RYW2" s="6" t="s">
        <v>706</v>
      </c>
      <c r="RYX2" s="23" t="s">
        <v>707</v>
      </c>
      <c r="RYY2" s="6" t="s">
        <v>706</v>
      </c>
      <c r="RYZ2" s="23" t="s">
        <v>707</v>
      </c>
      <c r="RZA2" s="6" t="s">
        <v>706</v>
      </c>
      <c r="RZB2" s="23" t="s">
        <v>707</v>
      </c>
      <c r="RZC2" s="6" t="s">
        <v>706</v>
      </c>
      <c r="RZD2" s="23" t="s">
        <v>707</v>
      </c>
      <c r="RZE2" s="6" t="s">
        <v>706</v>
      </c>
      <c r="RZF2" s="23" t="s">
        <v>707</v>
      </c>
      <c r="RZG2" s="6" t="s">
        <v>706</v>
      </c>
      <c r="RZH2" s="23" t="s">
        <v>707</v>
      </c>
      <c r="RZI2" s="6" t="s">
        <v>706</v>
      </c>
      <c r="RZJ2" s="23" t="s">
        <v>707</v>
      </c>
      <c r="RZK2" s="6" t="s">
        <v>706</v>
      </c>
      <c r="RZL2" s="23" t="s">
        <v>707</v>
      </c>
      <c r="RZM2" s="6" t="s">
        <v>706</v>
      </c>
      <c r="RZN2" s="23" t="s">
        <v>707</v>
      </c>
      <c r="RZO2" s="6" t="s">
        <v>706</v>
      </c>
      <c r="RZP2" s="23" t="s">
        <v>707</v>
      </c>
      <c r="RZQ2" s="6" t="s">
        <v>706</v>
      </c>
      <c r="RZR2" s="23" t="s">
        <v>707</v>
      </c>
      <c r="RZS2" s="6" t="s">
        <v>706</v>
      </c>
      <c r="RZT2" s="23" t="s">
        <v>707</v>
      </c>
      <c r="RZU2" s="6" t="s">
        <v>706</v>
      </c>
      <c r="RZV2" s="23" t="s">
        <v>707</v>
      </c>
      <c r="RZW2" s="6" t="s">
        <v>706</v>
      </c>
      <c r="RZX2" s="23" t="s">
        <v>707</v>
      </c>
      <c r="RZY2" s="6" t="s">
        <v>706</v>
      </c>
      <c r="RZZ2" s="23" t="s">
        <v>707</v>
      </c>
      <c r="SAA2" s="6" t="s">
        <v>706</v>
      </c>
      <c r="SAB2" s="23" t="s">
        <v>707</v>
      </c>
      <c r="SAC2" s="6" t="s">
        <v>706</v>
      </c>
      <c r="SAD2" s="23" t="s">
        <v>707</v>
      </c>
      <c r="SAE2" s="6" t="s">
        <v>706</v>
      </c>
      <c r="SAF2" s="23" t="s">
        <v>707</v>
      </c>
      <c r="SAG2" s="6" t="s">
        <v>706</v>
      </c>
      <c r="SAH2" s="23" t="s">
        <v>707</v>
      </c>
      <c r="SAI2" s="6" t="s">
        <v>706</v>
      </c>
      <c r="SAJ2" s="23" t="s">
        <v>707</v>
      </c>
      <c r="SAK2" s="6" t="s">
        <v>706</v>
      </c>
      <c r="SAL2" s="23" t="s">
        <v>707</v>
      </c>
      <c r="SAM2" s="6" t="s">
        <v>706</v>
      </c>
      <c r="SAN2" s="23" t="s">
        <v>707</v>
      </c>
      <c r="SAO2" s="6" t="s">
        <v>706</v>
      </c>
      <c r="SAP2" s="23" t="s">
        <v>707</v>
      </c>
      <c r="SAQ2" s="6" t="s">
        <v>706</v>
      </c>
      <c r="SAR2" s="23" t="s">
        <v>707</v>
      </c>
      <c r="SAS2" s="6" t="s">
        <v>706</v>
      </c>
      <c r="SAT2" s="23" t="s">
        <v>707</v>
      </c>
      <c r="SAU2" s="6" t="s">
        <v>706</v>
      </c>
      <c r="SAV2" s="23" t="s">
        <v>707</v>
      </c>
      <c r="SAW2" s="6" t="s">
        <v>706</v>
      </c>
      <c r="SAX2" s="23" t="s">
        <v>707</v>
      </c>
      <c r="SAY2" s="6" t="s">
        <v>706</v>
      </c>
      <c r="SAZ2" s="23" t="s">
        <v>707</v>
      </c>
      <c r="SBA2" s="6" t="s">
        <v>706</v>
      </c>
      <c r="SBB2" s="23" t="s">
        <v>707</v>
      </c>
      <c r="SBC2" s="6" t="s">
        <v>706</v>
      </c>
      <c r="SBD2" s="23" t="s">
        <v>707</v>
      </c>
      <c r="SBE2" s="6" t="s">
        <v>706</v>
      </c>
      <c r="SBF2" s="23" t="s">
        <v>707</v>
      </c>
      <c r="SBG2" s="6" t="s">
        <v>706</v>
      </c>
      <c r="SBH2" s="23" t="s">
        <v>707</v>
      </c>
      <c r="SBI2" s="6" t="s">
        <v>706</v>
      </c>
      <c r="SBJ2" s="23" t="s">
        <v>707</v>
      </c>
      <c r="SBK2" s="6" t="s">
        <v>706</v>
      </c>
      <c r="SBL2" s="23" t="s">
        <v>707</v>
      </c>
      <c r="SBM2" s="6" t="s">
        <v>706</v>
      </c>
      <c r="SBN2" s="23" t="s">
        <v>707</v>
      </c>
      <c r="SBO2" s="6" t="s">
        <v>706</v>
      </c>
      <c r="SBP2" s="23" t="s">
        <v>707</v>
      </c>
      <c r="SBQ2" s="6" t="s">
        <v>706</v>
      </c>
      <c r="SBR2" s="23" t="s">
        <v>707</v>
      </c>
      <c r="SBS2" s="6" t="s">
        <v>706</v>
      </c>
      <c r="SBT2" s="23" t="s">
        <v>707</v>
      </c>
      <c r="SBU2" s="6" t="s">
        <v>706</v>
      </c>
      <c r="SBV2" s="23" t="s">
        <v>707</v>
      </c>
      <c r="SBW2" s="6" t="s">
        <v>706</v>
      </c>
      <c r="SBX2" s="23" t="s">
        <v>707</v>
      </c>
      <c r="SBY2" s="6" t="s">
        <v>706</v>
      </c>
      <c r="SBZ2" s="23" t="s">
        <v>707</v>
      </c>
      <c r="SCA2" s="6" t="s">
        <v>706</v>
      </c>
      <c r="SCB2" s="23" t="s">
        <v>707</v>
      </c>
      <c r="SCC2" s="6" t="s">
        <v>706</v>
      </c>
      <c r="SCD2" s="23" t="s">
        <v>707</v>
      </c>
      <c r="SCE2" s="6" t="s">
        <v>706</v>
      </c>
      <c r="SCF2" s="23" t="s">
        <v>707</v>
      </c>
      <c r="SCG2" s="6" t="s">
        <v>706</v>
      </c>
      <c r="SCH2" s="23" t="s">
        <v>707</v>
      </c>
      <c r="SCI2" s="6" t="s">
        <v>706</v>
      </c>
      <c r="SCJ2" s="23" t="s">
        <v>707</v>
      </c>
      <c r="SCK2" s="6" t="s">
        <v>706</v>
      </c>
      <c r="SCL2" s="23" t="s">
        <v>707</v>
      </c>
      <c r="SCM2" s="6" t="s">
        <v>706</v>
      </c>
      <c r="SCN2" s="23" t="s">
        <v>707</v>
      </c>
      <c r="SCO2" s="6" t="s">
        <v>706</v>
      </c>
      <c r="SCP2" s="23" t="s">
        <v>707</v>
      </c>
      <c r="SCQ2" s="6" t="s">
        <v>706</v>
      </c>
      <c r="SCR2" s="23" t="s">
        <v>707</v>
      </c>
      <c r="SCS2" s="6" t="s">
        <v>706</v>
      </c>
      <c r="SCT2" s="23" t="s">
        <v>707</v>
      </c>
      <c r="SCU2" s="6" t="s">
        <v>706</v>
      </c>
      <c r="SCV2" s="23" t="s">
        <v>707</v>
      </c>
      <c r="SCW2" s="6" t="s">
        <v>706</v>
      </c>
      <c r="SCX2" s="23" t="s">
        <v>707</v>
      </c>
      <c r="SCY2" s="6" t="s">
        <v>706</v>
      </c>
      <c r="SCZ2" s="23" t="s">
        <v>707</v>
      </c>
      <c r="SDA2" s="6" t="s">
        <v>706</v>
      </c>
      <c r="SDB2" s="23" t="s">
        <v>707</v>
      </c>
      <c r="SDC2" s="6" t="s">
        <v>706</v>
      </c>
      <c r="SDD2" s="23" t="s">
        <v>707</v>
      </c>
      <c r="SDE2" s="6" t="s">
        <v>706</v>
      </c>
      <c r="SDF2" s="23" t="s">
        <v>707</v>
      </c>
      <c r="SDG2" s="6" t="s">
        <v>706</v>
      </c>
      <c r="SDH2" s="23" t="s">
        <v>707</v>
      </c>
      <c r="SDI2" s="6" t="s">
        <v>706</v>
      </c>
      <c r="SDJ2" s="23" t="s">
        <v>707</v>
      </c>
      <c r="SDK2" s="6" t="s">
        <v>706</v>
      </c>
      <c r="SDL2" s="23" t="s">
        <v>707</v>
      </c>
      <c r="SDM2" s="6" t="s">
        <v>706</v>
      </c>
      <c r="SDN2" s="23" t="s">
        <v>707</v>
      </c>
      <c r="SDO2" s="6" t="s">
        <v>706</v>
      </c>
      <c r="SDP2" s="23" t="s">
        <v>707</v>
      </c>
      <c r="SDQ2" s="6" t="s">
        <v>706</v>
      </c>
      <c r="SDR2" s="23" t="s">
        <v>707</v>
      </c>
      <c r="SDS2" s="6" t="s">
        <v>706</v>
      </c>
      <c r="SDT2" s="23" t="s">
        <v>707</v>
      </c>
      <c r="SDU2" s="6" t="s">
        <v>706</v>
      </c>
      <c r="SDV2" s="23" t="s">
        <v>707</v>
      </c>
      <c r="SDW2" s="6" t="s">
        <v>706</v>
      </c>
      <c r="SDX2" s="23" t="s">
        <v>707</v>
      </c>
      <c r="SDY2" s="6" t="s">
        <v>706</v>
      </c>
      <c r="SDZ2" s="23" t="s">
        <v>707</v>
      </c>
      <c r="SEA2" s="6" t="s">
        <v>706</v>
      </c>
      <c r="SEB2" s="23" t="s">
        <v>707</v>
      </c>
      <c r="SEC2" s="6" t="s">
        <v>706</v>
      </c>
      <c r="SED2" s="23" t="s">
        <v>707</v>
      </c>
      <c r="SEE2" s="6" t="s">
        <v>706</v>
      </c>
      <c r="SEF2" s="23" t="s">
        <v>707</v>
      </c>
      <c r="SEG2" s="6" t="s">
        <v>706</v>
      </c>
      <c r="SEH2" s="23" t="s">
        <v>707</v>
      </c>
      <c r="SEI2" s="6" t="s">
        <v>706</v>
      </c>
      <c r="SEJ2" s="23" t="s">
        <v>707</v>
      </c>
      <c r="SEK2" s="6" t="s">
        <v>706</v>
      </c>
      <c r="SEL2" s="23" t="s">
        <v>707</v>
      </c>
      <c r="SEM2" s="6" t="s">
        <v>706</v>
      </c>
      <c r="SEN2" s="23" t="s">
        <v>707</v>
      </c>
      <c r="SEO2" s="6" t="s">
        <v>706</v>
      </c>
      <c r="SEP2" s="23" t="s">
        <v>707</v>
      </c>
      <c r="SEQ2" s="6" t="s">
        <v>706</v>
      </c>
      <c r="SER2" s="23" t="s">
        <v>707</v>
      </c>
      <c r="SES2" s="6" t="s">
        <v>706</v>
      </c>
      <c r="SET2" s="23" t="s">
        <v>707</v>
      </c>
      <c r="SEU2" s="6" t="s">
        <v>706</v>
      </c>
      <c r="SEV2" s="23" t="s">
        <v>707</v>
      </c>
      <c r="SEW2" s="6" t="s">
        <v>706</v>
      </c>
      <c r="SEX2" s="23" t="s">
        <v>707</v>
      </c>
      <c r="SEY2" s="6" t="s">
        <v>706</v>
      </c>
      <c r="SEZ2" s="23" t="s">
        <v>707</v>
      </c>
      <c r="SFA2" s="6" t="s">
        <v>706</v>
      </c>
      <c r="SFB2" s="23" t="s">
        <v>707</v>
      </c>
      <c r="SFC2" s="6" t="s">
        <v>706</v>
      </c>
      <c r="SFD2" s="23" t="s">
        <v>707</v>
      </c>
      <c r="SFE2" s="6" t="s">
        <v>706</v>
      </c>
      <c r="SFF2" s="23" t="s">
        <v>707</v>
      </c>
      <c r="SFG2" s="6" t="s">
        <v>706</v>
      </c>
      <c r="SFH2" s="23" t="s">
        <v>707</v>
      </c>
      <c r="SFI2" s="6" t="s">
        <v>706</v>
      </c>
      <c r="SFJ2" s="23" t="s">
        <v>707</v>
      </c>
      <c r="SFK2" s="6" t="s">
        <v>706</v>
      </c>
      <c r="SFL2" s="23" t="s">
        <v>707</v>
      </c>
      <c r="SFM2" s="6" t="s">
        <v>706</v>
      </c>
      <c r="SFN2" s="23" t="s">
        <v>707</v>
      </c>
      <c r="SFO2" s="6" t="s">
        <v>706</v>
      </c>
      <c r="SFP2" s="23" t="s">
        <v>707</v>
      </c>
      <c r="SFQ2" s="6" t="s">
        <v>706</v>
      </c>
      <c r="SFR2" s="23" t="s">
        <v>707</v>
      </c>
      <c r="SFS2" s="6" t="s">
        <v>706</v>
      </c>
      <c r="SFT2" s="23" t="s">
        <v>707</v>
      </c>
      <c r="SFU2" s="6" t="s">
        <v>706</v>
      </c>
      <c r="SFV2" s="23" t="s">
        <v>707</v>
      </c>
      <c r="SFW2" s="6" t="s">
        <v>706</v>
      </c>
      <c r="SFX2" s="23" t="s">
        <v>707</v>
      </c>
      <c r="SFY2" s="6" t="s">
        <v>706</v>
      </c>
      <c r="SFZ2" s="23" t="s">
        <v>707</v>
      </c>
      <c r="SGA2" s="6" t="s">
        <v>706</v>
      </c>
      <c r="SGB2" s="23" t="s">
        <v>707</v>
      </c>
      <c r="SGC2" s="6" t="s">
        <v>706</v>
      </c>
      <c r="SGD2" s="23" t="s">
        <v>707</v>
      </c>
      <c r="SGE2" s="6" t="s">
        <v>706</v>
      </c>
      <c r="SGF2" s="23" t="s">
        <v>707</v>
      </c>
      <c r="SGG2" s="6" t="s">
        <v>706</v>
      </c>
      <c r="SGH2" s="23" t="s">
        <v>707</v>
      </c>
      <c r="SGI2" s="6" t="s">
        <v>706</v>
      </c>
      <c r="SGJ2" s="23" t="s">
        <v>707</v>
      </c>
      <c r="SGK2" s="6" t="s">
        <v>706</v>
      </c>
      <c r="SGL2" s="23" t="s">
        <v>707</v>
      </c>
      <c r="SGM2" s="6" t="s">
        <v>706</v>
      </c>
      <c r="SGN2" s="23" t="s">
        <v>707</v>
      </c>
      <c r="SGO2" s="6" t="s">
        <v>706</v>
      </c>
      <c r="SGP2" s="23" t="s">
        <v>707</v>
      </c>
      <c r="SGQ2" s="6" t="s">
        <v>706</v>
      </c>
      <c r="SGR2" s="23" t="s">
        <v>707</v>
      </c>
      <c r="SGS2" s="6" t="s">
        <v>706</v>
      </c>
      <c r="SGT2" s="23" t="s">
        <v>707</v>
      </c>
      <c r="SGU2" s="6" t="s">
        <v>706</v>
      </c>
      <c r="SGV2" s="23" t="s">
        <v>707</v>
      </c>
      <c r="SGW2" s="6" t="s">
        <v>706</v>
      </c>
      <c r="SGX2" s="23" t="s">
        <v>707</v>
      </c>
      <c r="SGY2" s="6" t="s">
        <v>706</v>
      </c>
      <c r="SGZ2" s="23" t="s">
        <v>707</v>
      </c>
      <c r="SHA2" s="6" t="s">
        <v>706</v>
      </c>
      <c r="SHB2" s="23" t="s">
        <v>707</v>
      </c>
      <c r="SHC2" s="6" t="s">
        <v>706</v>
      </c>
      <c r="SHD2" s="23" t="s">
        <v>707</v>
      </c>
      <c r="SHE2" s="6" t="s">
        <v>706</v>
      </c>
      <c r="SHF2" s="23" t="s">
        <v>707</v>
      </c>
      <c r="SHG2" s="6" t="s">
        <v>706</v>
      </c>
      <c r="SHH2" s="23" t="s">
        <v>707</v>
      </c>
      <c r="SHI2" s="6" t="s">
        <v>706</v>
      </c>
      <c r="SHJ2" s="23" t="s">
        <v>707</v>
      </c>
      <c r="SHK2" s="6" t="s">
        <v>706</v>
      </c>
      <c r="SHL2" s="23" t="s">
        <v>707</v>
      </c>
      <c r="SHM2" s="6" t="s">
        <v>706</v>
      </c>
      <c r="SHN2" s="23" t="s">
        <v>707</v>
      </c>
      <c r="SHO2" s="6" t="s">
        <v>706</v>
      </c>
      <c r="SHP2" s="23" t="s">
        <v>707</v>
      </c>
      <c r="SHQ2" s="6" t="s">
        <v>706</v>
      </c>
      <c r="SHR2" s="23" t="s">
        <v>707</v>
      </c>
      <c r="SHS2" s="6" t="s">
        <v>706</v>
      </c>
      <c r="SHT2" s="23" t="s">
        <v>707</v>
      </c>
      <c r="SHU2" s="6" t="s">
        <v>706</v>
      </c>
      <c r="SHV2" s="23" t="s">
        <v>707</v>
      </c>
      <c r="SHW2" s="6" t="s">
        <v>706</v>
      </c>
      <c r="SHX2" s="23" t="s">
        <v>707</v>
      </c>
      <c r="SHY2" s="6" t="s">
        <v>706</v>
      </c>
      <c r="SHZ2" s="23" t="s">
        <v>707</v>
      </c>
      <c r="SIA2" s="6" t="s">
        <v>706</v>
      </c>
      <c r="SIB2" s="23" t="s">
        <v>707</v>
      </c>
      <c r="SIC2" s="6" t="s">
        <v>706</v>
      </c>
      <c r="SID2" s="23" t="s">
        <v>707</v>
      </c>
      <c r="SIE2" s="6" t="s">
        <v>706</v>
      </c>
      <c r="SIF2" s="23" t="s">
        <v>707</v>
      </c>
      <c r="SIG2" s="6" t="s">
        <v>706</v>
      </c>
      <c r="SIH2" s="23" t="s">
        <v>707</v>
      </c>
      <c r="SII2" s="6" t="s">
        <v>706</v>
      </c>
      <c r="SIJ2" s="23" t="s">
        <v>707</v>
      </c>
      <c r="SIK2" s="6" t="s">
        <v>706</v>
      </c>
      <c r="SIL2" s="23" t="s">
        <v>707</v>
      </c>
      <c r="SIM2" s="6" t="s">
        <v>706</v>
      </c>
      <c r="SIN2" s="23" t="s">
        <v>707</v>
      </c>
      <c r="SIO2" s="6" t="s">
        <v>706</v>
      </c>
      <c r="SIP2" s="23" t="s">
        <v>707</v>
      </c>
      <c r="SIQ2" s="6" t="s">
        <v>706</v>
      </c>
      <c r="SIR2" s="23" t="s">
        <v>707</v>
      </c>
      <c r="SIS2" s="6" t="s">
        <v>706</v>
      </c>
      <c r="SIT2" s="23" t="s">
        <v>707</v>
      </c>
      <c r="SIU2" s="6" t="s">
        <v>706</v>
      </c>
      <c r="SIV2" s="23" t="s">
        <v>707</v>
      </c>
      <c r="SIW2" s="6" t="s">
        <v>706</v>
      </c>
      <c r="SIX2" s="23" t="s">
        <v>707</v>
      </c>
      <c r="SIY2" s="6" t="s">
        <v>706</v>
      </c>
      <c r="SIZ2" s="23" t="s">
        <v>707</v>
      </c>
      <c r="SJA2" s="6" t="s">
        <v>706</v>
      </c>
      <c r="SJB2" s="23" t="s">
        <v>707</v>
      </c>
      <c r="SJC2" s="6" t="s">
        <v>706</v>
      </c>
      <c r="SJD2" s="23" t="s">
        <v>707</v>
      </c>
      <c r="SJE2" s="6" t="s">
        <v>706</v>
      </c>
      <c r="SJF2" s="23" t="s">
        <v>707</v>
      </c>
      <c r="SJG2" s="6" t="s">
        <v>706</v>
      </c>
      <c r="SJH2" s="23" t="s">
        <v>707</v>
      </c>
      <c r="SJI2" s="6" t="s">
        <v>706</v>
      </c>
      <c r="SJJ2" s="23" t="s">
        <v>707</v>
      </c>
      <c r="SJK2" s="6" t="s">
        <v>706</v>
      </c>
      <c r="SJL2" s="23" t="s">
        <v>707</v>
      </c>
      <c r="SJM2" s="6" t="s">
        <v>706</v>
      </c>
      <c r="SJN2" s="23" t="s">
        <v>707</v>
      </c>
      <c r="SJO2" s="6" t="s">
        <v>706</v>
      </c>
      <c r="SJP2" s="23" t="s">
        <v>707</v>
      </c>
      <c r="SJQ2" s="6" t="s">
        <v>706</v>
      </c>
      <c r="SJR2" s="23" t="s">
        <v>707</v>
      </c>
      <c r="SJS2" s="6" t="s">
        <v>706</v>
      </c>
      <c r="SJT2" s="23" t="s">
        <v>707</v>
      </c>
      <c r="SJU2" s="6" t="s">
        <v>706</v>
      </c>
      <c r="SJV2" s="23" t="s">
        <v>707</v>
      </c>
      <c r="SJW2" s="6" t="s">
        <v>706</v>
      </c>
      <c r="SJX2" s="23" t="s">
        <v>707</v>
      </c>
      <c r="SJY2" s="6" t="s">
        <v>706</v>
      </c>
      <c r="SJZ2" s="23" t="s">
        <v>707</v>
      </c>
      <c r="SKA2" s="6" t="s">
        <v>706</v>
      </c>
      <c r="SKB2" s="23" t="s">
        <v>707</v>
      </c>
      <c r="SKC2" s="6" t="s">
        <v>706</v>
      </c>
      <c r="SKD2" s="23" t="s">
        <v>707</v>
      </c>
      <c r="SKE2" s="6" t="s">
        <v>706</v>
      </c>
      <c r="SKF2" s="23" t="s">
        <v>707</v>
      </c>
      <c r="SKG2" s="6" t="s">
        <v>706</v>
      </c>
      <c r="SKH2" s="23" t="s">
        <v>707</v>
      </c>
      <c r="SKI2" s="6" t="s">
        <v>706</v>
      </c>
      <c r="SKJ2" s="23" t="s">
        <v>707</v>
      </c>
      <c r="SKK2" s="6" t="s">
        <v>706</v>
      </c>
      <c r="SKL2" s="23" t="s">
        <v>707</v>
      </c>
      <c r="SKM2" s="6" t="s">
        <v>706</v>
      </c>
      <c r="SKN2" s="23" t="s">
        <v>707</v>
      </c>
      <c r="SKO2" s="6" t="s">
        <v>706</v>
      </c>
      <c r="SKP2" s="23" t="s">
        <v>707</v>
      </c>
      <c r="SKQ2" s="6" t="s">
        <v>706</v>
      </c>
      <c r="SKR2" s="23" t="s">
        <v>707</v>
      </c>
      <c r="SKS2" s="6" t="s">
        <v>706</v>
      </c>
      <c r="SKT2" s="23" t="s">
        <v>707</v>
      </c>
      <c r="SKU2" s="6" t="s">
        <v>706</v>
      </c>
      <c r="SKV2" s="23" t="s">
        <v>707</v>
      </c>
      <c r="SKW2" s="6" t="s">
        <v>706</v>
      </c>
      <c r="SKX2" s="23" t="s">
        <v>707</v>
      </c>
      <c r="SKY2" s="6" t="s">
        <v>706</v>
      </c>
      <c r="SKZ2" s="23" t="s">
        <v>707</v>
      </c>
      <c r="SLA2" s="6" t="s">
        <v>706</v>
      </c>
      <c r="SLB2" s="23" t="s">
        <v>707</v>
      </c>
      <c r="SLC2" s="6" t="s">
        <v>706</v>
      </c>
      <c r="SLD2" s="23" t="s">
        <v>707</v>
      </c>
      <c r="SLE2" s="6" t="s">
        <v>706</v>
      </c>
      <c r="SLF2" s="23" t="s">
        <v>707</v>
      </c>
      <c r="SLG2" s="6" t="s">
        <v>706</v>
      </c>
      <c r="SLH2" s="23" t="s">
        <v>707</v>
      </c>
      <c r="SLI2" s="6" t="s">
        <v>706</v>
      </c>
      <c r="SLJ2" s="23" t="s">
        <v>707</v>
      </c>
      <c r="SLK2" s="6" t="s">
        <v>706</v>
      </c>
      <c r="SLL2" s="23" t="s">
        <v>707</v>
      </c>
      <c r="SLM2" s="6" t="s">
        <v>706</v>
      </c>
      <c r="SLN2" s="23" t="s">
        <v>707</v>
      </c>
      <c r="SLO2" s="6" t="s">
        <v>706</v>
      </c>
      <c r="SLP2" s="23" t="s">
        <v>707</v>
      </c>
      <c r="SLQ2" s="6" t="s">
        <v>706</v>
      </c>
      <c r="SLR2" s="23" t="s">
        <v>707</v>
      </c>
      <c r="SLS2" s="6" t="s">
        <v>706</v>
      </c>
      <c r="SLT2" s="23" t="s">
        <v>707</v>
      </c>
      <c r="SLU2" s="6" t="s">
        <v>706</v>
      </c>
      <c r="SLV2" s="23" t="s">
        <v>707</v>
      </c>
      <c r="SLW2" s="6" t="s">
        <v>706</v>
      </c>
      <c r="SLX2" s="23" t="s">
        <v>707</v>
      </c>
      <c r="SLY2" s="6" t="s">
        <v>706</v>
      </c>
      <c r="SLZ2" s="23" t="s">
        <v>707</v>
      </c>
      <c r="SMA2" s="6" t="s">
        <v>706</v>
      </c>
      <c r="SMB2" s="23" t="s">
        <v>707</v>
      </c>
      <c r="SMC2" s="6" t="s">
        <v>706</v>
      </c>
      <c r="SMD2" s="23" t="s">
        <v>707</v>
      </c>
      <c r="SME2" s="6" t="s">
        <v>706</v>
      </c>
      <c r="SMF2" s="23" t="s">
        <v>707</v>
      </c>
      <c r="SMG2" s="6" t="s">
        <v>706</v>
      </c>
      <c r="SMH2" s="23" t="s">
        <v>707</v>
      </c>
      <c r="SMI2" s="6" t="s">
        <v>706</v>
      </c>
      <c r="SMJ2" s="23" t="s">
        <v>707</v>
      </c>
      <c r="SMK2" s="6" t="s">
        <v>706</v>
      </c>
      <c r="SML2" s="23" t="s">
        <v>707</v>
      </c>
      <c r="SMM2" s="6" t="s">
        <v>706</v>
      </c>
      <c r="SMN2" s="23" t="s">
        <v>707</v>
      </c>
      <c r="SMO2" s="6" t="s">
        <v>706</v>
      </c>
      <c r="SMP2" s="23" t="s">
        <v>707</v>
      </c>
      <c r="SMQ2" s="6" t="s">
        <v>706</v>
      </c>
      <c r="SMR2" s="23" t="s">
        <v>707</v>
      </c>
      <c r="SMS2" s="6" t="s">
        <v>706</v>
      </c>
      <c r="SMT2" s="23" t="s">
        <v>707</v>
      </c>
      <c r="SMU2" s="6" t="s">
        <v>706</v>
      </c>
      <c r="SMV2" s="23" t="s">
        <v>707</v>
      </c>
      <c r="SMW2" s="6" t="s">
        <v>706</v>
      </c>
      <c r="SMX2" s="23" t="s">
        <v>707</v>
      </c>
      <c r="SMY2" s="6" t="s">
        <v>706</v>
      </c>
      <c r="SMZ2" s="23" t="s">
        <v>707</v>
      </c>
      <c r="SNA2" s="6" t="s">
        <v>706</v>
      </c>
      <c r="SNB2" s="23" t="s">
        <v>707</v>
      </c>
      <c r="SNC2" s="6" t="s">
        <v>706</v>
      </c>
      <c r="SND2" s="23" t="s">
        <v>707</v>
      </c>
      <c r="SNE2" s="6" t="s">
        <v>706</v>
      </c>
      <c r="SNF2" s="23" t="s">
        <v>707</v>
      </c>
      <c r="SNG2" s="6" t="s">
        <v>706</v>
      </c>
      <c r="SNH2" s="23" t="s">
        <v>707</v>
      </c>
      <c r="SNI2" s="6" t="s">
        <v>706</v>
      </c>
      <c r="SNJ2" s="23" t="s">
        <v>707</v>
      </c>
      <c r="SNK2" s="6" t="s">
        <v>706</v>
      </c>
      <c r="SNL2" s="23" t="s">
        <v>707</v>
      </c>
      <c r="SNM2" s="6" t="s">
        <v>706</v>
      </c>
      <c r="SNN2" s="23" t="s">
        <v>707</v>
      </c>
      <c r="SNO2" s="6" t="s">
        <v>706</v>
      </c>
      <c r="SNP2" s="23" t="s">
        <v>707</v>
      </c>
      <c r="SNQ2" s="6" t="s">
        <v>706</v>
      </c>
      <c r="SNR2" s="23" t="s">
        <v>707</v>
      </c>
      <c r="SNS2" s="6" t="s">
        <v>706</v>
      </c>
      <c r="SNT2" s="23" t="s">
        <v>707</v>
      </c>
      <c r="SNU2" s="6" t="s">
        <v>706</v>
      </c>
      <c r="SNV2" s="23" t="s">
        <v>707</v>
      </c>
      <c r="SNW2" s="6" t="s">
        <v>706</v>
      </c>
      <c r="SNX2" s="23" t="s">
        <v>707</v>
      </c>
      <c r="SNY2" s="6" t="s">
        <v>706</v>
      </c>
      <c r="SNZ2" s="23" t="s">
        <v>707</v>
      </c>
      <c r="SOA2" s="6" t="s">
        <v>706</v>
      </c>
      <c r="SOB2" s="23" t="s">
        <v>707</v>
      </c>
      <c r="SOC2" s="6" t="s">
        <v>706</v>
      </c>
      <c r="SOD2" s="23" t="s">
        <v>707</v>
      </c>
      <c r="SOE2" s="6" t="s">
        <v>706</v>
      </c>
      <c r="SOF2" s="23" t="s">
        <v>707</v>
      </c>
      <c r="SOG2" s="6" t="s">
        <v>706</v>
      </c>
      <c r="SOH2" s="23" t="s">
        <v>707</v>
      </c>
      <c r="SOI2" s="6" t="s">
        <v>706</v>
      </c>
      <c r="SOJ2" s="23" t="s">
        <v>707</v>
      </c>
      <c r="SOK2" s="6" t="s">
        <v>706</v>
      </c>
      <c r="SOL2" s="23" t="s">
        <v>707</v>
      </c>
      <c r="SOM2" s="6" t="s">
        <v>706</v>
      </c>
      <c r="SON2" s="23" t="s">
        <v>707</v>
      </c>
      <c r="SOO2" s="6" t="s">
        <v>706</v>
      </c>
      <c r="SOP2" s="23" t="s">
        <v>707</v>
      </c>
      <c r="SOQ2" s="6" t="s">
        <v>706</v>
      </c>
      <c r="SOR2" s="23" t="s">
        <v>707</v>
      </c>
      <c r="SOS2" s="6" t="s">
        <v>706</v>
      </c>
      <c r="SOT2" s="23" t="s">
        <v>707</v>
      </c>
      <c r="SOU2" s="6" t="s">
        <v>706</v>
      </c>
      <c r="SOV2" s="23" t="s">
        <v>707</v>
      </c>
      <c r="SOW2" s="6" t="s">
        <v>706</v>
      </c>
      <c r="SOX2" s="23" t="s">
        <v>707</v>
      </c>
      <c r="SOY2" s="6" t="s">
        <v>706</v>
      </c>
      <c r="SOZ2" s="23" t="s">
        <v>707</v>
      </c>
      <c r="SPA2" s="6" t="s">
        <v>706</v>
      </c>
      <c r="SPB2" s="23" t="s">
        <v>707</v>
      </c>
      <c r="SPC2" s="6" t="s">
        <v>706</v>
      </c>
      <c r="SPD2" s="23" t="s">
        <v>707</v>
      </c>
      <c r="SPE2" s="6" t="s">
        <v>706</v>
      </c>
      <c r="SPF2" s="23" t="s">
        <v>707</v>
      </c>
      <c r="SPG2" s="6" t="s">
        <v>706</v>
      </c>
      <c r="SPH2" s="23" t="s">
        <v>707</v>
      </c>
      <c r="SPI2" s="6" t="s">
        <v>706</v>
      </c>
      <c r="SPJ2" s="23" t="s">
        <v>707</v>
      </c>
      <c r="SPK2" s="6" t="s">
        <v>706</v>
      </c>
      <c r="SPL2" s="23" t="s">
        <v>707</v>
      </c>
      <c r="SPM2" s="6" t="s">
        <v>706</v>
      </c>
      <c r="SPN2" s="23" t="s">
        <v>707</v>
      </c>
      <c r="SPO2" s="6" t="s">
        <v>706</v>
      </c>
      <c r="SPP2" s="23" t="s">
        <v>707</v>
      </c>
      <c r="SPQ2" s="6" t="s">
        <v>706</v>
      </c>
      <c r="SPR2" s="23" t="s">
        <v>707</v>
      </c>
      <c r="SPS2" s="6" t="s">
        <v>706</v>
      </c>
      <c r="SPT2" s="23" t="s">
        <v>707</v>
      </c>
      <c r="SPU2" s="6" t="s">
        <v>706</v>
      </c>
      <c r="SPV2" s="23" t="s">
        <v>707</v>
      </c>
      <c r="SPW2" s="6" t="s">
        <v>706</v>
      </c>
      <c r="SPX2" s="23" t="s">
        <v>707</v>
      </c>
      <c r="SPY2" s="6" t="s">
        <v>706</v>
      </c>
      <c r="SPZ2" s="23" t="s">
        <v>707</v>
      </c>
      <c r="SQA2" s="6" t="s">
        <v>706</v>
      </c>
      <c r="SQB2" s="23" t="s">
        <v>707</v>
      </c>
      <c r="SQC2" s="6" t="s">
        <v>706</v>
      </c>
      <c r="SQD2" s="23" t="s">
        <v>707</v>
      </c>
      <c r="SQE2" s="6" t="s">
        <v>706</v>
      </c>
      <c r="SQF2" s="23" t="s">
        <v>707</v>
      </c>
      <c r="SQG2" s="6" t="s">
        <v>706</v>
      </c>
      <c r="SQH2" s="23" t="s">
        <v>707</v>
      </c>
      <c r="SQI2" s="6" t="s">
        <v>706</v>
      </c>
      <c r="SQJ2" s="23" t="s">
        <v>707</v>
      </c>
      <c r="SQK2" s="6" t="s">
        <v>706</v>
      </c>
      <c r="SQL2" s="23" t="s">
        <v>707</v>
      </c>
      <c r="SQM2" s="6" t="s">
        <v>706</v>
      </c>
      <c r="SQN2" s="23" t="s">
        <v>707</v>
      </c>
      <c r="SQO2" s="6" t="s">
        <v>706</v>
      </c>
      <c r="SQP2" s="23" t="s">
        <v>707</v>
      </c>
      <c r="SQQ2" s="6" t="s">
        <v>706</v>
      </c>
      <c r="SQR2" s="23" t="s">
        <v>707</v>
      </c>
      <c r="SQS2" s="6" t="s">
        <v>706</v>
      </c>
      <c r="SQT2" s="23" t="s">
        <v>707</v>
      </c>
      <c r="SQU2" s="6" t="s">
        <v>706</v>
      </c>
      <c r="SQV2" s="23" t="s">
        <v>707</v>
      </c>
      <c r="SQW2" s="6" t="s">
        <v>706</v>
      </c>
      <c r="SQX2" s="23" t="s">
        <v>707</v>
      </c>
      <c r="SQY2" s="6" t="s">
        <v>706</v>
      </c>
      <c r="SQZ2" s="23" t="s">
        <v>707</v>
      </c>
      <c r="SRA2" s="6" t="s">
        <v>706</v>
      </c>
      <c r="SRB2" s="23" t="s">
        <v>707</v>
      </c>
      <c r="SRC2" s="6" t="s">
        <v>706</v>
      </c>
      <c r="SRD2" s="23" t="s">
        <v>707</v>
      </c>
      <c r="SRE2" s="6" t="s">
        <v>706</v>
      </c>
      <c r="SRF2" s="23" t="s">
        <v>707</v>
      </c>
      <c r="SRG2" s="6" t="s">
        <v>706</v>
      </c>
      <c r="SRH2" s="23" t="s">
        <v>707</v>
      </c>
      <c r="SRI2" s="6" t="s">
        <v>706</v>
      </c>
      <c r="SRJ2" s="23" t="s">
        <v>707</v>
      </c>
      <c r="SRK2" s="6" t="s">
        <v>706</v>
      </c>
      <c r="SRL2" s="23" t="s">
        <v>707</v>
      </c>
      <c r="SRM2" s="6" t="s">
        <v>706</v>
      </c>
      <c r="SRN2" s="23" t="s">
        <v>707</v>
      </c>
      <c r="SRO2" s="6" t="s">
        <v>706</v>
      </c>
      <c r="SRP2" s="23" t="s">
        <v>707</v>
      </c>
      <c r="SRQ2" s="6" t="s">
        <v>706</v>
      </c>
      <c r="SRR2" s="23" t="s">
        <v>707</v>
      </c>
      <c r="SRS2" s="6" t="s">
        <v>706</v>
      </c>
      <c r="SRT2" s="23" t="s">
        <v>707</v>
      </c>
      <c r="SRU2" s="6" t="s">
        <v>706</v>
      </c>
      <c r="SRV2" s="23" t="s">
        <v>707</v>
      </c>
      <c r="SRW2" s="6" t="s">
        <v>706</v>
      </c>
      <c r="SRX2" s="23" t="s">
        <v>707</v>
      </c>
      <c r="SRY2" s="6" t="s">
        <v>706</v>
      </c>
      <c r="SRZ2" s="23" t="s">
        <v>707</v>
      </c>
      <c r="SSA2" s="6" t="s">
        <v>706</v>
      </c>
      <c r="SSB2" s="23" t="s">
        <v>707</v>
      </c>
      <c r="SSC2" s="6" t="s">
        <v>706</v>
      </c>
      <c r="SSD2" s="23" t="s">
        <v>707</v>
      </c>
      <c r="SSE2" s="6" t="s">
        <v>706</v>
      </c>
      <c r="SSF2" s="23" t="s">
        <v>707</v>
      </c>
      <c r="SSG2" s="6" t="s">
        <v>706</v>
      </c>
      <c r="SSH2" s="23" t="s">
        <v>707</v>
      </c>
      <c r="SSI2" s="6" t="s">
        <v>706</v>
      </c>
      <c r="SSJ2" s="23" t="s">
        <v>707</v>
      </c>
      <c r="SSK2" s="6" t="s">
        <v>706</v>
      </c>
      <c r="SSL2" s="23" t="s">
        <v>707</v>
      </c>
      <c r="SSM2" s="6" t="s">
        <v>706</v>
      </c>
      <c r="SSN2" s="23" t="s">
        <v>707</v>
      </c>
      <c r="SSO2" s="6" t="s">
        <v>706</v>
      </c>
      <c r="SSP2" s="23" t="s">
        <v>707</v>
      </c>
      <c r="SSQ2" s="6" t="s">
        <v>706</v>
      </c>
      <c r="SSR2" s="23" t="s">
        <v>707</v>
      </c>
      <c r="SSS2" s="6" t="s">
        <v>706</v>
      </c>
      <c r="SST2" s="23" t="s">
        <v>707</v>
      </c>
      <c r="SSU2" s="6" t="s">
        <v>706</v>
      </c>
      <c r="SSV2" s="23" t="s">
        <v>707</v>
      </c>
      <c r="SSW2" s="6" t="s">
        <v>706</v>
      </c>
      <c r="SSX2" s="23" t="s">
        <v>707</v>
      </c>
      <c r="SSY2" s="6" t="s">
        <v>706</v>
      </c>
      <c r="SSZ2" s="23" t="s">
        <v>707</v>
      </c>
      <c r="STA2" s="6" t="s">
        <v>706</v>
      </c>
      <c r="STB2" s="23" t="s">
        <v>707</v>
      </c>
      <c r="STC2" s="6" t="s">
        <v>706</v>
      </c>
      <c r="STD2" s="23" t="s">
        <v>707</v>
      </c>
      <c r="STE2" s="6" t="s">
        <v>706</v>
      </c>
      <c r="STF2" s="23" t="s">
        <v>707</v>
      </c>
      <c r="STG2" s="6" t="s">
        <v>706</v>
      </c>
      <c r="STH2" s="23" t="s">
        <v>707</v>
      </c>
      <c r="STI2" s="6" t="s">
        <v>706</v>
      </c>
      <c r="STJ2" s="23" t="s">
        <v>707</v>
      </c>
      <c r="STK2" s="6" t="s">
        <v>706</v>
      </c>
      <c r="STL2" s="23" t="s">
        <v>707</v>
      </c>
      <c r="STM2" s="6" t="s">
        <v>706</v>
      </c>
      <c r="STN2" s="23" t="s">
        <v>707</v>
      </c>
      <c r="STO2" s="6" t="s">
        <v>706</v>
      </c>
      <c r="STP2" s="23" t="s">
        <v>707</v>
      </c>
      <c r="STQ2" s="6" t="s">
        <v>706</v>
      </c>
      <c r="STR2" s="23" t="s">
        <v>707</v>
      </c>
      <c r="STS2" s="6" t="s">
        <v>706</v>
      </c>
      <c r="STT2" s="23" t="s">
        <v>707</v>
      </c>
      <c r="STU2" s="6" t="s">
        <v>706</v>
      </c>
      <c r="STV2" s="23" t="s">
        <v>707</v>
      </c>
      <c r="STW2" s="6" t="s">
        <v>706</v>
      </c>
      <c r="STX2" s="23" t="s">
        <v>707</v>
      </c>
      <c r="STY2" s="6" t="s">
        <v>706</v>
      </c>
      <c r="STZ2" s="23" t="s">
        <v>707</v>
      </c>
      <c r="SUA2" s="6" t="s">
        <v>706</v>
      </c>
      <c r="SUB2" s="23" t="s">
        <v>707</v>
      </c>
      <c r="SUC2" s="6" t="s">
        <v>706</v>
      </c>
      <c r="SUD2" s="23" t="s">
        <v>707</v>
      </c>
      <c r="SUE2" s="6" t="s">
        <v>706</v>
      </c>
      <c r="SUF2" s="23" t="s">
        <v>707</v>
      </c>
      <c r="SUG2" s="6" t="s">
        <v>706</v>
      </c>
      <c r="SUH2" s="23" t="s">
        <v>707</v>
      </c>
      <c r="SUI2" s="6" t="s">
        <v>706</v>
      </c>
      <c r="SUJ2" s="23" t="s">
        <v>707</v>
      </c>
      <c r="SUK2" s="6" t="s">
        <v>706</v>
      </c>
      <c r="SUL2" s="23" t="s">
        <v>707</v>
      </c>
      <c r="SUM2" s="6" t="s">
        <v>706</v>
      </c>
      <c r="SUN2" s="23" t="s">
        <v>707</v>
      </c>
      <c r="SUO2" s="6" t="s">
        <v>706</v>
      </c>
      <c r="SUP2" s="23" t="s">
        <v>707</v>
      </c>
      <c r="SUQ2" s="6" t="s">
        <v>706</v>
      </c>
      <c r="SUR2" s="23" t="s">
        <v>707</v>
      </c>
      <c r="SUS2" s="6" t="s">
        <v>706</v>
      </c>
      <c r="SUT2" s="23" t="s">
        <v>707</v>
      </c>
      <c r="SUU2" s="6" t="s">
        <v>706</v>
      </c>
      <c r="SUV2" s="23" t="s">
        <v>707</v>
      </c>
      <c r="SUW2" s="6" t="s">
        <v>706</v>
      </c>
      <c r="SUX2" s="23" t="s">
        <v>707</v>
      </c>
      <c r="SUY2" s="6" t="s">
        <v>706</v>
      </c>
      <c r="SUZ2" s="23" t="s">
        <v>707</v>
      </c>
      <c r="SVA2" s="6" t="s">
        <v>706</v>
      </c>
      <c r="SVB2" s="23" t="s">
        <v>707</v>
      </c>
      <c r="SVC2" s="6" t="s">
        <v>706</v>
      </c>
      <c r="SVD2" s="23" t="s">
        <v>707</v>
      </c>
      <c r="SVE2" s="6" t="s">
        <v>706</v>
      </c>
      <c r="SVF2" s="23" t="s">
        <v>707</v>
      </c>
      <c r="SVG2" s="6" t="s">
        <v>706</v>
      </c>
      <c r="SVH2" s="23" t="s">
        <v>707</v>
      </c>
      <c r="SVI2" s="6" t="s">
        <v>706</v>
      </c>
      <c r="SVJ2" s="23" t="s">
        <v>707</v>
      </c>
      <c r="SVK2" s="6" t="s">
        <v>706</v>
      </c>
      <c r="SVL2" s="23" t="s">
        <v>707</v>
      </c>
      <c r="SVM2" s="6" t="s">
        <v>706</v>
      </c>
      <c r="SVN2" s="23" t="s">
        <v>707</v>
      </c>
      <c r="SVO2" s="6" t="s">
        <v>706</v>
      </c>
      <c r="SVP2" s="23" t="s">
        <v>707</v>
      </c>
      <c r="SVQ2" s="6" t="s">
        <v>706</v>
      </c>
      <c r="SVR2" s="23" t="s">
        <v>707</v>
      </c>
      <c r="SVS2" s="6" t="s">
        <v>706</v>
      </c>
      <c r="SVT2" s="23" t="s">
        <v>707</v>
      </c>
      <c r="SVU2" s="6" t="s">
        <v>706</v>
      </c>
      <c r="SVV2" s="23" t="s">
        <v>707</v>
      </c>
      <c r="SVW2" s="6" t="s">
        <v>706</v>
      </c>
      <c r="SVX2" s="23" t="s">
        <v>707</v>
      </c>
      <c r="SVY2" s="6" t="s">
        <v>706</v>
      </c>
      <c r="SVZ2" s="23" t="s">
        <v>707</v>
      </c>
      <c r="SWA2" s="6" t="s">
        <v>706</v>
      </c>
      <c r="SWB2" s="23" t="s">
        <v>707</v>
      </c>
      <c r="SWC2" s="6" t="s">
        <v>706</v>
      </c>
      <c r="SWD2" s="23" t="s">
        <v>707</v>
      </c>
      <c r="SWE2" s="6" t="s">
        <v>706</v>
      </c>
      <c r="SWF2" s="23" t="s">
        <v>707</v>
      </c>
      <c r="SWG2" s="6" t="s">
        <v>706</v>
      </c>
      <c r="SWH2" s="23" t="s">
        <v>707</v>
      </c>
      <c r="SWI2" s="6" t="s">
        <v>706</v>
      </c>
      <c r="SWJ2" s="23" t="s">
        <v>707</v>
      </c>
      <c r="SWK2" s="6" t="s">
        <v>706</v>
      </c>
      <c r="SWL2" s="23" t="s">
        <v>707</v>
      </c>
      <c r="SWM2" s="6" t="s">
        <v>706</v>
      </c>
      <c r="SWN2" s="23" t="s">
        <v>707</v>
      </c>
      <c r="SWO2" s="6" t="s">
        <v>706</v>
      </c>
      <c r="SWP2" s="23" t="s">
        <v>707</v>
      </c>
      <c r="SWQ2" s="6" t="s">
        <v>706</v>
      </c>
      <c r="SWR2" s="23" t="s">
        <v>707</v>
      </c>
      <c r="SWS2" s="6" t="s">
        <v>706</v>
      </c>
      <c r="SWT2" s="23" t="s">
        <v>707</v>
      </c>
      <c r="SWU2" s="6" t="s">
        <v>706</v>
      </c>
      <c r="SWV2" s="23" t="s">
        <v>707</v>
      </c>
      <c r="SWW2" s="6" t="s">
        <v>706</v>
      </c>
      <c r="SWX2" s="23" t="s">
        <v>707</v>
      </c>
      <c r="SWY2" s="6" t="s">
        <v>706</v>
      </c>
      <c r="SWZ2" s="23" t="s">
        <v>707</v>
      </c>
      <c r="SXA2" s="6" t="s">
        <v>706</v>
      </c>
      <c r="SXB2" s="23" t="s">
        <v>707</v>
      </c>
      <c r="SXC2" s="6" t="s">
        <v>706</v>
      </c>
      <c r="SXD2" s="23" t="s">
        <v>707</v>
      </c>
      <c r="SXE2" s="6" t="s">
        <v>706</v>
      </c>
      <c r="SXF2" s="23" t="s">
        <v>707</v>
      </c>
      <c r="SXG2" s="6" t="s">
        <v>706</v>
      </c>
      <c r="SXH2" s="23" t="s">
        <v>707</v>
      </c>
      <c r="SXI2" s="6" t="s">
        <v>706</v>
      </c>
      <c r="SXJ2" s="23" t="s">
        <v>707</v>
      </c>
      <c r="SXK2" s="6" t="s">
        <v>706</v>
      </c>
      <c r="SXL2" s="23" t="s">
        <v>707</v>
      </c>
      <c r="SXM2" s="6" t="s">
        <v>706</v>
      </c>
      <c r="SXN2" s="23" t="s">
        <v>707</v>
      </c>
      <c r="SXO2" s="6" t="s">
        <v>706</v>
      </c>
      <c r="SXP2" s="23" t="s">
        <v>707</v>
      </c>
      <c r="SXQ2" s="6" t="s">
        <v>706</v>
      </c>
      <c r="SXR2" s="23" t="s">
        <v>707</v>
      </c>
      <c r="SXS2" s="6" t="s">
        <v>706</v>
      </c>
      <c r="SXT2" s="23" t="s">
        <v>707</v>
      </c>
      <c r="SXU2" s="6" t="s">
        <v>706</v>
      </c>
      <c r="SXV2" s="23" t="s">
        <v>707</v>
      </c>
      <c r="SXW2" s="6" t="s">
        <v>706</v>
      </c>
      <c r="SXX2" s="23" t="s">
        <v>707</v>
      </c>
      <c r="SXY2" s="6" t="s">
        <v>706</v>
      </c>
      <c r="SXZ2" s="23" t="s">
        <v>707</v>
      </c>
      <c r="SYA2" s="6" t="s">
        <v>706</v>
      </c>
      <c r="SYB2" s="23" t="s">
        <v>707</v>
      </c>
      <c r="SYC2" s="6" t="s">
        <v>706</v>
      </c>
      <c r="SYD2" s="23" t="s">
        <v>707</v>
      </c>
      <c r="SYE2" s="6" t="s">
        <v>706</v>
      </c>
      <c r="SYF2" s="23" t="s">
        <v>707</v>
      </c>
      <c r="SYG2" s="6" t="s">
        <v>706</v>
      </c>
      <c r="SYH2" s="23" t="s">
        <v>707</v>
      </c>
      <c r="SYI2" s="6" t="s">
        <v>706</v>
      </c>
      <c r="SYJ2" s="23" t="s">
        <v>707</v>
      </c>
      <c r="SYK2" s="6" t="s">
        <v>706</v>
      </c>
      <c r="SYL2" s="23" t="s">
        <v>707</v>
      </c>
      <c r="SYM2" s="6" t="s">
        <v>706</v>
      </c>
      <c r="SYN2" s="23" t="s">
        <v>707</v>
      </c>
      <c r="SYO2" s="6" t="s">
        <v>706</v>
      </c>
      <c r="SYP2" s="23" t="s">
        <v>707</v>
      </c>
      <c r="SYQ2" s="6" t="s">
        <v>706</v>
      </c>
      <c r="SYR2" s="23" t="s">
        <v>707</v>
      </c>
      <c r="SYS2" s="6" t="s">
        <v>706</v>
      </c>
      <c r="SYT2" s="23" t="s">
        <v>707</v>
      </c>
      <c r="SYU2" s="6" t="s">
        <v>706</v>
      </c>
      <c r="SYV2" s="23" t="s">
        <v>707</v>
      </c>
      <c r="SYW2" s="6" t="s">
        <v>706</v>
      </c>
      <c r="SYX2" s="23" t="s">
        <v>707</v>
      </c>
      <c r="SYY2" s="6" t="s">
        <v>706</v>
      </c>
      <c r="SYZ2" s="23" t="s">
        <v>707</v>
      </c>
      <c r="SZA2" s="6" t="s">
        <v>706</v>
      </c>
      <c r="SZB2" s="23" t="s">
        <v>707</v>
      </c>
      <c r="SZC2" s="6" t="s">
        <v>706</v>
      </c>
      <c r="SZD2" s="23" t="s">
        <v>707</v>
      </c>
      <c r="SZE2" s="6" t="s">
        <v>706</v>
      </c>
      <c r="SZF2" s="23" t="s">
        <v>707</v>
      </c>
      <c r="SZG2" s="6" t="s">
        <v>706</v>
      </c>
      <c r="SZH2" s="23" t="s">
        <v>707</v>
      </c>
      <c r="SZI2" s="6" t="s">
        <v>706</v>
      </c>
      <c r="SZJ2" s="23" t="s">
        <v>707</v>
      </c>
      <c r="SZK2" s="6" t="s">
        <v>706</v>
      </c>
      <c r="SZL2" s="23" t="s">
        <v>707</v>
      </c>
      <c r="SZM2" s="6" t="s">
        <v>706</v>
      </c>
      <c r="SZN2" s="23" t="s">
        <v>707</v>
      </c>
      <c r="SZO2" s="6" t="s">
        <v>706</v>
      </c>
      <c r="SZP2" s="23" t="s">
        <v>707</v>
      </c>
      <c r="SZQ2" s="6" t="s">
        <v>706</v>
      </c>
      <c r="SZR2" s="23" t="s">
        <v>707</v>
      </c>
      <c r="SZS2" s="6" t="s">
        <v>706</v>
      </c>
      <c r="SZT2" s="23" t="s">
        <v>707</v>
      </c>
      <c r="SZU2" s="6" t="s">
        <v>706</v>
      </c>
      <c r="SZV2" s="23" t="s">
        <v>707</v>
      </c>
      <c r="SZW2" s="6" t="s">
        <v>706</v>
      </c>
      <c r="SZX2" s="23" t="s">
        <v>707</v>
      </c>
      <c r="SZY2" s="6" t="s">
        <v>706</v>
      </c>
      <c r="SZZ2" s="23" t="s">
        <v>707</v>
      </c>
      <c r="TAA2" s="6" t="s">
        <v>706</v>
      </c>
      <c r="TAB2" s="23" t="s">
        <v>707</v>
      </c>
      <c r="TAC2" s="6" t="s">
        <v>706</v>
      </c>
      <c r="TAD2" s="23" t="s">
        <v>707</v>
      </c>
      <c r="TAE2" s="6" t="s">
        <v>706</v>
      </c>
      <c r="TAF2" s="23" t="s">
        <v>707</v>
      </c>
      <c r="TAG2" s="6" t="s">
        <v>706</v>
      </c>
      <c r="TAH2" s="23" t="s">
        <v>707</v>
      </c>
      <c r="TAI2" s="6" t="s">
        <v>706</v>
      </c>
      <c r="TAJ2" s="23" t="s">
        <v>707</v>
      </c>
      <c r="TAK2" s="6" t="s">
        <v>706</v>
      </c>
      <c r="TAL2" s="23" t="s">
        <v>707</v>
      </c>
      <c r="TAM2" s="6" t="s">
        <v>706</v>
      </c>
      <c r="TAN2" s="23" t="s">
        <v>707</v>
      </c>
      <c r="TAO2" s="6" t="s">
        <v>706</v>
      </c>
      <c r="TAP2" s="23" t="s">
        <v>707</v>
      </c>
      <c r="TAQ2" s="6" t="s">
        <v>706</v>
      </c>
      <c r="TAR2" s="23" t="s">
        <v>707</v>
      </c>
      <c r="TAS2" s="6" t="s">
        <v>706</v>
      </c>
      <c r="TAT2" s="23" t="s">
        <v>707</v>
      </c>
      <c r="TAU2" s="6" t="s">
        <v>706</v>
      </c>
      <c r="TAV2" s="23" t="s">
        <v>707</v>
      </c>
      <c r="TAW2" s="6" t="s">
        <v>706</v>
      </c>
      <c r="TAX2" s="23" t="s">
        <v>707</v>
      </c>
      <c r="TAY2" s="6" t="s">
        <v>706</v>
      </c>
      <c r="TAZ2" s="23" t="s">
        <v>707</v>
      </c>
      <c r="TBA2" s="6" t="s">
        <v>706</v>
      </c>
      <c r="TBB2" s="23" t="s">
        <v>707</v>
      </c>
      <c r="TBC2" s="6" t="s">
        <v>706</v>
      </c>
      <c r="TBD2" s="23" t="s">
        <v>707</v>
      </c>
      <c r="TBE2" s="6" t="s">
        <v>706</v>
      </c>
      <c r="TBF2" s="23" t="s">
        <v>707</v>
      </c>
      <c r="TBG2" s="6" t="s">
        <v>706</v>
      </c>
      <c r="TBH2" s="23" t="s">
        <v>707</v>
      </c>
      <c r="TBI2" s="6" t="s">
        <v>706</v>
      </c>
      <c r="TBJ2" s="23" t="s">
        <v>707</v>
      </c>
      <c r="TBK2" s="6" t="s">
        <v>706</v>
      </c>
      <c r="TBL2" s="23" t="s">
        <v>707</v>
      </c>
      <c r="TBM2" s="6" t="s">
        <v>706</v>
      </c>
      <c r="TBN2" s="23" t="s">
        <v>707</v>
      </c>
      <c r="TBO2" s="6" t="s">
        <v>706</v>
      </c>
      <c r="TBP2" s="23" t="s">
        <v>707</v>
      </c>
      <c r="TBQ2" s="6" t="s">
        <v>706</v>
      </c>
      <c r="TBR2" s="23" t="s">
        <v>707</v>
      </c>
      <c r="TBS2" s="6" t="s">
        <v>706</v>
      </c>
      <c r="TBT2" s="23" t="s">
        <v>707</v>
      </c>
      <c r="TBU2" s="6" t="s">
        <v>706</v>
      </c>
      <c r="TBV2" s="23" t="s">
        <v>707</v>
      </c>
      <c r="TBW2" s="6" t="s">
        <v>706</v>
      </c>
      <c r="TBX2" s="23" t="s">
        <v>707</v>
      </c>
      <c r="TBY2" s="6" t="s">
        <v>706</v>
      </c>
      <c r="TBZ2" s="23" t="s">
        <v>707</v>
      </c>
      <c r="TCA2" s="6" t="s">
        <v>706</v>
      </c>
      <c r="TCB2" s="23" t="s">
        <v>707</v>
      </c>
      <c r="TCC2" s="6" t="s">
        <v>706</v>
      </c>
      <c r="TCD2" s="23" t="s">
        <v>707</v>
      </c>
      <c r="TCE2" s="6" t="s">
        <v>706</v>
      </c>
      <c r="TCF2" s="23" t="s">
        <v>707</v>
      </c>
      <c r="TCG2" s="6" t="s">
        <v>706</v>
      </c>
      <c r="TCH2" s="23" t="s">
        <v>707</v>
      </c>
      <c r="TCI2" s="6" t="s">
        <v>706</v>
      </c>
      <c r="TCJ2" s="23" t="s">
        <v>707</v>
      </c>
      <c r="TCK2" s="6" t="s">
        <v>706</v>
      </c>
      <c r="TCL2" s="23" t="s">
        <v>707</v>
      </c>
      <c r="TCM2" s="6" t="s">
        <v>706</v>
      </c>
      <c r="TCN2" s="23" t="s">
        <v>707</v>
      </c>
      <c r="TCO2" s="6" t="s">
        <v>706</v>
      </c>
      <c r="TCP2" s="23" t="s">
        <v>707</v>
      </c>
      <c r="TCQ2" s="6" t="s">
        <v>706</v>
      </c>
      <c r="TCR2" s="23" t="s">
        <v>707</v>
      </c>
      <c r="TCS2" s="6" t="s">
        <v>706</v>
      </c>
      <c r="TCT2" s="23" t="s">
        <v>707</v>
      </c>
      <c r="TCU2" s="6" t="s">
        <v>706</v>
      </c>
      <c r="TCV2" s="23" t="s">
        <v>707</v>
      </c>
      <c r="TCW2" s="6" t="s">
        <v>706</v>
      </c>
      <c r="TCX2" s="23" t="s">
        <v>707</v>
      </c>
      <c r="TCY2" s="6" t="s">
        <v>706</v>
      </c>
      <c r="TCZ2" s="23" t="s">
        <v>707</v>
      </c>
      <c r="TDA2" s="6" t="s">
        <v>706</v>
      </c>
      <c r="TDB2" s="23" t="s">
        <v>707</v>
      </c>
      <c r="TDC2" s="6" t="s">
        <v>706</v>
      </c>
      <c r="TDD2" s="23" t="s">
        <v>707</v>
      </c>
      <c r="TDE2" s="6" t="s">
        <v>706</v>
      </c>
      <c r="TDF2" s="23" t="s">
        <v>707</v>
      </c>
      <c r="TDG2" s="6" t="s">
        <v>706</v>
      </c>
      <c r="TDH2" s="23" t="s">
        <v>707</v>
      </c>
      <c r="TDI2" s="6" t="s">
        <v>706</v>
      </c>
      <c r="TDJ2" s="23" t="s">
        <v>707</v>
      </c>
      <c r="TDK2" s="6" t="s">
        <v>706</v>
      </c>
      <c r="TDL2" s="23" t="s">
        <v>707</v>
      </c>
      <c r="TDM2" s="6" t="s">
        <v>706</v>
      </c>
      <c r="TDN2" s="23" t="s">
        <v>707</v>
      </c>
      <c r="TDO2" s="6" t="s">
        <v>706</v>
      </c>
      <c r="TDP2" s="23" t="s">
        <v>707</v>
      </c>
      <c r="TDQ2" s="6" t="s">
        <v>706</v>
      </c>
      <c r="TDR2" s="23" t="s">
        <v>707</v>
      </c>
      <c r="TDS2" s="6" t="s">
        <v>706</v>
      </c>
      <c r="TDT2" s="23" t="s">
        <v>707</v>
      </c>
      <c r="TDU2" s="6" t="s">
        <v>706</v>
      </c>
      <c r="TDV2" s="23" t="s">
        <v>707</v>
      </c>
      <c r="TDW2" s="6" t="s">
        <v>706</v>
      </c>
      <c r="TDX2" s="23" t="s">
        <v>707</v>
      </c>
      <c r="TDY2" s="6" t="s">
        <v>706</v>
      </c>
      <c r="TDZ2" s="23" t="s">
        <v>707</v>
      </c>
      <c r="TEA2" s="6" t="s">
        <v>706</v>
      </c>
      <c r="TEB2" s="23" t="s">
        <v>707</v>
      </c>
      <c r="TEC2" s="6" t="s">
        <v>706</v>
      </c>
      <c r="TED2" s="23" t="s">
        <v>707</v>
      </c>
      <c r="TEE2" s="6" t="s">
        <v>706</v>
      </c>
      <c r="TEF2" s="23" t="s">
        <v>707</v>
      </c>
      <c r="TEG2" s="6" t="s">
        <v>706</v>
      </c>
      <c r="TEH2" s="23" t="s">
        <v>707</v>
      </c>
      <c r="TEI2" s="6" t="s">
        <v>706</v>
      </c>
      <c r="TEJ2" s="23" t="s">
        <v>707</v>
      </c>
      <c r="TEK2" s="6" t="s">
        <v>706</v>
      </c>
      <c r="TEL2" s="23" t="s">
        <v>707</v>
      </c>
      <c r="TEM2" s="6" t="s">
        <v>706</v>
      </c>
      <c r="TEN2" s="23" t="s">
        <v>707</v>
      </c>
      <c r="TEO2" s="6" t="s">
        <v>706</v>
      </c>
      <c r="TEP2" s="23" t="s">
        <v>707</v>
      </c>
      <c r="TEQ2" s="6" t="s">
        <v>706</v>
      </c>
      <c r="TER2" s="23" t="s">
        <v>707</v>
      </c>
      <c r="TES2" s="6" t="s">
        <v>706</v>
      </c>
      <c r="TET2" s="23" t="s">
        <v>707</v>
      </c>
      <c r="TEU2" s="6" t="s">
        <v>706</v>
      </c>
      <c r="TEV2" s="23" t="s">
        <v>707</v>
      </c>
      <c r="TEW2" s="6" t="s">
        <v>706</v>
      </c>
      <c r="TEX2" s="23" t="s">
        <v>707</v>
      </c>
      <c r="TEY2" s="6" t="s">
        <v>706</v>
      </c>
      <c r="TEZ2" s="23" t="s">
        <v>707</v>
      </c>
      <c r="TFA2" s="6" t="s">
        <v>706</v>
      </c>
      <c r="TFB2" s="23" t="s">
        <v>707</v>
      </c>
      <c r="TFC2" s="6" t="s">
        <v>706</v>
      </c>
      <c r="TFD2" s="23" t="s">
        <v>707</v>
      </c>
      <c r="TFE2" s="6" t="s">
        <v>706</v>
      </c>
      <c r="TFF2" s="23" t="s">
        <v>707</v>
      </c>
      <c r="TFG2" s="6" t="s">
        <v>706</v>
      </c>
      <c r="TFH2" s="23" t="s">
        <v>707</v>
      </c>
      <c r="TFI2" s="6" t="s">
        <v>706</v>
      </c>
      <c r="TFJ2" s="23" t="s">
        <v>707</v>
      </c>
      <c r="TFK2" s="6" t="s">
        <v>706</v>
      </c>
      <c r="TFL2" s="23" t="s">
        <v>707</v>
      </c>
      <c r="TFM2" s="6" t="s">
        <v>706</v>
      </c>
      <c r="TFN2" s="23" t="s">
        <v>707</v>
      </c>
      <c r="TFO2" s="6" t="s">
        <v>706</v>
      </c>
      <c r="TFP2" s="23" t="s">
        <v>707</v>
      </c>
      <c r="TFQ2" s="6" t="s">
        <v>706</v>
      </c>
      <c r="TFR2" s="23" t="s">
        <v>707</v>
      </c>
      <c r="TFS2" s="6" t="s">
        <v>706</v>
      </c>
      <c r="TFT2" s="23" t="s">
        <v>707</v>
      </c>
      <c r="TFU2" s="6" t="s">
        <v>706</v>
      </c>
      <c r="TFV2" s="23" t="s">
        <v>707</v>
      </c>
      <c r="TFW2" s="6" t="s">
        <v>706</v>
      </c>
      <c r="TFX2" s="23" t="s">
        <v>707</v>
      </c>
      <c r="TFY2" s="6" t="s">
        <v>706</v>
      </c>
      <c r="TFZ2" s="23" t="s">
        <v>707</v>
      </c>
      <c r="TGA2" s="6" t="s">
        <v>706</v>
      </c>
      <c r="TGB2" s="23" t="s">
        <v>707</v>
      </c>
      <c r="TGC2" s="6" t="s">
        <v>706</v>
      </c>
      <c r="TGD2" s="23" t="s">
        <v>707</v>
      </c>
      <c r="TGE2" s="6" t="s">
        <v>706</v>
      </c>
      <c r="TGF2" s="23" t="s">
        <v>707</v>
      </c>
      <c r="TGG2" s="6" t="s">
        <v>706</v>
      </c>
      <c r="TGH2" s="23" t="s">
        <v>707</v>
      </c>
      <c r="TGI2" s="6" t="s">
        <v>706</v>
      </c>
      <c r="TGJ2" s="23" t="s">
        <v>707</v>
      </c>
      <c r="TGK2" s="6" t="s">
        <v>706</v>
      </c>
      <c r="TGL2" s="23" t="s">
        <v>707</v>
      </c>
      <c r="TGM2" s="6" t="s">
        <v>706</v>
      </c>
      <c r="TGN2" s="23" t="s">
        <v>707</v>
      </c>
      <c r="TGO2" s="6" t="s">
        <v>706</v>
      </c>
      <c r="TGP2" s="23" t="s">
        <v>707</v>
      </c>
      <c r="TGQ2" s="6" t="s">
        <v>706</v>
      </c>
      <c r="TGR2" s="23" t="s">
        <v>707</v>
      </c>
      <c r="TGS2" s="6" t="s">
        <v>706</v>
      </c>
      <c r="TGT2" s="23" t="s">
        <v>707</v>
      </c>
      <c r="TGU2" s="6" t="s">
        <v>706</v>
      </c>
      <c r="TGV2" s="23" t="s">
        <v>707</v>
      </c>
      <c r="TGW2" s="6" t="s">
        <v>706</v>
      </c>
      <c r="TGX2" s="23" t="s">
        <v>707</v>
      </c>
      <c r="TGY2" s="6" t="s">
        <v>706</v>
      </c>
      <c r="TGZ2" s="23" t="s">
        <v>707</v>
      </c>
      <c r="THA2" s="6" t="s">
        <v>706</v>
      </c>
      <c r="THB2" s="23" t="s">
        <v>707</v>
      </c>
      <c r="THC2" s="6" t="s">
        <v>706</v>
      </c>
      <c r="THD2" s="23" t="s">
        <v>707</v>
      </c>
      <c r="THE2" s="6" t="s">
        <v>706</v>
      </c>
      <c r="THF2" s="23" t="s">
        <v>707</v>
      </c>
      <c r="THG2" s="6" t="s">
        <v>706</v>
      </c>
      <c r="THH2" s="23" t="s">
        <v>707</v>
      </c>
      <c r="THI2" s="6" t="s">
        <v>706</v>
      </c>
      <c r="THJ2" s="23" t="s">
        <v>707</v>
      </c>
      <c r="THK2" s="6" t="s">
        <v>706</v>
      </c>
      <c r="THL2" s="23" t="s">
        <v>707</v>
      </c>
      <c r="THM2" s="6" t="s">
        <v>706</v>
      </c>
      <c r="THN2" s="23" t="s">
        <v>707</v>
      </c>
      <c r="THO2" s="6" t="s">
        <v>706</v>
      </c>
      <c r="THP2" s="23" t="s">
        <v>707</v>
      </c>
      <c r="THQ2" s="6" t="s">
        <v>706</v>
      </c>
      <c r="THR2" s="23" t="s">
        <v>707</v>
      </c>
      <c r="THS2" s="6" t="s">
        <v>706</v>
      </c>
      <c r="THT2" s="23" t="s">
        <v>707</v>
      </c>
      <c r="THU2" s="6" t="s">
        <v>706</v>
      </c>
      <c r="THV2" s="23" t="s">
        <v>707</v>
      </c>
      <c r="THW2" s="6" t="s">
        <v>706</v>
      </c>
      <c r="THX2" s="23" t="s">
        <v>707</v>
      </c>
      <c r="THY2" s="6" t="s">
        <v>706</v>
      </c>
      <c r="THZ2" s="23" t="s">
        <v>707</v>
      </c>
      <c r="TIA2" s="6" t="s">
        <v>706</v>
      </c>
      <c r="TIB2" s="23" t="s">
        <v>707</v>
      </c>
      <c r="TIC2" s="6" t="s">
        <v>706</v>
      </c>
      <c r="TID2" s="23" t="s">
        <v>707</v>
      </c>
      <c r="TIE2" s="6" t="s">
        <v>706</v>
      </c>
      <c r="TIF2" s="23" t="s">
        <v>707</v>
      </c>
      <c r="TIG2" s="6" t="s">
        <v>706</v>
      </c>
      <c r="TIH2" s="23" t="s">
        <v>707</v>
      </c>
      <c r="TII2" s="6" t="s">
        <v>706</v>
      </c>
      <c r="TIJ2" s="23" t="s">
        <v>707</v>
      </c>
      <c r="TIK2" s="6" t="s">
        <v>706</v>
      </c>
      <c r="TIL2" s="23" t="s">
        <v>707</v>
      </c>
      <c r="TIM2" s="6" t="s">
        <v>706</v>
      </c>
      <c r="TIN2" s="23" t="s">
        <v>707</v>
      </c>
      <c r="TIO2" s="6" t="s">
        <v>706</v>
      </c>
      <c r="TIP2" s="23" t="s">
        <v>707</v>
      </c>
      <c r="TIQ2" s="6" t="s">
        <v>706</v>
      </c>
      <c r="TIR2" s="23" t="s">
        <v>707</v>
      </c>
      <c r="TIS2" s="6" t="s">
        <v>706</v>
      </c>
      <c r="TIT2" s="23" t="s">
        <v>707</v>
      </c>
      <c r="TIU2" s="6" t="s">
        <v>706</v>
      </c>
      <c r="TIV2" s="23" t="s">
        <v>707</v>
      </c>
      <c r="TIW2" s="6" t="s">
        <v>706</v>
      </c>
      <c r="TIX2" s="23" t="s">
        <v>707</v>
      </c>
      <c r="TIY2" s="6" t="s">
        <v>706</v>
      </c>
      <c r="TIZ2" s="23" t="s">
        <v>707</v>
      </c>
      <c r="TJA2" s="6" t="s">
        <v>706</v>
      </c>
      <c r="TJB2" s="23" t="s">
        <v>707</v>
      </c>
      <c r="TJC2" s="6" t="s">
        <v>706</v>
      </c>
      <c r="TJD2" s="23" t="s">
        <v>707</v>
      </c>
      <c r="TJE2" s="6" t="s">
        <v>706</v>
      </c>
      <c r="TJF2" s="23" t="s">
        <v>707</v>
      </c>
      <c r="TJG2" s="6" t="s">
        <v>706</v>
      </c>
      <c r="TJH2" s="23" t="s">
        <v>707</v>
      </c>
      <c r="TJI2" s="6" t="s">
        <v>706</v>
      </c>
      <c r="TJJ2" s="23" t="s">
        <v>707</v>
      </c>
      <c r="TJK2" s="6" t="s">
        <v>706</v>
      </c>
      <c r="TJL2" s="23" t="s">
        <v>707</v>
      </c>
      <c r="TJM2" s="6" t="s">
        <v>706</v>
      </c>
      <c r="TJN2" s="23" t="s">
        <v>707</v>
      </c>
      <c r="TJO2" s="6" t="s">
        <v>706</v>
      </c>
      <c r="TJP2" s="23" t="s">
        <v>707</v>
      </c>
      <c r="TJQ2" s="6" t="s">
        <v>706</v>
      </c>
      <c r="TJR2" s="23" t="s">
        <v>707</v>
      </c>
      <c r="TJS2" s="6" t="s">
        <v>706</v>
      </c>
      <c r="TJT2" s="23" t="s">
        <v>707</v>
      </c>
      <c r="TJU2" s="6" t="s">
        <v>706</v>
      </c>
      <c r="TJV2" s="23" t="s">
        <v>707</v>
      </c>
      <c r="TJW2" s="6" t="s">
        <v>706</v>
      </c>
      <c r="TJX2" s="23" t="s">
        <v>707</v>
      </c>
      <c r="TJY2" s="6" t="s">
        <v>706</v>
      </c>
      <c r="TJZ2" s="23" t="s">
        <v>707</v>
      </c>
      <c r="TKA2" s="6" t="s">
        <v>706</v>
      </c>
      <c r="TKB2" s="23" t="s">
        <v>707</v>
      </c>
      <c r="TKC2" s="6" t="s">
        <v>706</v>
      </c>
      <c r="TKD2" s="23" t="s">
        <v>707</v>
      </c>
      <c r="TKE2" s="6" t="s">
        <v>706</v>
      </c>
      <c r="TKF2" s="23" t="s">
        <v>707</v>
      </c>
      <c r="TKG2" s="6" t="s">
        <v>706</v>
      </c>
      <c r="TKH2" s="23" t="s">
        <v>707</v>
      </c>
      <c r="TKI2" s="6" t="s">
        <v>706</v>
      </c>
      <c r="TKJ2" s="23" t="s">
        <v>707</v>
      </c>
      <c r="TKK2" s="6" t="s">
        <v>706</v>
      </c>
      <c r="TKL2" s="23" t="s">
        <v>707</v>
      </c>
      <c r="TKM2" s="6" t="s">
        <v>706</v>
      </c>
      <c r="TKN2" s="23" t="s">
        <v>707</v>
      </c>
      <c r="TKO2" s="6" t="s">
        <v>706</v>
      </c>
      <c r="TKP2" s="23" t="s">
        <v>707</v>
      </c>
      <c r="TKQ2" s="6" t="s">
        <v>706</v>
      </c>
      <c r="TKR2" s="23" t="s">
        <v>707</v>
      </c>
      <c r="TKS2" s="6" t="s">
        <v>706</v>
      </c>
      <c r="TKT2" s="23" t="s">
        <v>707</v>
      </c>
      <c r="TKU2" s="6" t="s">
        <v>706</v>
      </c>
      <c r="TKV2" s="23" t="s">
        <v>707</v>
      </c>
      <c r="TKW2" s="6" t="s">
        <v>706</v>
      </c>
      <c r="TKX2" s="23" t="s">
        <v>707</v>
      </c>
      <c r="TKY2" s="6" t="s">
        <v>706</v>
      </c>
      <c r="TKZ2" s="23" t="s">
        <v>707</v>
      </c>
      <c r="TLA2" s="6" t="s">
        <v>706</v>
      </c>
      <c r="TLB2" s="23" t="s">
        <v>707</v>
      </c>
      <c r="TLC2" s="6" t="s">
        <v>706</v>
      </c>
      <c r="TLD2" s="23" t="s">
        <v>707</v>
      </c>
      <c r="TLE2" s="6" t="s">
        <v>706</v>
      </c>
      <c r="TLF2" s="23" t="s">
        <v>707</v>
      </c>
      <c r="TLG2" s="6" t="s">
        <v>706</v>
      </c>
      <c r="TLH2" s="23" t="s">
        <v>707</v>
      </c>
      <c r="TLI2" s="6" t="s">
        <v>706</v>
      </c>
      <c r="TLJ2" s="23" t="s">
        <v>707</v>
      </c>
      <c r="TLK2" s="6" t="s">
        <v>706</v>
      </c>
      <c r="TLL2" s="23" t="s">
        <v>707</v>
      </c>
      <c r="TLM2" s="6" t="s">
        <v>706</v>
      </c>
      <c r="TLN2" s="23" t="s">
        <v>707</v>
      </c>
      <c r="TLO2" s="6" t="s">
        <v>706</v>
      </c>
      <c r="TLP2" s="23" t="s">
        <v>707</v>
      </c>
      <c r="TLQ2" s="6" t="s">
        <v>706</v>
      </c>
      <c r="TLR2" s="23" t="s">
        <v>707</v>
      </c>
      <c r="TLS2" s="6" t="s">
        <v>706</v>
      </c>
      <c r="TLT2" s="23" t="s">
        <v>707</v>
      </c>
      <c r="TLU2" s="6" t="s">
        <v>706</v>
      </c>
      <c r="TLV2" s="23" t="s">
        <v>707</v>
      </c>
      <c r="TLW2" s="6" t="s">
        <v>706</v>
      </c>
      <c r="TLX2" s="23" t="s">
        <v>707</v>
      </c>
      <c r="TLY2" s="6" t="s">
        <v>706</v>
      </c>
      <c r="TLZ2" s="23" t="s">
        <v>707</v>
      </c>
      <c r="TMA2" s="6" t="s">
        <v>706</v>
      </c>
      <c r="TMB2" s="23" t="s">
        <v>707</v>
      </c>
      <c r="TMC2" s="6" t="s">
        <v>706</v>
      </c>
      <c r="TMD2" s="23" t="s">
        <v>707</v>
      </c>
      <c r="TME2" s="6" t="s">
        <v>706</v>
      </c>
      <c r="TMF2" s="23" t="s">
        <v>707</v>
      </c>
      <c r="TMG2" s="6" t="s">
        <v>706</v>
      </c>
      <c r="TMH2" s="23" t="s">
        <v>707</v>
      </c>
      <c r="TMI2" s="6" t="s">
        <v>706</v>
      </c>
      <c r="TMJ2" s="23" t="s">
        <v>707</v>
      </c>
      <c r="TMK2" s="6" t="s">
        <v>706</v>
      </c>
      <c r="TML2" s="23" t="s">
        <v>707</v>
      </c>
      <c r="TMM2" s="6" t="s">
        <v>706</v>
      </c>
      <c r="TMN2" s="23" t="s">
        <v>707</v>
      </c>
      <c r="TMO2" s="6" t="s">
        <v>706</v>
      </c>
      <c r="TMP2" s="23" t="s">
        <v>707</v>
      </c>
      <c r="TMQ2" s="6" t="s">
        <v>706</v>
      </c>
      <c r="TMR2" s="23" t="s">
        <v>707</v>
      </c>
      <c r="TMS2" s="6" t="s">
        <v>706</v>
      </c>
      <c r="TMT2" s="23" t="s">
        <v>707</v>
      </c>
      <c r="TMU2" s="6" t="s">
        <v>706</v>
      </c>
      <c r="TMV2" s="23" t="s">
        <v>707</v>
      </c>
      <c r="TMW2" s="6" t="s">
        <v>706</v>
      </c>
      <c r="TMX2" s="23" t="s">
        <v>707</v>
      </c>
      <c r="TMY2" s="6" t="s">
        <v>706</v>
      </c>
      <c r="TMZ2" s="23" t="s">
        <v>707</v>
      </c>
      <c r="TNA2" s="6" t="s">
        <v>706</v>
      </c>
      <c r="TNB2" s="23" t="s">
        <v>707</v>
      </c>
      <c r="TNC2" s="6" t="s">
        <v>706</v>
      </c>
      <c r="TND2" s="23" t="s">
        <v>707</v>
      </c>
      <c r="TNE2" s="6" t="s">
        <v>706</v>
      </c>
      <c r="TNF2" s="23" t="s">
        <v>707</v>
      </c>
      <c r="TNG2" s="6" t="s">
        <v>706</v>
      </c>
      <c r="TNH2" s="23" t="s">
        <v>707</v>
      </c>
      <c r="TNI2" s="6" t="s">
        <v>706</v>
      </c>
      <c r="TNJ2" s="23" t="s">
        <v>707</v>
      </c>
      <c r="TNK2" s="6" t="s">
        <v>706</v>
      </c>
      <c r="TNL2" s="23" t="s">
        <v>707</v>
      </c>
      <c r="TNM2" s="6" t="s">
        <v>706</v>
      </c>
      <c r="TNN2" s="23" t="s">
        <v>707</v>
      </c>
      <c r="TNO2" s="6" t="s">
        <v>706</v>
      </c>
      <c r="TNP2" s="23" t="s">
        <v>707</v>
      </c>
      <c r="TNQ2" s="6" t="s">
        <v>706</v>
      </c>
      <c r="TNR2" s="23" t="s">
        <v>707</v>
      </c>
      <c r="TNS2" s="6" t="s">
        <v>706</v>
      </c>
      <c r="TNT2" s="23" t="s">
        <v>707</v>
      </c>
      <c r="TNU2" s="6" t="s">
        <v>706</v>
      </c>
      <c r="TNV2" s="23" t="s">
        <v>707</v>
      </c>
      <c r="TNW2" s="6" t="s">
        <v>706</v>
      </c>
      <c r="TNX2" s="23" t="s">
        <v>707</v>
      </c>
      <c r="TNY2" s="6" t="s">
        <v>706</v>
      </c>
      <c r="TNZ2" s="23" t="s">
        <v>707</v>
      </c>
      <c r="TOA2" s="6" t="s">
        <v>706</v>
      </c>
      <c r="TOB2" s="23" t="s">
        <v>707</v>
      </c>
      <c r="TOC2" s="6" t="s">
        <v>706</v>
      </c>
      <c r="TOD2" s="23" t="s">
        <v>707</v>
      </c>
      <c r="TOE2" s="6" t="s">
        <v>706</v>
      </c>
      <c r="TOF2" s="23" t="s">
        <v>707</v>
      </c>
      <c r="TOG2" s="6" t="s">
        <v>706</v>
      </c>
      <c r="TOH2" s="23" t="s">
        <v>707</v>
      </c>
      <c r="TOI2" s="6" t="s">
        <v>706</v>
      </c>
      <c r="TOJ2" s="23" t="s">
        <v>707</v>
      </c>
      <c r="TOK2" s="6" t="s">
        <v>706</v>
      </c>
      <c r="TOL2" s="23" t="s">
        <v>707</v>
      </c>
      <c r="TOM2" s="6" t="s">
        <v>706</v>
      </c>
      <c r="TON2" s="23" t="s">
        <v>707</v>
      </c>
      <c r="TOO2" s="6" t="s">
        <v>706</v>
      </c>
      <c r="TOP2" s="23" t="s">
        <v>707</v>
      </c>
      <c r="TOQ2" s="6" t="s">
        <v>706</v>
      </c>
      <c r="TOR2" s="23" t="s">
        <v>707</v>
      </c>
      <c r="TOS2" s="6" t="s">
        <v>706</v>
      </c>
      <c r="TOT2" s="23" t="s">
        <v>707</v>
      </c>
      <c r="TOU2" s="6" t="s">
        <v>706</v>
      </c>
      <c r="TOV2" s="23" t="s">
        <v>707</v>
      </c>
      <c r="TOW2" s="6" t="s">
        <v>706</v>
      </c>
      <c r="TOX2" s="23" t="s">
        <v>707</v>
      </c>
      <c r="TOY2" s="6" t="s">
        <v>706</v>
      </c>
      <c r="TOZ2" s="23" t="s">
        <v>707</v>
      </c>
      <c r="TPA2" s="6" t="s">
        <v>706</v>
      </c>
      <c r="TPB2" s="23" t="s">
        <v>707</v>
      </c>
      <c r="TPC2" s="6" t="s">
        <v>706</v>
      </c>
      <c r="TPD2" s="23" t="s">
        <v>707</v>
      </c>
      <c r="TPE2" s="6" t="s">
        <v>706</v>
      </c>
      <c r="TPF2" s="23" t="s">
        <v>707</v>
      </c>
      <c r="TPG2" s="6" t="s">
        <v>706</v>
      </c>
      <c r="TPH2" s="23" t="s">
        <v>707</v>
      </c>
      <c r="TPI2" s="6" t="s">
        <v>706</v>
      </c>
      <c r="TPJ2" s="23" t="s">
        <v>707</v>
      </c>
      <c r="TPK2" s="6" t="s">
        <v>706</v>
      </c>
      <c r="TPL2" s="23" t="s">
        <v>707</v>
      </c>
      <c r="TPM2" s="6" t="s">
        <v>706</v>
      </c>
      <c r="TPN2" s="23" t="s">
        <v>707</v>
      </c>
      <c r="TPO2" s="6" t="s">
        <v>706</v>
      </c>
      <c r="TPP2" s="23" t="s">
        <v>707</v>
      </c>
      <c r="TPQ2" s="6" t="s">
        <v>706</v>
      </c>
      <c r="TPR2" s="23" t="s">
        <v>707</v>
      </c>
      <c r="TPS2" s="6" t="s">
        <v>706</v>
      </c>
      <c r="TPT2" s="23" t="s">
        <v>707</v>
      </c>
      <c r="TPU2" s="6" t="s">
        <v>706</v>
      </c>
      <c r="TPV2" s="23" t="s">
        <v>707</v>
      </c>
      <c r="TPW2" s="6" t="s">
        <v>706</v>
      </c>
      <c r="TPX2" s="23" t="s">
        <v>707</v>
      </c>
      <c r="TPY2" s="6" t="s">
        <v>706</v>
      </c>
      <c r="TPZ2" s="23" t="s">
        <v>707</v>
      </c>
      <c r="TQA2" s="6" t="s">
        <v>706</v>
      </c>
      <c r="TQB2" s="23" t="s">
        <v>707</v>
      </c>
      <c r="TQC2" s="6" t="s">
        <v>706</v>
      </c>
      <c r="TQD2" s="23" t="s">
        <v>707</v>
      </c>
      <c r="TQE2" s="6" t="s">
        <v>706</v>
      </c>
      <c r="TQF2" s="23" t="s">
        <v>707</v>
      </c>
      <c r="TQG2" s="6" t="s">
        <v>706</v>
      </c>
      <c r="TQH2" s="23" t="s">
        <v>707</v>
      </c>
      <c r="TQI2" s="6" t="s">
        <v>706</v>
      </c>
      <c r="TQJ2" s="23" t="s">
        <v>707</v>
      </c>
      <c r="TQK2" s="6" t="s">
        <v>706</v>
      </c>
      <c r="TQL2" s="23" t="s">
        <v>707</v>
      </c>
      <c r="TQM2" s="6" t="s">
        <v>706</v>
      </c>
      <c r="TQN2" s="23" t="s">
        <v>707</v>
      </c>
      <c r="TQO2" s="6" t="s">
        <v>706</v>
      </c>
      <c r="TQP2" s="23" t="s">
        <v>707</v>
      </c>
      <c r="TQQ2" s="6" t="s">
        <v>706</v>
      </c>
      <c r="TQR2" s="23" t="s">
        <v>707</v>
      </c>
      <c r="TQS2" s="6" t="s">
        <v>706</v>
      </c>
      <c r="TQT2" s="23" t="s">
        <v>707</v>
      </c>
      <c r="TQU2" s="6" t="s">
        <v>706</v>
      </c>
      <c r="TQV2" s="23" t="s">
        <v>707</v>
      </c>
      <c r="TQW2" s="6" t="s">
        <v>706</v>
      </c>
      <c r="TQX2" s="23" t="s">
        <v>707</v>
      </c>
      <c r="TQY2" s="6" t="s">
        <v>706</v>
      </c>
      <c r="TQZ2" s="23" t="s">
        <v>707</v>
      </c>
      <c r="TRA2" s="6" t="s">
        <v>706</v>
      </c>
      <c r="TRB2" s="23" t="s">
        <v>707</v>
      </c>
      <c r="TRC2" s="6" t="s">
        <v>706</v>
      </c>
      <c r="TRD2" s="23" t="s">
        <v>707</v>
      </c>
      <c r="TRE2" s="6" t="s">
        <v>706</v>
      </c>
      <c r="TRF2" s="23" t="s">
        <v>707</v>
      </c>
      <c r="TRG2" s="6" t="s">
        <v>706</v>
      </c>
      <c r="TRH2" s="23" t="s">
        <v>707</v>
      </c>
      <c r="TRI2" s="6" t="s">
        <v>706</v>
      </c>
      <c r="TRJ2" s="23" t="s">
        <v>707</v>
      </c>
      <c r="TRK2" s="6" t="s">
        <v>706</v>
      </c>
      <c r="TRL2" s="23" t="s">
        <v>707</v>
      </c>
      <c r="TRM2" s="6" t="s">
        <v>706</v>
      </c>
      <c r="TRN2" s="23" t="s">
        <v>707</v>
      </c>
      <c r="TRO2" s="6" t="s">
        <v>706</v>
      </c>
      <c r="TRP2" s="23" t="s">
        <v>707</v>
      </c>
      <c r="TRQ2" s="6" t="s">
        <v>706</v>
      </c>
      <c r="TRR2" s="23" t="s">
        <v>707</v>
      </c>
      <c r="TRS2" s="6" t="s">
        <v>706</v>
      </c>
      <c r="TRT2" s="23" t="s">
        <v>707</v>
      </c>
      <c r="TRU2" s="6" t="s">
        <v>706</v>
      </c>
      <c r="TRV2" s="23" t="s">
        <v>707</v>
      </c>
      <c r="TRW2" s="6" t="s">
        <v>706</v>
      </c>
      <c r="TRX2" s="23" t="s">
        <v>707</v>
      </c>
      <c r="TRY2" s="6" t="s">
        <v>706</v>
      </c>
      <c r="TRZ2" s="23" t="s">
        <v>707</v>
      </c>
      <c r="TSA2" s="6" t="s">
        <v>706</v>
      </c>
      <c r="TSB2" s="23" t="s">
        <v>707</v>
      </c>
      <c r="TSC2" s="6" t="s">
        <v>706</v>
      </c>
      <c r="TSD2" s="23" t="s">
        <v>707</v>
      </c>
      <c r="TSE2" s="6" t="s">
        <v>706</v>
      </c>
      <c r="TSF2" s="23" t="s">
        <v>707</v>
      </c>
      <c r="TSG2" s="6" t="s">
        <v>706</v>
      </c>
      <c r="TSH2" s="23" t="s">
        <v>707</v>
      </c>
      <c r="TSI2" s="6" t="s">
        <v>706</v>
      </c>
      <c r="TSJ2" s="23" t="s">
        <v>707</v>
      </c>
      <c r="TSK2" s="6" t="s">
        <v>706</v>
      </c>
      <c r="TSL2" s="23" t="s">
        <v>707</v>
      </c>
      <c r="TSM2" s="6" t="s">
        <v>706</v>
      </c>
      <c r="TSN2" s="23" t="s">
        <v>707</v>
      </c>
      <c r="TSO2" s="6" t="s">
        <v>706</v>
      </c>
      <c r="TSP2" s="23" t="s">
        <v>707</v>
      </c>
      <c r="TSQ2" s="6" t="s">
        <v>706</v>
      </c>
      <c r="TSR2" s="23" t="s">
        <v>707</v>
      </c>
      <c r="TSS2" s="6" t="s">
        <v>706</v>
      </c>
      <c r="TST2" s="23" t="s">
        <v>707</v>
      </c>
      <c r="TSU2" s="6" t="s">
        <v>706</v>
      </c>
      <c r="TSV2" s="23" t="s">
        <v>707</v>
      </c>
      <c r="TSW2" s="6" t="s">
        <v>706</v>
      </c>
      <c r="TSX2" s="23" t="s">
        <v>707</v>
      </c>
      <c r="TSY2" s="6" t="s">
        <v>706</v>
      </c>
      <c r="TSZ2" s="23" t="s">
        <v>707</v>
      </c>
      <c r="TTA2" s="6" t="s">
        <v>706</v>
      </c>
      <c r="TTB2" s="23" t="s">
        <v>707</v>
      </c>
      <c r="TTC2" s="6" t="s">
        <v>706</v>
      </c>
      <c r="TTD2" s="23" t="s">
        <v>707</v>
      </c>
      <c r="TTE2" s="6" t="s">
        <v>706</v>
      </c>
      <c r="TTF2" s="23" t="s">
        <v>707</v>
      </c>
      <c r="TTG2" s="6" t="s">
        <v>706</v>
      </c>
      <c r="TTH2" s="23" t="s">
        <v>707</v>
      </c>
      <c r="TTI2" s="6" t="s">
        <v>706</v>
      </c>
      <c r="TTJ2" s="23" t="s">
        <v>707</v>
      </c>
      <c r="TTK2" s="6" t="s">
        <v>706</v>
      </c>
      <c r="TTL2" s="23" t="s">
        <v>707</v>
      </c>
      <c r="TTM2" s="6" t="s">
        <v>706</v>
      </c>
      <c r="TTN2" s="23" t="s">
        <v>707</v>
      </c>
      <c r="TTO2" s="6" t="s">
        <v>706</v>
      </c>
      <c r="TTP2" s="23" t="s">
        <v>707</v>
      </c>
      <c r="TTQ2" s="6" t="s">
        <v>706</v>
      </c>
      <c r="TTR2" s="23" t="s">
        <v>707</v>
      </c>
      <c r="TTS2" s="6" t="s">
        <v>706</v>
      </c>
      <c r="TTT2" s="23" t="s">
        <v>707</v>
      </c>
      <c r="TTU2" s="6" t="s">
        <v>706</v>
      </c>
      <c r="TTV2" s="23" t="s">
        <v>707</v>
      </c>
      <c r="TTW2" s="6" t="s">
        <v>706</v>
      </c>
      <c r="TTX2" s="23" t="s">
        <v>707</v>
      </c>
      <c r="TTY2" s="6" t="s">
        <v>706</v>
      </c>
      <c r="TTZ2" s="23" t="s">
        <v>707</v>
      </c>
      <c r="TUA2" s="6" t="s">
        <v>706</v>
      </c>
      <c r="TUB2" s="23" t="s">
        <v>707</v>
      </c>
      <c r="TUC2" s="6" t="s">
        <v>706</v>
      </c>
      <c r="TUD2" s="23" t="s">
        <v>707</v>
      </c>
      <c r="TUE2" s="6" t="s">
        <v>706</v>
      </c>
      <c r="TUF2" s="23" t="s">
        <v>707</v>
      </c>
      <c r="TUG2" s="6" t="s">
        <v>706</v>
      </c>
      <c r="TUH2" s="23" t="s">
        <v>707</v>
      </c>
      <c r="TUI2" s="6" t="s">
        <v>706</v>
      </c>
      <c r="TUJ2" s="23" t="s">
        <v>707</v>
      </c>
      <c r="TUK2" s="6" t="s">
        <v>706</v>
      </c>
      <c r="TUL2" s="23" t="s">
        <v>707</v>
      </c>
      <c r="TUM2" s="6" t="s">
        <v>706</v>
      </c>
      <c r="TUN2" s="23" t="s">
        <v>707</v>
      </c>
      <c r="TUO2" s="6" t="s">
        <v>706</v>
      </c>
      <c r="TUP2" s="23" t="s">
        <v>707</v>
      </c>
      <c r="TUQ2" s="6" t="s">
        <v>706</v>
      </c>
      <c r="TUR2" s="23" t="s">
        <v>707</v>
      </c>
      <c r="TUS2" s="6" t="s">
        <v>706</v>
      </c>
      <c r="TUT2" s="23" t="s">
        <v>707</v>
      </c>
      <c r="TUU2" s="6" t="s">
        <v>706</v>
      </c>
      <c r="TUV2" s="23" t="s">
        <v>707</v>
      </c>
      <c r="TUW2" s="6" t="s">
        <v>706</v>
      </c>
      <c r="TUX2" s="23" t="s">
        <v>707</v>
      </c>
      <c r="TUY2" s="6" t="s">
        <v>706</v>
      </c>
      <c r="TUZ2" s="23" t="s">
        <v>707</v>
      </c>
      <c r="TVA2" s="6" t="s">
        <v>706</v>
      </c>
      <c r="TVB2" s="23" t="s">
        <v>707</v>
      </c>
      <c r="TVC2" s="6" t="s">
        <v>706</v>
      </c>
      <c r="TVD2" s="23" t="s">
        <v>707</v>
      </c>
      <c r="TVE2" s="6" t="s">
        <v>706</v>
      </c>
      <c r="TVF2" s="23" t="s">
        <v>707</v>
      </c>
      <c r="TVG2" s="6" t="s">
        <v>706</v>
      </c>
      <c r="TVH2" s="23" t="s">
        <v>707</v>
      </c>
      <c r="TVI2" s="6" t="s">
        <v>706</v>
      </c>
      <c r="TVJ2" s="23" t="s">
        <v>707</v>
      </c>
      <c r="TVK2" s="6" t="s">
        <v>706</v>
      </c>
      <c r="TVL2" s="23" t="s">
        <v>707</v>
      </c>
      <c r="TVM2" s="6" t="s">
        <v>706</v>
      </c>
      <c r="TVN2" s="23" t="s">
        <v>707</v>
      </c>
      <c r="TVO2" s="6" t="s">
        <v>706</v>
      </c>
      <c r="TVP2" s="23" t="s">
        <v>707</v>
      </c>
      <c r="TVQ2" s="6" t="s">
        <v>706</v>
      </c>
      <c r="TVR2" s="23" t="s">
        <v>707</v>
      </c>
      <c r="TVS2" s="6" t="s">
        <v>706</v>
      </c>
      <c r="TVT2" s="23" t="s">
        <v>707</v>
      </c>
      <c r="TVU2" s="6" t="s">
        <v>706</v>
      </c>
      <c r="TVV2" s="23" t="s">
        <v>707</v>
      </c>
      <c r="TVW2" s="6" t="s">
        <v>706</v>
      </c>
      <c r="TVX2" s="23" t="s">
        <v>707</v>
      </c>
      <c r="TVY2" s="6" t="s">
        <v>706</v>
      </c>
      <c r="TVZ2" s="23" t="s">
        <v>707</v>
      </c>
      <c r="TWA2" s="6" t="s">
        <v>706</v>
      </c>
      <c r="TWB2" s="23" t="s">
        <v>707</v>
      </c>
      <c r="TWC2" s="6" t="s">
        <v>706</v>
      </c>
      <c r="TWD2" s="23" t="s">
        <v>707</v>
      </c>
      <c r="TWE2" s="6" t="s">
        <v>706</v>
      </c>
      <c r="TWF2" s="23" t="s">
        <v>707</v>
      </c>
      <c r="TWG2" s="6" t="s">
        <v>706</v>
      </c>
      <c r="TWH2" s="23" t="s">
        <v>707</v>
      </c>
      <c r="TWI2" s="6" t="s">
        <v>706</v>
      </c>
      <c r="TWJ2" s="23" t="s">
        <v>707</v>
      </c>
      <c r="TWK2" s="6" t="s">
        <v>706</v>
      </c>
      <c r="TWL2" s="23" t="s">
        <v>707</v>
      </c>
      <c r="TWM2" s="6" t="s">
        <v>706</v>
      </c>
      <c r="TWN2" s="23" t="s">
        <v>707</v>
      </c>
      <c r="TWO2" s="6" t="s">
        <v>706</v>
      </c>
      <c r="TWP2" s="23" t="s">
        <v>707</v>
      </c>
      <c r="TWQ2" s="6" t="s">
        <v>706</v>
      </c>
      <c r="TWR2" s="23" t="s">
        <v>707</v>
      </c>
      <c r="TWS2" s="6" t="s">
        <v>706</v>
      </c>
      <c r="TWT2" s="23" t="s">
        <v>707</v>
      </c>
      <c r="TWU2" s="6" t="s">
        <v>706</v>
      </c>
      <c r="TWV2" s="23" t="s">
        <v>707</v>
      </c>
      <c r="TWW2" s="6" t="s">
        <v>706</v>
      </c>
      <c r="TWX2" s="23" t="s">
        <v>707</v>
      </c>
      <c r="TWY2" s="6" t="s">
        <v>706</v>
      </c>
      <c r="TWZ2" s="23" t="s">
        <v>707</v>
      </c>
      <c r="TXA2" s="6" t="s">
        <v>706</v>
      </c>
      <c r="TXB2" s="23" t="s">
        <v>707</v>
      </c>
      <c r="TXC2" s="6" t="s">
        <v>706</v>
      </c>
      <c r="TXD2" s="23" t="s">
        <v>707</v>
      </c>
      <c r="TXE2" s="6" t="s">
        <v>706</v>
      </c>
      <c r="TXF2" s="23" t="s">
        <v>707</v>
      </c>
      <c r="TXG2" s="6" t="s">
        <v>706</v>
      </c>
      <c r="TXH2" s="23" t="s">
        <v>707</v>
      </c>
      <c r="TXI2" s="6" t="s">
        <v>706</v>
      </c>
      <c r="TXJ2" s="23" t="s">
        <v>707</v>
      </c>
      <c r="TXK2" s="6" t="s">
        <v>706</v>
      </c>
      <c r="TXL2" s="23" t="s">
        <v>707</v>
      </c>
      <c r="TXM2" s="6" t="s">
        <v>706</v>
      </c>
      <c r="TXN2" s="23" t="s">
        <v>707</v>
      </c>
      <c r="TXO2" s="6" t="s">
        <v>706</v>
      </c>
      <c r="TXP2" s="23" t="s">
        <v>707</v>
      </c>
      <c r="TXQ2" s="6" t="s">
        <v>706</v>
      </c>
      <c r="TXR2" s="23" t="s">
        <v>707</v>
      </c>
      <c r="TXS2" s="6" t="s">
        <v>706</v>
      </c>
      <c r="TXT2" s="23" t="s">
        <v>707</v>
      </c>
      <c r="TXU2" s="6" t="s">
        <v>706</v>
      </c>
      <c r="TXV2" s="23" t="s">
        <v>707</v>
      </c>
      <c r="TXW2" s="6" t="s">
        <v>706</v>
      </c>
      <c r="TXX2" s="23" t="s">
        <v>707</v>
      </c>
      <c r="TXY2" s="6" t="s">
        <v>706</v>
      </c>
      <c r="TXZ2" s="23" t="s">
        <v>707</v>
      </c>
      <c r="TYA2" s="6" t="s">
        <v>706</v>
      </c>
      <c r="TYB2" s="23" t="s">
        <v>707</v>
      </c>
      <c r="TYC2" s="6" t="s">
        <v>706</v>
      </c>
      <c r="TYD2" s="23" t="s">
        <v>707</v>
      </c>
      <c r="TYE2" s="6" t="s">
        <v>706</v>
      </c>
      <c r="TYF2" s="23" t="s">
        <v>707</v>
      </c>
      <c r="TYG2" s="6" t="s">
        <v>706</v>
      </c>
      <c r="TYH2" s="23" t="s">
        <v>707</v>
      </c>
      <c r="TYI2" s="6" t="s">
        <v>706</v>
      </c>
      <c r="TYJ2" s="23" t="s">
        <v>707</v>
      </c>
      <c r="TYK2" s="6" t="s">
        <v>706</v>
      </c>
      <c r="TYL2" s="23" t="s">
        <v>707</v>
      </c>
      <c r="TYM2" s="6" t="s">
        <v>706</v>
      </c>
      <c r="TYN2" s="23" t="s">
        <v>707</v>
      </c>
      <c r="TYO2" s="6" t="s">
        <v>706</v>
      </c>
      <c r="TYP2" s="23" t="s">
        <v>707</v>
      </c>
      <c r="TYQ2" s="6" t="s">
        <v>706</v>
      </c>
      <c r="TYR2" s="23" t="s">
        <v>707</v>
      </c>
      <c r="TYS2" s="6" t="s">
        <v>706</v>
      </c>
      <c r="TYT2" s="23" t="s">
        <v>707</v>
      </c>
      <c r="TYU2" s="6" t="s">
        <v>706</v>
      </c>
      <c r="TYV2" s="23" t="s">
        <v>707</v>
      </c>
      <c r="TYW2" s="6" t="s">
        <v>706</v>
      </c>
      <c r="TYX2" s="23" t="s">
        <v>707</v>
      </c>
      <c r="TYY2" s="6" t="s">
        <v>706</v>
      </c>
      <c r="TYZ2" s="23" t="s">
        <v>707</v>
      </c>
      <c r="TZA2" s="6" t="s">
        <v>706</v>
      </c>
      <c r="TZB2" s="23" t="s">
        <v>707</v>
      </c>
      <c r="TZC2" s="6" t="s">
        <v>706</v>
      </c>
      <c r="TZD2" s="23" t="s">
        <v>707</v>
      </c>
      <c r="TZE2" s="6" t="s">
        <v>706</v>
      </c>
      <c r="TZF2" s="23" t="s">
        <v>707</v>
      </c>
      <c r="TZG2" s="6" t="s">
        <v>706</v>
      </c>
      <c r="TZH2" s="23" t="s">
        <v>707</v>
      </c>
      <c r="TZI2" s="6" t="s">
        <v>706</v>
      </c>
      <c r="TZJ2" s="23" t="s">
        <v>707</v>
      </c>
      <c r="TZK2" s="6" t="s">
        <v>706</v>
      </c>
      <c r="TZL2" s="23" t="s">
        <v>707</v>
      </c>
      <c r="TZM2" s="6" t="s">
        <v>706</v>
      </c>
      <c r="TZN2" s="23" t="s">
        <v>707</v>
      </c>
      <c r="TZO2" s="6" t="s">
        <v>706</v>
      </c>
      <c r="TZP2" s="23" t="s">
        <v>707</v>
      </c>
      <c r="TZQ2" s="6" t="s">
        <v>706</v>
      </c>
      <c r="TZR2" s="23" t="s">
        <v>707</v>
      </c>
      <c r="TZS2" s="6" t="s">
        <v>706</v>
      </c>
      <c r="TZT2" s="23" t="s">
        <v>707</v>
      </c>
      <c r="TZU2" s="6" t="s">
        <v>706</v>
      </c>
      <c r="TZV2" s="23" t="s">
        <v>707</v>
      </c>
      <c r="TZW2" s="6" t="s">
        <v>706</v>
      </c>
      <c r="TZX2" s="23" t="s">
        <v>707</v>
      </c>
      <c r="TZY2" s="6" t="s">
        <v>706</v>
      </c>
      <c r="TZZ2" s="23" t="s">
        <v>707</v>
      </c>
      <c r="UAA2" s="6" t="s">
        <v>706</v>
      </c>
      <c r="UAB2" s="23" t="s">
        <v>707</v>
      </c>
      <c r="UAC2" s="6" t="s">
        <v>706</v>
      </c>
      <c r="UAD2" s="23" t="s">
        <v>707</v>
      </c>
      <c r="UAE2" s="6" t="s">
        <v>706</v>
      </c>
      <c r="UAF2" s="23" t="s">
        <v>707</v>
      </c>
      <c r="UAG2" s="6" t="s">
        <v>706</v>
      </c>
      <c r="UAH2" s="23" t="s">
        <v>707</v>
      </c>
      <c r="UAI2" s="6" t="s">
        <v>706</v>
      </c>
      <c r="UAJ2" s="23" t="s">
        <v>707</v>
      </c>
      <c r="UAK2" s="6" t="s">
        <v>706</v>
      </c>
      <c r="UAL2" s="23" t="s">
        <v>707</v>
      </c>
      <c r="UAM2" s="6" t="s">
        <v>706</v>
      </c>
      <c r="UAN2" s="23" t="s">
        <v>707</v>
      </c>
      <c r="UAO2" s="6" t="s">
        <v>706</v>
      </c>
      <c r="UAP2" s="23" t="s">
        <v>707</v>
      </c>
      <c r="UAQ2" s="6" t="s">
        <v>706</v>
      </c>
      <c r="UAR2" s="23" t="s">
        <v>707</v>
      </c>
      <c r="UAS2" s="6" t="s">
        <v>706</v>
      </c>
      <c r="UAT2" s="23" t="s">
        <v>707</v>
      </c>
      <c r="UAU2" s="6" t="s">
        <v>706</v>
      </c>
      <c r="UAV2" s="23" t="s">
        <v>707</v>
      </c>
      <c r="UAW2" s="6" t="s">
        <v>706</v>
      </c>
      <c r="UAX2" s="23" t="s">
        <v>707</v>
      </c>
      <c r="UAY2" s="6" t="s">
        <v>706</v>
      </c>
      <c r="UAZ2" s="23" t="s">
        <v>707</v>
      </c>
      <c r="UBA2" s="6" t="s">
        <v>706</v>
      </c>
      <c r="UBB2" s="23" t="s">
        <v>707</v>
      </c>
      <c r="UBC2" s="6" t="s">
        <v>706</v>
      </c>
      <c r="UBD2" s="23" t="s">
        <v>707</v>
      </c>
      <c r="UBE2" s="6" t="s">
        <v>706</v>
      </c>
      <c r="UBF2" s="23" t="s">
        <v>707</v>
      </c>
      <c r="UBG2" s="6" t="s">
        <v>706</v>
      </c>
      <c r="UBH2" s="23" t="s">
        <v>707</v>
      </c>
      <c r="UBI2" s="6" t="s">
        <v>706</v>
      </c>
      <c r="UBJ2" s="23" t="s">
        <v>707</v>
      </c>
      <c r="UBK2" s="6" t="s">
        <v>706</v>
      </c>
      <c r="UBL2" s="23" t="s">
        <v>707</v>
      </c>
      <c r="UBM2" s="6" t="s">
        <v>706</v>
      </c>
      <c r="UBN2" s="23" t="s">
        <v>707</v>
      </c>
      <c r="UBO2" s="6" t="s">
        <v>706</v>
      </c>
      <c r="UBP2" s="23" t="s">
        <v>707</v>
      </c>
      <c r="UBQ2" s="6" t="s">
        <v>706</v>
      </c>
      <c r="UBR2" s="23" t="s">
        <v>707</v>
      </c>
      <c r="UBS2" s="6" t="s">
        <v>706</v>
      </c>
      <c r="UBT2" s="23" t="s">
        <v>707</v>
      </c>
      <c r="UBU2" s="6" t="s">
        <v>706</v>
      </c>
      <c r="UBV2" s="23" t="s">
        <v>707</v>
      </c>
      <c r="UBW2" s="6" t="s">
        <v>706</v>
      </c>
      <c r="UBX2" s="23" t="s">
        <v>707</v>
      </c>
      <c r="UBY2" s="6" t="s">
        <v>706</v>
      </c>
      <c r="UBZ2" s="23" t="s">
        <v>707</v>
      </c>
      <c r="UCA2" s="6" t="s">
        <v>706</v>
      </c>
      <c r="UCB2" s="23" t="s">
        <v>707</v>
      </c>
      <c r="UCC2" s="6" t="s">
        <v>706</v>
      </c>
      <c r="UCD2" s="23" t="s">
        <v>707</v>
      </c>
      <c r="UCE2" s="6" t="s">
        <v>706</v>
      </c>
      <c r="UCF2" s="23" t="s">
        <v>707</v>
      </c>
      <c r="UCG2" s="6" t="s">
        <v>706</v>
      </c>
      <c r="UCH2" s="23" t="s">
        <v>707</v>
      </c>
      <c r="UCI2" s="6" t="s">
        <v>706</v>
      </c>
      <c r="UCJ2" s="23" t="s">
        <v>707</v>
      </c>
      <c r="UCK2" s="6" t="s">
        <v>706</v>
      </c>
      <c r="UCL2" s="23" t="s">
        <v>707</v>
      </c>
      <c r="UCM2" s="6" t="s">
        <v>706</v>
      </c>
      <c r="UCN2" s="23" t="s">
        <v>707</v>
      </c>
      <c r="UCO2" s="6" t="s">
        <v>706</v>
      </c>
      <c r="UCP2" s="23" t="s">
        <v>707</v>
      </c>
      <c r="UCQ2" s="6" t="s">
        <v>706</v>
      </c>
      <c r="UCR2" s="23" t="s">
        <v>707</v>
      </c>
      <c r="UCS2" s="6" t="s">
        <v>706</v>
      </c>
      <c r="UCT2" s="23" t="s">
        <v>707</v>
      </c>
      <c r="UCU2" s="6" t="s">
        <v>706</v>
      </c>
      <c r="UCV2" s="23" t="s">
        <v>707</v>
      </c>
      <c r="UCW2" s="6" t="s">
        <v>706</v>
      </c>
      <c r="UCX2" s="23" t="s">
        <v>707</v>
      </c>
      <c r="UCY2" s="6" t="s">
        <v>706</v>
      </c>
      <c r="UCZ2" s="23" t="s">
        <v>707</v>
      </c>
      <c r="UDA2" s="6" t="s">
        <v>706</v>
      </c>
      <c r="UDB2" s="23" t="s">
        <v>707</v>
      </c>
      <c r="UDC2" s="6" t="s">
        <v>706</v>
      </c>
      <c r="UDD2" s="23" t="s">
        <v>707</v>
      </c>
      <c r="UDE2" s="6" t="s">
        <v>706</v>
      </c>
      <c r="UDF2" s="23" t="s">
        <v>707</v>
      </c>
      <c r="UDG2" s="6" t="s">
        <v>706</v>
      </c>
      <c r="UDH2" s="23" t="s">
        <v>707</v>
      </c>
      <c r="UDI2" s="6" t="s">
        <v>706</v>
      </c>
      <c r="UDJ2" s="23" t="s">
        <v>707</v>
      </c>
      <c r="UDK2" s="6" t="s">
        <v>706</v>
      </c>
      <c r="UDL2" s="23" t="s">
        <v>707</v>
      </c>
      <c r="UDM2" s="6" t="s">
        <v>706</v>
      </c>
      <c r="UDN2" s="23" t="s">
        <v>707</v>
      </c>
      <c r="UDO2" s="6" t="s">
        <v>706</v>
      </c>
      <c r="UDP2" s="23" t="s">
        <v>707</v>
      </c>
      <c r="UDQ2" s="6" t="s">
        <v>706</v>
      </c>
      <c r="UDR2" s="23" t="s">
        <v>707</v>
      </c>
      <c r="UDS2" s="6" t="s">
        <v>706</v>
      </c>
      <c r="UDT2" s="23" t="s">
        <v>707</v>
      </c>
      <c r="UDU2" s="6" t="s">
        <v>706</v>
      </c>
      <c r="UDV2" s="23" t="s">
        <v>707</v>
      </c>
      <c r="UDW2" s="6" t="s">
        <v>706</v>
      </c>
      <c r="UDX2" s="23" t="s">
        <v>707</v>
      </c>
      <c r="UDY2" s="6" t="s">
        <v>706</v>
      </c>
      <c r="UDZ2" s="23" t="s">
        <v>707</v>
      </c>
      <c r="UEA2" s="6" t="s">
        <v>706</v>
      </c>
      <c r="UEB2" s="23" t="s">
        <v>707</v>
      </c>
      <c r="UEC2" s="6" t="s">
        <v>706</v>
      </c>
      <c r="UED2" s="23" t="s">
        <v>707</v>
      </c>
      <c r="UEE2" s="6" t="s">
        <v>706</v>
      </c>
      <c r="UEF2" s="23" t="s">
        <v>707</v>
      </c>
      <c r="UEG2" s="6" t="s">
        <v>706</v>
      </c>
      <c r="UEH2" s="23" t="s">
        <v>707</v>
      </c>
      <c r="UEI2" s="6" t="s">
        <v>706</v>
      </c>
      <c r="UEJ2" s="23" t="s">
        <v>707</v>
      </c>
      <c r="UEK2" s="6" t="s">
        <v>706</v>
      </c>
      <c r="UEL2" s="23" t="s">
        <v>707</v>
      </c>
      <c r="UEM2" s="6" t="s">
        <v>706</v>
      </c>
      <c r="UEN2" s="23" t="s">
        <v>707</v>
      </c>
      <c r="UEO2" s="6" t="s">
        <v>706</v>
      </c>
      <c r="UEP2" s="23" t="s">
        <v>707</v>
      </c>
      <c r="UEQ2" s="6" t="s">
        <v>706</v>
      </c>
      <c r="UER2" s="23" t="s">
        <v>707</v>
      </c>
      <c r="UES2" s="6" t="s">
        <v>706</v>
      </c>
      <c r="UET2" s="23" t="s">
        <v>707</v>
      </c>
      <c r="UEU2" s="6" t="s">
        <v>706</v>
      </c>
      <c r="UEV2" s="23" t="s">
        <v>707</v>
      </c>
      <c r="UEW2" s="6" t="s">
        <v>706</v>
      </c>
      <c r="UEX2" s="23" t="s">
        <v>707</v>
      </c>
      <c r="UEY2" s="6" t="s">
        <v>706</v>
      </c>
      <c r="UEZ2" s="23" t="s">
        <v>707</v>
      </c>
      <c r="UFA2" s="6" t="s">
        <v>706</v>
      </c>
      <c r="UFB2" s="23" t="s">
        <v>707</v>
      </c>
      <c r="UFC2" s="6" t="s">
        <v>706</v>
      </c>
      <c r="UFD2" s="23" t="s">
        <v>707</v>
      </c>
      <c r="UFE2" s="6" t="s">
        <v>706</v>
      </c>
      <c r="UFF2" s="23" t="s">
        <v>707</v>
      </c>
      <c r="UFG2" s="6" t="s">
        <v>706</v>
      </c>
      <c r="UFH2" s="23" t="s">
        <v>707</v>
      </c>
      <c r="UFI2" s="6" t="s">
        <v>706</v>
      </c>
      <c r="UFJ2" s="23" t="s">
        <v>707</v>
      </c>
      <c r="UFK2" s="6" t="s">
        <v>706</v>
      </c>
      <c r="UFL2" s="23" t="s">
        <v>707</v>
      </c>
      <c r="UFM2" s="6" t="s">
        <v>706</v>
      </c>
      <c r="UFN2" s="23" t="s">
        <v>707</v>
      </c>
      <c r="UFO2" s="6" t="s">
        <v>706</v>
      </c>
      <c r="UFP2" s="23" t="s">
        <v>707</v>
      </c>
      <c r="UFQ2" s="6" t="s">
        <v>706</v>
      </c>
      <c r="UFR2" s="23" t="s">
        <v>707</v>
      </c>
      <c r="UFS2" s="6" t="s">
        <v>706</v>
      </c>
      <c r="UFT2" s="23" t="s">
        <v>707</v>
      </c>
      <c r="UFU2" s="6" t="s">
        <v>706</v>
      </c>
      <c r="UFV2" s="23" t="s">
        <v>707</v>
      </c>
      <c r="UFW2" s="6" t="s">
        <v>706</v>
      </c>
      <c r="UFX2" s="23" t="s">
        <v>707</v>
      </c>
      <c r="UFY2" s="6" t="s">
        <v>706</v>
      </c>
      <c r="UFZ2" s="23" t="s">
        <v>707</v>
      </c>
      <c r="UGA2" s="6" t="s">
        <v>706</v>
      </c>
      <c r="UGB2" s="23" t="s">
        <v>707</v>
      </c>
      <c r="UGC2" s="6" t="s">
        <v>706</v>
      </c>
      <c r="UGD2" s="23" t="s">
        <v>707</v>
      </c>
      <c r="UGE2" s="6" t="s">
        <v>706</v>
      </c>
      <c r="UGF2" s="23" t="s">
        <v>707</v>
      </c>
      <c r="UGG2" s="6" t="s">
        <v>706</v>
      </c>
      <c r="UGH2" s="23" t="s">
        <v>707</v>
      </c>
      <c r="UGI2" s="6" t="s">
        <v>706</v>
      </c>
      <c r="UGJ2" s="23" t="s">
        <v>707</v>
      </c>
      <c r="UGK2" s="6" t="s">
        <v>706</v>
      </c>
      <c r="UGL2" s="23" t="s">
        <v>707</v>
      </c>
      <c r="UGM2" s="6" t="s">
        <v>706</v>
      </c>
      <c r="UGN2" s="23" t="s">
        <v>707</v>
      </c>
      <c r="UGO2" s="6" t="s">
        <v>706</v>
      </c>
      <c r="UGP2" s="23" t="s">
        <v>707</v>
      </c>
      <c r="UGQ2" s="6" t="s">
        <v>706</v>
      </c>
      <c r="UGR2" s="23" t="s">
        <v>707</v>
      </c>
      <c r="UGS2" s="6" t="s">
        <v>706</v>
      </c>
      <c r="UGT2" s="23" t="s">
        <v>707</v>
      </c>
      <c r="UGU2" s="6" t="s">
        <v>706</v>
      </c>
      <c r="UGV2" s="23" t="s">
        <v>707</v>
      </c>
      <c r="UGW2" s="6" t="s">
        <v>706</v>
      </c>
      <c r="UGX2" s="23" t="s">
        <v>707</v>
      </c>
      <c r="UGY2" s="6" t="s">
        <v>706</v>
      </c>
      <c r="UGZ2" s="23" t="s">
        <v>707</v>
      </c>
      <c r="UHA2" s="6" t="s">
        <v>706</v>
      </c>
      <c r="UHB2" s="23" t="s">
        <v>707</v>
      </c>
      <c r="UHC2" s="6" t="s">
        <v>706</v>
      </c>
      <c r="UHD2" s="23" t="s">
        <v>707</v>
      </c>
      <c r="UHE2" s="6" t="s">
        <v>706</v>
      </c>
      <c r="UHF2" s="23" t="s">
        <v>707</v>
      </c>
      <c r="UHG2" s="6" t="s">
        <v>706</v>
      </c>
      <c r="UHH2" s="23" t="s">
        <v>707</v>
      </c>
      <c r="UHI2" s="6" t="s">
        <v>706</v>
      </c>
      <c r="UHJ2" s="23" t="s">
        <v>707</v>
      </c>
      <c r="UHK2" s="6" t="s">
        <v>706</v>
      </c>
      <c r="UHL2" s="23" t="s">
        <v>707</v>
      </c>
      <c r="UHM2" s="6" t="s">
        <v>706</v>
      </c>
      <c r="UHN2" s="23" t="s">
        <v>707</v>
      </c>
      <c r="UHO2" s="6" t="s">
        <v>706</v>
      </c>
      <c r="UHP2" s="23" t="s">
        <v>707</v>
      </c>
      <c r="UHQ2" s="6" t="s">
        <v>706</v>
      </c>
      <c r="UHR2" s="23" t="s">
        <v>707</v>
      </c>
      <c r="UHS2" s="6" t="s">
        <v>706</v>
      </c>
      <c r="UHT2" s="23" t="s">
        <v>707</v>
      </c>
      <c r="UHU2" s="6" t="s">
        <v>706</v>
      </c>
      <c r="UHV2" s="23" t="s">
        <v>707</v>
      </c>
      <c r="UHW2" s="6" t="s">
        <v>706</v>
      </c>
      <c r="UHX2" s="23" t="s">
        <v>707</v>
      </c>
      <c r="UHY2" s="6" t="s">
        <v>706</v>
      </c>
      <c r="UHZ2" s="23" t="s">
        <v>707</v>
      </c>
      <c r="UIA2" s="6" t="s">
        <v>706</v>
      </c>
      <c r="UIB2" s="23" t="s">
        <v>707</v>
      </c>
      <c r="UIC2" s="6" t="s">
        <v>706</v>
      </c>
      <c r="UID2" s="23" t="s">
        <v>707</v>
      </c>
      <c r="UIE2" s="6" t="s">
        <v>706</v>
      </c>
      <c r="UIF2" s="23" t="s">
        <v>707</v>
      </c>
      <c r="UIG2" s="6" t="s">
        <v>706</v>
      </c>
      <c r="UIH2" s="23" t="s">
        <v>707</v>
      </c>
      <c r="UII2" s="6" t="s">
        <v>706</v>
      </c>
      <c r="UIJ2" s="23" t="s">
        <v>707</v>
      </c>
      <c r="UIK2" s="6" t="s">
        <v>706</v>
      </c>
      <c r="UIL2" s="23" t="s">
        <v>707</v>
      </c>
      <c r="UIM2" s="6" t="s">
        <v>706</v>
      </c>
      <c r="UIN2" s="23" t="s">
        <v>707</v>
      </c>
      <c r="UIO2" s="6" t="s">
        <v>706</v>
      </c>
      <c r="UIP2" s="23" t="s">
        <v>707</v>
      </c>
      <c r="UIQ2" s="6" t="s">
        <v>706</v>
      </c>
      <c r="UIR2" s="23" t="s">
        <v>707</v>
      </c>
      <c r="UIS2" s="6" t="s">
        <v>706</v>
      </c>
      <c r="UIT2" s="23" t="s">
        <v>707</v>
      </c>
      <c r="UIU2" s="6" t="s">
        <v>706</v>
      </c>
      <c r="UIV2" s="23" t="s">
        <v>707</v>
      </c>
      <c r="UIW2" s="6" t="s">
        <v>706</v>
      </c>
      <c r="UIX2" s="23" t="s">
        <v>707</v>
      </c>
      <c r="UIY2" s="6" t="s">
        <v>706</v>
      </c>
      <c r="UIZ2" s="23" t="s">
        <v>707</v>
      </c>
      <c r="UJA2" s="6" t="s">
        <v>706</v>
      </c>
      <c r="UJB2" s="23" t="s">
        <v>707</v>
      </c>
      <c r="UJC2" s="6" t="s">
        <v>706</v>
      </c>
      <c r="UJD2" s="23" t="s">
        <v>707</v>
      </c>
      <c r="UJE2" s="6" t="s">
        <v>706</v>
      </c>
      <c r="UJF2" s="23" t="s">
        <v>707</v>
      </c>
      <c r="UJG2" s="6" t="s">
        <v>706</v>
      </c>
      <c r="UJH2" s="23" t="s">
        <v>707</v>
      </c>
      <c r="UJI2" s="6" t="s">
        <v>706</v>
      </c>
      <c r="UJJ2" s="23" t="s">
        <v>707</v>
      </c>
      <c r="UJK2" s="6" t="s">
        <v>706</v>
      </c>
      <c r="UJL2" s="23" t="s">
        <v>707</v>
      </c>
      <c r="UJM2" s="6" t="s">
        <v>706</v>
      </c>
      <c r="UJN2" s="23" t="s">
        <v>707</v>
      </c>
      <c r="UJO2" s="6" t="s">
        <v>706</v>
      </c>
      <c r="UJP2" s="23" t="s">
        <v>707</v>
      </c>
      <c r="UJQ2" s="6" t="s">
        <v>706</v>
      </c>
      <c r="UJR2" s="23" t="s">
        <v>707</v>
      </c>
      <c r="UJS2" s="6" t="s">
        <v>706</v>
      </c>
      <c r="UJT2" s="23" t="s">
        <v>707</v>
      </c>
      <c r="UJU2" s="6" t="s">
        <v>706</v>
      </c>
      <c r="UJV2" s="23" t="s">
        <v>707</v>
      </c>
      <c r="UJW2" s="6" t="s">
        <v>706</v>
      </c>
      <c r="UJX2" s="23" t="s">
        <v>707</v>
      </c>
      <c r="UJY2" s="6" t="s">
        <v>706</v>
      </c>
      <c r="UJZ2" s="23" t="s">
        <v>707</v>
      </c>
      <c r="UKA2" s="6" t="s">
        <v>706</v>
      </c>
      <c r="UKB2" s="23" t="s">
        <v>707</v>
      </c>
      <c r="UKC2" s="6" t="s">
        <v>706</v>
      </c>
      <c r="UKD2" s="23" t="s">
        <v>707</v>
      </c>
      <c r="UKE2" s="6" t="s">
        <v>706</v>
      </c>
      <c r="UKF2" s="23" t="s">
        <v>707</v>
      </c>
      <c r="UKG2" s="6" t="s">
        <v>706</v>
      </c>
      <c r="UKH2" s="23" t="s">
        <v>707</v>
      </c>
      <c r="UKI2" s="6" t="s">
        <v>706</v>
      </c>
      <c r="UKJ2" s="23" t="s">
        <v>707</v>
      </c>
      <c r="UKK2" s="6" t="s">
        <v>706</v>
      </c>
      <c r="UKL2" s="23" t="s">
        <v>707</v>
      </c>
      <c r="UKM2" s="6" t="s">
        <v>706</v>
      </c>
      <c r="UKN2" s="23" t="s">
        <v>707</v>
      </c>
      <c r="UKO2" s="6" t="s">
        <v>706</v>
      </c>
      <c r="UKP2" s="23" t="s">
        <v>707</v>
      </c>
      <c r="UKQ2" s="6" t="s">
        <v>706</v>
      </c>
      <c r="UKR2" s="23" t="s">
        <v>707</v>
      </c>
      <c r="UKS2" s="6" t="s">
        <v>706</v>
      </c>
      <c r="UKT2" s="23" t="s">
        <v>707</v>
      </c>
      <c r="UKU2" s="6" t="s">
        <v>706</v>
      </c>
      <c r="UKV2" s="23" t="s">
        <v>707</v>
      </c>
      <c r="UKW2" s="6" t="s">
        <v>706</v>
      </c>
      <c r="UKX2" s="23" t="s">
        <v>707</v>
      </c>
      <c r="UKY2" s="6" t="s">
        <v>706</v>
      </c>
      <c r="UKZ2" s="23" t="s">
        <v>707</v>
      </c>
      <c r="ULA2" s="6" t="s">
        <v>706</v>
      </c>
      <c r="ULB2" s="23" t="s">
        <v>707</v>
      </c>
      <c r="ULC2" s="6" t="s">
        <v>706</v>
      </c>
      <c r="ULD2" s="23" t="s">
        <v>707</v>
      </c>
      <c r="ULE2" s="6" t="s">
        <v>706</v>
      </c>
      <c r="ULF2" s="23" t="s">
        <v>707</v>
      </c>
      <c r="ULG2" s="6" t="s">
        <v>706</v>
      </c>
      <c r="ULH2" s="23" t="s">
        <v>707</v>
      </c>
      <c r="ULI2" s="6" t="s">
        <v>706</v>
      </c>
      <c r="ULJ2" s="23" t="s">
        <v>707</v>
      </c>
      <c r="ULK2" s="6" t="s">
        <v>706</v>
      </c>
      <c r="ULL2" s="23" t="s">
        <v>707</v>
      </c>
      <c r="ULM2" s="6" t="s">
        <v>706</v>
      </c>
      <c r="ULN2" s="23" t="s">
        <v>707</v>
      </c>
      <c r="ULO2" s="6" t="s">
        <v>706</v>
      </c>
      <c r="ULP2" s="23" t="s">
        <v>707</v>
      </c>
      <c r="ULQ2" s="6" t="s">
        <v>706</v>
      </c>
      <c r="ULR2" s="23" t="s">
        <v>707</v>
      </c>
      <c r="ULS2" s="6" t="s">
        <v>706</v>
      </c>
      <c r="ULT2" s="23" t="s">
        <v>707</v>
      </c>
      <c r="ULU2" s="6" t="s">
        <v>706</v>
      </c>
      <c r="ULV2" s="23" t="s">
        <v>707</v>
      </c>
      <c r="ULW2" s="6" t="s">
        <v>706</v>
      </c>
      <c r="ULX2" s="23" t="s">
        <v>707</v>
      </c>
      <c r="ULY2" s="6" t="s">
        <v>706</v>
      </c>
      <c r="ULZ2" s="23" t="s">
        <v>707</v>
      </c>
      <c r="UMA2" s="6" t="s">
        <v>706</v>
      </c>
      <c r="UMB2" s="23" t="s">
        <v>707</v>
      </c>
      <c r="UMC2" s="6" t="s">
        <v>706</v>
      </c>
      <c r="UMD2" s="23" t="s">
        <v>707</v>
      </c>
      <c r="UME2" s="6" t="s">
        <v>706</v>
      </c>
      <c r="UMF2" s="23" t="s">
        <v>707</v>
      </c>
      <c r="UMG2" s="6" t="s">
        <v>706</v>
      </c>
      <c r="UMH2" s="23" t="s">
        <v>707</v>
      </c>
      <c r="UMI2" s="6" t="s">
        <v>706</v>
      </c>
      <c r="UMJ2" s="23" t="s">
        <v>707</v>
      </c>
      <c r="UMK2" s="6" t="s">
        <v>706</v>
      </c>
      <c r="UML2" s="23" t="s">
        <v>707</v>
      </c>
      <c r="UMM2" s="6" t="s">
        <v>706</v>
      </c>
      <c r="UMN2" s="23" t="s">
        <v>707</v>
      </c>
      <c r="UMO2" s="6" t="s">
        <v>706</v>
      </c>
      <c r="UMP2" s="23" t="s">
        <v>707</v>
      </c>
      <c r="UMQ2" s="6" t="s">
        <v>706</v>
      </c>
      <c r="UMR2" s="23" t="s">
        <v>707</v>
      </c>
      <c r="UMS2" s="6" t="s">
        <v>706</v>
      </c>
      <c r="UMT2" s="23" t="s">
        <v>707</v>
      </c>
      <c r="UMU2" s="6" t="s">
        <v>706</v>
      </c>
      <c r="UMV2" s="23" t="s">
        <v>707</v>
      </c>
      <c r="UMW2" s="6" t="s">
        <v>706</v>
      </c>
      <c r="UMX2" s="23" t="s">
        <v>707</v>
      </c>
      <c r="UMY2" s="6" t="s">
        <v>706</v>
      </c>
      <c r="UMZ2" s="23" t="s">
        <v>707</v>
      </c>
      <c r="UNA2" s="6" t="s">
        <v>706</v>
      </c>
      <c r="UNB2" s="23" t="s">
        <v>707</v>
      </c>
      <c r="UNC2" s="6" t="s">
        <v>706</v>
      </c>
      <c r="UND2" s="23" t="s">
        <v>707</v>
      </c>
      <c r="UNE2" s="6" t="s">
        <v>706</v>
      </c>
      <c r="UNF2" s="23" t="s">
        <v>707</v>
      </c>
      <c r="UNG2" s="6" t="s">
        <v>706</v>
      </c>
      <c r="UNH2" s="23" t="s">
        <v>707</v>
      </c>
      <c r="UNI2" s="6" t="s">
        <v>706</v>
      </c>
      <c r="UNJ2" s="23" t="s">
        <v>707</v>
      </c>
      <c r="UNK2" s="6" t="s">
        <v>706</v>
      </c>
      <c r="UNL2" s="23" t="s">
        <v>707</v>
      </c>
      <c r="UNM2" s="6" t="s">
        <v>706</v>
      </c>
      <c r="UNN2" s="23" t="s">
        <v>707</v>
      </c>
      <c r="UNO2" s="6" t="s">
        <v>706</v>
      </c>
      <c r="UNP2" s="23" t="s">
        <v>707</v>
      </c>
      <c r="UNQ2" s="6" t="s">
        <v>706</v>
      </c>
      <c r="UNR2" s="23" t="s">
        <v>707</v>
      </c>
      <c r="UNS2" s="6" t="s">
        <v>706</v>
      </c>
      <c r="UNT2" s="23" t="s">
        <v>707</v>
      </c>
      <c r="UNU2" s="6" t="s">
        <v>706</v>
      </c>
      <c r="UNV2" s="23" t="s">
        <v>707</v>
      </c>
      <c r="UNW2" s="6" t="s">
        <v>706</v>
      </c>
      <c r="UNX2" s="23" t="s">
        <v>707</v>
      </c>
      <c r="UNY2" s="6" t="s">
        <v>706</v>
      </c>
      <c r="UNZ2" s="23" t="s">
        <v>707</v>
      </c>
      <c r="UOA2" s="6" t="s">
        <v>706</v>
      </c>
      <c r="UOB2" s="23" t="s">
        <v>707</v>
      </c>
      <c r="UOC2" s="6" t="s">
        <v>706</v>
      </c>
      <c r="UOD2" s="23" t="s">
        <v>707</v>
      </c>
      <c r="UOE2" s="6" t="s">
        <v>706</v>
      </c>
      <c r="UOF2" s="23" t="s">
        <v>707</v>
      </c>
      <c r="UOG2" s="6" t="s">
        <v>706</v>
      </c>
      <c r="UOH2" s="23" t="s">
        <v>707</v>
      </c>
      <c r="UOI2" s="6" t="s">
        <v>706</v>
      </c>
      <c r="UOJ2" s="23" t="s">
        <v>707</v>
      </c>
      <c r="UOK2" s="6" t="s">
        <v>706</v>
      </c>
      <c r="UOL2" s="23" t="s">
        <v>707</v>
      </c>
      <c r="UOM2" s="6" t="s">
        <v>706</v>
      </c>
      <c r="UON2" s="23" t="s">
        <v>707</v>
      </c>
      <c r="UOO2" s="6" t="s">
        <v>706</v>
      </c>
      <c r="UOP2" s="23" t="s">
        <v>707</v>
      </c>
      <c r="UOQ2" s="6" t="s">
        <v>706</v>
      </c>
      <c r="UOR2" s="23" t="s">
        <v>707</v>
      </c>
      <c r="UOS2" s="6" t="s">
        <v>706</v>
      </c>
      <c r="UOT2" s="23" t="s">
        <v>707</v>
      </c>
      <c r="UOU2" s="6" t="s">
        <v>706</v>
      </c>
      <c r="UOV2" s="23" t="s">
        <v>707</v>
      </c>
      <c r="UOW2" s="6" t="s">
        <v>706</v>
      </c>
      <c r="UOX2" s="23" t="s">
        <v>707</v>
      </c>
      <c r="UOY2" s="6" t="s">
        <v>706</v>
      </c>
      <c r="UOZ2" s="23" t="s">
        <v>707</v>
      </c>
      <c r="UPA2" s="6" t="s">
        <v>706</v>
      </c>
      <c r="UPB2" s="23" t="s">
        <v>707</v>
      </c>
      <c r="UPC2" s="6" t="s">
        <v>706</v>
      </c>
      <c r="UPD2" s="23" t="s">
        <v>707</v>
      </c>
      <c r="UPE2" s="6" t="s">
        <v>706</v>
      </c>
      <c r="UPF2" s="23" t="s">
        <v>707</v>
      </c>
      <c r="UPG2" s="6" t="s">
        <v>706</v>
      </c>
      <c r="UPH2" s="23" t="s">
        <v>707</v>
      </c>
      <c r="UPI2" s="6" t="s">
        <v>706</v>
      </c>
      <c r="UPJ2" s="23" t="s">
        <v>707</v>
      </c>
      <c r="UPK2" s="6" t="s">
        <v>706</v>
      </c>
      <c r="UPL2" s="23" t="s">
        <v>707</v>
      </c>
      <c r="UPM2" s="6" t="s">
        <v>706</v>
      </c>
      <c r="UPN2" s="23" t="s">
        <v>707</v>
      </c>
      <c r="UPO2" s="6" t="s">
        <v>706</v>
      </c>
      <c r="UPP2" s="23" t="s">
        <v>707</v>
      </c>
      <c r="UPQ2" s="6" t="s">
        <v>706</v>
      </c>
      <c r="UPR2" s="23" t="s">
        <v>707</v>
      </c>
      <c r="UPS2" s="6" t="s">
        <v>706</v>
      </c>
      <c r="UPT2" s="23" t="s">
        <v>707</v>
      </c>
      <c r="UPU2" s="6" t="s">
        <v>706</v>
      </c>
      <c r="UPV2" s="23" t="s">
        <v>707</v>
      </c>
      <c r="UPW2" s="6" t="s">
        <v>706</v>
      </c>
      <c r="UPX2" s="23" t="s">
        <v>707</v>
      </c>
      <c r="UPY2" s="6" t="s">
        <v>706</v>
      </c>
      <c r="UPZ2" s="23" t="s">
        <v>707</v>
      </c>
      <c r="UQA2" s="6" t="s">
        <v>706</v>
      </c>
      <c r="UQB2" s="23" t="s">
        <v>707</v>
      </c>
      <c r="UQC2" s="6" t="s">
        <v>706</v>
      </c>
      <c r="UQD2" s="23" t="s">
        <v>707</v>
      </c>
      <c r="UQE2" s="6" t="s">
        <v>706</v>
      </c>
      <c r="UQF2" s="23" t="s">
        <v>707</v>
      </c>
      <c r="UQG2" s="6" t="s">
        <v>706</v>
      </c>
      <c r="UQH2" s="23" t="s">
        <v>707</v>
      </c>
      <c r="UQI2" s="6" t="s">
        <v>706</v>
      </c>
      <c r="UQJ2" s="23" t="s">
        <v>707</v>
      </c>
      <c r="UQK2" s="6" t="s">
        <v>706</v>
      </c>
      <c r="UQL2" s="23" t="s">
        <v>707</v>
      </c>
      <c r="UQM2" s="6" t="s">
        <v>706</v>
      </c>
      <c r="UQN2" s="23" t="s">
        <v>707</v>
      </c>
      <c r="UQO2" s="6" t="s">
        <v>706</v>
      </c>
      <c r="UQP2" s="23" t="s">
        <v>707</v>
      </c>
      <c r="UQQ2" s="6" t="s">
        <v>706</v>
      </c>
      <c r="UQR2" s="23" t="s">
        <v>707</v>
      </c>
      <c r="UQS2" s="6" t="s">
        <v>706</v>
      </c>
      <c r="UQT2" s="23" t="s">
        <v>707</v>
      </c>
      <c r="UQU2" s="6" t="s">
        <v>706</v>
      </c>
      <c r="UQV2" s="23" t="s">
        <v>707</v>
      </c>
      <c r="UQW2" s="6" t="s">
        <v>706</v>
      </c>
      <c r="UQX2" s="23" t="s">
        <v>707</v>
      </c>
      <c r="UQY2" s="6" t="s">
        <v>706</v>
      </c>
      <c r="UQZ2" s="23" t="s">
        <v>707</v>
      </c>
      <c r="URA2" s="6" t="s">
        <v>706</v>
      </c>
      <c r="URB2" s="23" t="s">
        <v>707</v>
      </c>
      <c r="URC2" s="6" t="s">
        <v>706</v>
      </c>
      <c r="URD2" s="23" t="s">
        <v>707</v>
      </c>
      <c r="URE2" s="6" t="s">
        <v>706</v>
      </c>
      <c r="URF2" s="23" t="s">
        <v>707</v>
      </c>
      <c r="URG2" s="6" t="s">
        <v>706</v>
      </c>
      <c r="URH2" s="23" t="s">
        <v>707</v>
      </c>
      <c r="URI2" s="6" t="s">
        <v>706</v>
      </c>
      <c r="URJ2" s="23" t="s">
        <v>707</v>
      </c>
      <c r="URK2" s="6" t="s">
        <v>706</v>
      </c>
      <c r="URL2" s="23" t="s">
        <v>707</v>
      </c>
      <c r="URM2" s="6" t="s">
        <v>706</v>
      </c>
      <c r="URN2" s="23" t="s">
        <v>707</v>
      </c>
      <c r="URO2" s="6" t="s">
        <v>706</v>
      </c>
      <c r="URP2" s="23" t="s">
        <v>707</v>
      </c>
      <c r="URQ2" s="6" t="s">
        <v>706</v>
      </c>
      <c r="URR2" s="23" t="s">
        <v>707</v>
      </c>
      <c r="URS2" s="6" t="s">
        <v>706</v>
      </c>
      <c r="URT2" s="23" t="s">
        <v>707</v>
      </c>
      <c r="URU2" s="6" t="s">
        <v>706</v>
      </c>
      <c r="URV2" s="23" t="s">
        <v>707</v>
      </c>
      <c r="URW2" s="6" t="s">
        <v>706</v>
      </c>
      <c r="URX2" s="23" t="s">
        <v>707</v>
      </c>
      <c r="URY2" s="6" t="s">
        <v>706</v>
      </c>
      <c r="URZ2" s="23" t="s">
        <v>707</v>
      </c>
      <c r="USA2" s="6" t="s">
        <v>706</v>
      </c>
      <c r="USB2" s="23" t="s">
        <v>707</v>
      </c>
      <c r="USC2" s="6" t="s">
        <v>706</v>
      </c>
      <c r="USD2" s="23" t="s">
        <v>707</v>
      </c>
      <c r="USE2" s="6" t="s">
        <v>706</v>
      </c>
      <c r="USF2" s="23" t="s">
        <v>707</v>
      </c>
      <c r="USG2" s="6" t="s">
        <v>706</v>
      </c>
      <c r="USH2" s="23" t="s">
        <v>707</v>
      </c>
      <c r="USI2" s="6" t="s">
        <v>706</v>
      </c>
      <c r="USJ2" s="23" t="s">
        <v>707</v>
      </c>
      <c r="USK2" s="6" t="s">
        <v>706</v>
      </c>
      <c r="USL2" s="23" t="s">
        <v>707</v>
      </c>
      <c r="USM2" s="6" t="s">
        <v>706</v>
      </c>
      <c r="USN2" s="23" t="s">
        <v>707</v>
      </c>
      <c r="USO2" s="6" t="s">
        <v>706</v>
      </c>
      <c r="USP2" s="23" t="s">
        <v>707</v>
      </c>
      <c r="USQ2" s="6" t="s">
        <v>706</v>
      </c>
      <c r="USR2" s="23" t="s">
        <v>707</v>
      </c>
      <c r="USS2" s="6" t="s">
        <v>706</v>
      </c>
      <c r="UST2" s="23" t="s">
        <v>707</v>
      </c>
      <c r="USU2" s="6" t="s">
        <v>706</v>
      </c>
      <c r="USV2" s="23" t="s">
        <v>707</v>
      </c>
      <c r="USW2" s="6" t="s">
        <v>706</v>
      </c>
      <c r="USX2" s="23" t="s">
        <v>707</v>
      </c>
      <c r="USY2" s="6" t="s">
        <v>706</v>
      </c>
      <c r="USZ2" s="23" t="s">
        <v>707</v>
      </c>
      <c r="UTA2" s="6" t="s">
        <v>706</v>
      </c>
      <c r="UTB2" s="23" t="s">
        <v>707</v>
      </c>
      <c r="UTC2" s="6" t="s">
        <v>706</v>
      </c>
      <c r="UTD2" s="23" t="s">
        <v>707</v>
      </c>
      <c r="UTE2" s="6" t="s">
        <v>706</v>
      </c>
      <c r="UTF2" s="23" t="s">
        <v>707</v>
      </c>
      <c r="UTG2" s="6" t="s">
        <v>706</v>
      </c>
      <c r="UTH2" s="23" t="s">
        <v>707</v>
      </c>
      <c r="UTI2" s="6" t="s">
        <v>706</v>
      </c>
      <c r="UTJ2" s="23" t="s">
        <v>707</v>
      </c>
      <c r="UTK2" s="6" t="s">
        <v>706</v>
      </c>
      <c r="UTL2" s="23" t="s">
        <v>707</v>
      </c>
      <c r="UTM2" s="6" t="s">
        <v>706</v>
      </c>
      <c r="UTN2" s="23" t="s">
        <v>707</v>
      </c>
      <c r="UTO2" s="6" t="s">
        <v>706</v>
      </c>
      <c r="UTP2" s="23" t="s">
        <v>707</v>
      </c>
      <c r="UTQ2" s="6" t="s">
        <v>706</v>
      </c>
      <c r="UTR2" s="23" t="s">
        <v>707</v>
      </c>
      <c r="UTS2" s="6" t="s">
        <v>706</v>
      </c>
      <c r="UTT2" s="23" t="s">
        <v>707</v>
      </c>
      <c r="UTU2" s="6" t="s">
        <v>706</v>
      </c>
      <c r="UTV2" s="23" t="s">
        <v>707</v>
      </c>
      <c r="UTW2" s="6" t="s">
        <v>706</v>
      </c>
      <c r="UTX2" s="23" t="s">
        <v>707</v>
      </c>
      <c r="UTY2" s="6" t="s">
        <v>706</v>
      </c>
      <c r="UTZ2" s="23" t="s">
        <v>707</v>
      </c>
      <c r="UUA2" s="6" t="s">
        <v>706</v>
      </c>
      <c r="UUB2" s="23" t="s">
        <v>707</v>
      </c>
      <c r="UUC2" s="6" t="s">
        <v>706</v>
      </c>
      <c r="UUD2" s="23" t="s">
        <v>707</v>
      </c>
      <c r="UUE2" s="6" t="s">
        <v>706</v>
      </c>
      <c r="UUF2" s="23" t="s">
        <v>707</v>
      </c>
      <c r="UUG2" s="6" t="s">
        <v>706</v>
      </c>
      <c r="UUH2" s="23" t="s">
        <v>707</v>
      </c>
      <c r="UUI2" s="6" t="s">
        <v>706</v>
      </c>
      <c r="UUJ2" s="23" t="s">
        <v>707</v>
      </c>
      <c r="UUK2" s="6" t="s">
        <v>706</v>
      </c>
      <c r="UUL2" s="23" t="s">
        <v>707</v>
      </c>
      <c r="UUM2" s="6" t="s">
        <v>706</v>
      </c>
      <c r="UUN2" s="23" t="s">
        <v>707</v>
      </c>
      <c r="UUO2" s="6" t="s">
        <v>706</v>
      </c>
      <c r="UUP2" s="23" t="s">
        <v>707</v>
      </c>
      <c r="UUQ2" s="6" t="s">
        <v>706</v>
      </c>
      <c r="UUR2" s="23" t="s">
        <v>707</v>
      </c>
      <c r="UUS2" s="6" t="s">
        <v>706</v>
      </c>
      <c r="UUT2" s="23" t="s">
        <v>707</v>
      </c>
      <c r="UUU2" s="6" t="s">
        <v>706</v>
      </c>
      <c r="UUV2" s="23" t="s">
        <v>707</v>
      </c>
      <c r="UUW2" s="6" t="s">
        <v>706</v>
      </c>
      <c r="UUX2" s="23" t="s">
        <v>707</v>
      </c>
      <c r="UUY2" s="6" t="s">
        <v>706</v>
      </c>
      <c r="UUZ2" s="23" t="s">
        <v>707</v>
      </c>
      <c r="UVA2" s="6" t="s">
        <v>706</v>
      </c>
      <c r="UVB2" s="23" t="s">
        <v>707</v>
      </c>
      <c r="UVC2" s="6" t="s">
        <v>706</v>
      </c>
      <c r="UVD2" s="23" t="s">
        <v>707</v>
      </c>
      <c r="UVE2" s="6" t="s">
        <v>706</v>
      </c>
      <c r="UVF2" s="23" t="s">
        <v>707</v>
      </c>
      <c r="UVG2" s="6" t="s">
        <v>706</v>
      </c>
      <c r="UVH2" s="23" t="s">
        <v>707</v>
      </c>
      <c r="UVI2" s="6" t="s">
        <v>706</v>
      </c>
      <c r="UVJ2" s="23" t="s">
        <v>707</v>
      </c>
      <c r="UVK2" s="6" t="s">
        <v>706</v>
      </c>
      <c r="UVL2" s="23" t="s">
        <v>707</v>
      </c>
      <c r="UVM2" s="6" t="s">
        <v>706</v>
      </c>
      <c r="UVN2" s="23" t="s">
        <v>707</v>
      </c>
      <c r="UVO2" s="6" t="s">
        <v>706</v>
      </c>
      <c r="UVP2" s="23" t="s">
        <v>707</v>
      </c>
      <c r="UVQ2" s="6" t="s">
        <v>706</v>
      </c>
      <c r="UVR2" s="23" t="s">
        <v>707</v>
      </c>
      <c r="UVS2" s="6" t="s">
        <v>706</v>
      </c>
      <c r="UVT2" s="23" t="s">
        <v>707</v>
      </c>
      <c r="UVU2" s="6" t="s">
        <v>706</v>
      </c>
      <c r="UVV2" s="23" t="s">
        <v>707</v>
      </c>
      <c r="UVW2" s="6" t="s">
        <v>706</v>
      </c>
      <c r="UVX2" s="23" t="s">
        <v>707</v>
      </c>
      <c r="UVY2" s="6" t="s">
        <v>706</v>
      </c>
      <c r="UVZ2" s="23" t="s">
        <v>707</v>
      </c>
      <c r="UWA2" s="6" t="s">
        <v>706</v>
      </c>
      <c r="UWB2" s="23" t="s">
        <v>707</v>
      </c>
      <c r="UWC2" s="6" t="s">
        <v>706</v>
      </c>
      <c r="UWD2" s="23" t="s">
        <v>707</v>
      </c>
      <c r="UWE2" s="6" t="s">
        <v>706</v>
      </c>
      <c r="UWF2" s="23" t="s">
        <v>707</v>
      </c>
      <c r="UWG2" s="6" t="s">
        <v>706</v>
      </c>
      <c r="UWH2" s="23" t="s">
        <v>707</v>
      </c>
      <c r="UWI2" s="6" t="s">
        <v>706</v>
      </c>
      <c r="UWJ2" s="23" t="s">
        <v>707</v>
      </c>
      <c r="UWK2" s="6" t="s">
        <v>706</v>
      </c>
      <c r="UWL2" s="23" t="s">
        <v>707</v>
      </c>
      <c r="UWM2" s="6" t="s">
        <v>706</v>
      </c>
      <c r="UWN2" s="23" t="s">
        <v>707</v>
      </c>
      <c r="UWO2" s="6" t="s">
        <v>706</v>
      </c>
      <c r="UWP2" s="23" t="s">
        <v>707</v>
      </c>
      <c r="UWQ2" s="6" t="s">
        <v>706</v>
      </c>
      <c r="UWR2" s="23" t="s">
        <v>707</v>
      </c>
      <c r="UWS2" s="6" t="s">
        <v>706</v>
      </c>
      <c r="UWT2" s="23" t="s">
        <v>707</v>
      </c>
      <c r="UWU2" s="6" t="s">
        <v>706</v>
      </c>
      <c r="UWV2" s="23" t="s">
        <v>707</v>
      </c>
      <c r="UWW2" s="6" t="s">
        <v>706</v>
      </c>
      <c r="UWX2" s="23" t="s">
        <v>707</v>
      </c>
      <c r="UWY2" s="6" t="s">
        <v>706</v>
      </c>
      <c r="UWZ2" s="23" t="s">
        <v>707</v>
      </c>
      <c r="UXA2" s="6" t="s">
        <v>706</v>
      </c>
      <c r="UXB2" s="23" t="s">
        <v>707</v>
      </c>
      <c r="UXC2" s="6" t="s">
        <v>706</v>
      </c>
      <c r="UXD2" s="23" t="s">
        <v>707</v>
      </c>
      <c r="UXE2" s="6" t="s">
        <v>706</v>
      </c>
      <c r="UXF2" s="23" t="s">
        <v>707</v>
      </c>
      <c r="UXG2" s="6" t="s">
        <v>706</v>
      </c>
      <c r="UXH2" s="23" t="s">
        <v>707</v>
      </c>
      <c r="UXI2" s="6" t="s">
        <v>706</v>
      </c>
      <c r="UXJ2" s="23" t="s">
        <v>707</v>
      </c>
      <c r="UXK2" s="6" t="s">
        <v>706</v>
      </c>
      <c r="UXL2" s="23" t="s">
        <v>707</v>
      </c>
      <c r="UXM2" s="6" t="s">
        <v>706</v>
      </c>
      <c r="UXN2" s="23" t="s">
        <v>707</v>
      </c>
      <c r="UXO2" s="6" t="s">
        <v>706</v>
      </c>
      <c r="UXP2" s="23" t="s">
        <v>707</v>
      </c>
      <c r="UXQ2" s="6" t="s">
        <v>706</v>
      </c>
      <c r="UXR2" s="23" t="s">
        <v>707</v>
      </c>
      <c r="UXS2" s="6" t="s">
        <v>706</v>
      </c>
      <c r="UXT2" s="23" t="s">
        <v>707</v>
      </c>
      <c r="UXU2" s="6" t="s">
        <v>706</v>
      </c>
      <c r="UXV2" s="23" t="s">
        <v>707</v>
      </c>
      <c r="UXW2" s="6" t="s">
        <v>706</v>
      </c>
      <c r="UXX2" s="23" t="s">
        <v>707</v>
      </c>
      <c r="UXY2" s="6" t="s">
        <v>706</v>
      </c>
      <c r="UXZ2" s="23" t="s">
        <v>707</v>
      </c>
      <c r="UYA2" s="6" t="s">
        <v>706</v>
      </c>
      <c r="UYB2" s="23" t="s">
        <v>707</v>
      </c>
      <c r="UYC2" s="6" t="s">
        <v>706</v>
      </c>
      <c r="UYD2" s="23" t="s">
        <v>707</v>
      </c>
      <c r="UYE2" s="6" t="s">
        <v>706</v>
      </c>
      <c r="UYF2" s="23" t="s">
        <v>707</v>
      </c>
      <c r="UYG2" s="6" t="s">
        <v>706</v>
      </c>
      <c r="UYH2" s="23" t="s">
        <v>707</v>
      </c>
      <c r="UYI2" s="6" t="s">
        <v>706</v>
      </c>
      <c r="UYJ2" s="23" t="s">
        <v>707</v>
      </c>
      <c r="UYK2" s="6" t="s">
        <v>706</v>
      </c>
      <c r="UYL2" s="23" t="s">
        <v>707</v>
      </c>
      <c r="UYM2" s="6" t="s">
        <v>706</v>
      </c>
      <c r="UYN2" s="23" t="s">
        <v>707</v>
      </c>
      <c r="UYO2" s="6" t="s">
        <v>706</v>
      </c>
      <c r="UYP2" s="23" t="s">
        <v>707</v>
      </c>
      <c r="UYQ2" s="6" t="s">
        <v>706</v>
      </c>
      <c r="UYR2" s="23" t="s">
        <v>707</v>
      </c>
      <c r="UYS2" s="6" t="s">
        <v>706</v>
      </c>
      <c r="UYT2" s="23" t="s">
        <v>707</v>
      </c>
      <c r="UYU2" s="6" t="s">
        <v>706</v>
      </c>
      <c r="UYV2" s="23" t="s">
        <v>707</v>
      </c>
      <c r="UYW2" s="6" t="s">
        <v>706</v>
      </c>
      <c r="UYX2" s="23" t="s">
        <v>707</v>
      </c>
      <c r="UYY2" s="6" t="s">
        <v>706</v>
      </c>
      <c r="UYZ2" s="23" t="s">
        <v>707</v>
      </c>
      <c r="UZA2" s="6" t="s">
        <v>706</v>
      </c>
      <c r="UZB2" s="23" t="s">
        <v>707</v>
      </c>
      <c r="UZC2" s="6" t="s">
        <v>706</v>
      </c>
      <c r="UZD2" s="23" t="s">
        <v>707</v>
      </c>
      <c r="UZE2" s="6" t="s">
        <v>706</v>
      </c>
      <c r="UZF2" s="23" t="s">
        <v>707</v>
      </c>
      <c r="UZG2" s="6" t="s">
        <v>706</v>
      </c>
      <c r="UZH2" s="23" t="s">
        <v>707</v>
      </c>
      <c r="UZI2" s="6" t="s">
        <v>706</v>
      </c>
      <c r="UZJ2" s="23" t="s">
        <v>707</v>
      </c>
      <c r="UZK2" s="6" t="s">
        <v>706</v>
      </c>
      <c r="UZL2" s="23" t="s">
        <v>707</v>
      </c>
      <c r="UZM2" s="6" t="s">
        <v>706</v>
      </c>
      <c r="UZN2" s="23" t="s">
        <v>707</v>
      </c>
      <c r="UZO2" s="6" t="s">
        <v>706</v>
      </c>
      <c r="UZP2" s="23" t="s">
        <v>707</v>
      </c>
      <c r="UZQ2" s="6" t="s">
        <v>706</v>
      </c>
      <c r="UZR2" s="23" t="s">
        <v>707</v>
      </c>
      <c r="UZS2" s="6" t="s">
        <v>706</v>
      </c>
      <c r="UZT2" s="23" t="s">
        <v>707</v>
      </c>
      <c r="UZU2" s="6" t="s">
        <v>706</v>
      </c>
      <c r="UZV2" s="23" t="s">
        <v>707</v>
      </c>
      <c r="UZW2" s="6" t="s">
        <v>706</v>
      </c>
      <c r="UZX2" s="23" t="s">
        <v>707</v>
      </c>
      <c r="UZY2" s="6" t="s">
        <v>706</v>
      </c>
      <c r="UZZ2" s="23" t="s">
        <v>707</v>
      </c>
      <c r="VAA2" s="6" t="s">
        <v>706</v>
      </c>
      <c r="VAB2" s="23" t="s">
        <v>707</v>
      </c>
      <c r="VAC2" s="6" t="s">
        <v>706</v>
      </c>
      <c r="VAD2" s="23" t="s">
        <v>707</v>
      </c>
      <c r="VAE2" s="6" t="s">
        <v>706</v>
      </c>
      <c r="VAF2" s="23" t="s">
        <v>707</v>
      </c>
      <c r="VAG2" s="6" t="s">
        <v>706</v>
      </c>
      <c r="VAH2" s="23" t="s">
        <v>707</v>
      </c>
      <c r="VAI2" s="6" t="s">
        <v>706</v>
      </c>
      <c r="VAJ2" s="23" t="s">
        <v>707</v>
      </c>
      <c r="VAK2" s="6" t="s">
        <v>706</v>
      </c>
      <c r="VAL2" s="23" t="s">
        <v>707</v>
      </c>
      <c r="VAM2" s="6" t="s">
        <v>706</v>
      </c>
      <c r="VAN2" s="23" t="s">
        <v>707</v>
      </c>
      <c r="VAO2" s="6" t="s">
        <v>706</v>
      </c>
      <c r="VAP2" s="23" t="s">
        <v>707</v>
      </c>
      <c r="VAQ2" s="6" t="s">
        <v>706</v>
      </c>
      <c r="VAR2" s="23" t="s">
        <v>707</v>
      </c>
      <c r="VAS2" s="6" t="s">
        <v>706</v>
      </c>
      <c r="VAT2" s="23" t="s">
        <v>707</v>
      </c>
      <c r="VAU2" s="6" t="s">
        <v>706</v>
      </c>
      <c r="VAV2" s="23" t="s">
        <v>707</v>
      </c>
      <c r="VAW2" s="6" t="s">
        <v>706</v>
      </c>
      <c r="VAX2" s="23" t="s">
        <v>707</v>
      </c>
      <c r="VAY2" s="6" t="s">
        <v>706</v>
      </c>
      <c r="VAZ2" s="23" t="s">
        <v>707</v>
      </c>
      <c r="VBA2" s="6" t="s">
        <v>706</v>
      </c>
      <c r="VBB2" s="23" t="s">
        <v>707</v>
      </c>
      <c r="VBC2" s="6" t="s">
        <v>706</v>
      </c>
      <c r="VBD2" s="23" t="s">
        <v>707</v>
      </c>
      <c r="VBE2" s="6" t="s">
        <v>706</v>
      </c>
      <c r="VBF2" s="23" t="s">
        <v>707</v>
      </c>
      <c r="VBG2" s="6" t="s">
        <v>706</v>
      </c>
      <c r="VBH2" s="23" t="s">
        <v>707</v>
      </c>
      <c r="VBI2" s="6" t="s">
        <v>706</v>
      </c>
      <c r="VBJ2" s="23" t="s">
        <v>707</v>
      </c>
      <c r="VBK2" s="6" t="s">
        <v>706</v>
      </c>
      <c r="VBL2" s="23" t="s">
        <v>707</v>
      </c>
      <c r="VBM2" s="6" t="s">
        <v>706</v>
      </c>
      <c r="VBN2" s="23" t="s">
        <v>707</v>
      </c>
      <c r="VBO2" s="6" t="s">
        <v>706</v>
      </c>
      <c r="VBP2" s="23" t="s">
        <v>707</v>
      </c>
      <c r="VBQ2" s="6" t="s">
        <v>706</v>
      </c>
      <c r="VBR2" s="23" t="s">
        <v>707</v>
      </c>
      <c r="VBS2" s="6" t="s">
        <v>706</v>
      </c>
      <c r="VBT2" s="23" t="s">
        <v>707</v>
      </c>
      <c r="VBU2" s="6" t="s">
        <v>706</v>
      </c>
      <c r="VBV2" s="23" t="s">
        <v>707</v>
      </c>
      <c r="VBW2" s="6" t="s">
        <v>706</v>
      </c>
      <c r="VBX2" s="23" t="s">
        <v>707</v>
      </c>
      <c r="VBY2" s="6" t="s">
        <v>706</v>
      </c>
      <c r="VBZ2" s="23" t="s">
        <v>707</v>
      </c>
      <c r="VCA2" s="6" t="s">
        <v>706</v>
      </c>
      <c r="VCB2" s="23" t="s">
        <v>707</v>
      </c>
      <c r="VCC2" s="6" t="s">
        <v>706</v>
      </c>
      <c r="VCD2" s="23" t="s">
        <v>707</v>
      </c>
      <c r="VCE2" s="6" t="s">
        <v>706</v>
      </c>
      <c r="VCF2" s="23" t="s">
        <v>707</v>
      </c>
      <c r="VCG2" s="6" t="s">
        <v>706</v>
      </c>
      <c r="VCH2" s="23" t="s">
        <v>707</v>
      </c>
      <c r="VCI2" s="6" t="s">
        <v>706</v>
      </c>
      <c r="VCJ2" s="23" t="s">
        <v>707</v>
      </c>
      <c r="VCK2" s="6" t="s">
        <v>706</v>
      </c>
      <c r="VCL2" s="23" t="s">
        <v>707</v>
      </c>
      <c r="VCM2" s="6" t="s">
        <v>706</v>
      </c>
      <c r="VCN2" s="23" t="s">
        <v>707</v>
      </c>
      <c r="VCO2" s="6" t="s">
        <v>706</v>
      </c>
      <c r="VCP2" s="23" t="s">
        <v>707</v>
      </c>
      <c r="VCQ2" s="6" t="s">
        <v>706</v>
      </c>
      <c r="VCR2" s="23" t="s">
        <v>707</v>
      </c>
      <c r="VCS2" s="6" t="s">
        <v>706</v>
      </c>
      <c r="VCT2" s="23" t="s">
        <v>707</v>
      </c>
      <c r="VCU2" s="6" t="s">
        <v>706</v>
      </c>
      <c r="VCV2" s="23" t="s">
        <v>707</v>
      </c>
      <c r="VCW2" s="6" t="s">
        <v>706</v>
      </c>
      <c r="VCX2" s="23" t="s">
        <v>707</v>
      </c>
      <c r="VCY2" s="6" t="s">
        <v>706</v>
      </c>
      <c r="VCZ2" s="23" t="s">
        <v>707</v>
      </c>
      <c r="VDA2" s="6" t="s">
        <v>706</v>
      </c>
      <c r="VDB2" s="23" t="s">
        <v>707</v>
      </c>
      <c r="VDC2" s="6" t="s">
        <v>706</v>
      </c>
      <c r="VDD2" s="23" t="s">
        <v>707</v>
      </c>
      <c r="VDE2" s="6" t="s">
        <v>706</v>
      </c>
      <c r="VDF2" s="23" t="s">
        <v>707</v>
      </c>
      <c r="VDG2" s="6" t="s">
        <v>706</v>
      </c>
      <c r="VDH2" s="23" t="s">
        <v>707</v>
      </c>
      <c r="VDI2" s="6" t="s">
        <v>706</v>
      </c>
      <c r="VDJ2" s="23" t="s">
        <v>707</v>
      </c>
      <c r="VDK2" s="6" t="s">
        <v>706</v>
      </c>
      <c r="VDL2" s="23" t="s">
        <v>707</v>
      </c>
      <c r="VDM2" s="6" t="s">
        <v>706</v>
      </c>
      <c r="VDN2" s="23" t="s">
        <v>707</v>
      </c>
      <c r="VDO2" s="6" t="s">
        <v>706</v>
      </c>
      <c r="VDP2" s="23" t="s">
        <v>707</v>
      </c>
      <c r="VDQ2" s="6" t="s">
        <v>706</v>
      </c>
      <c r="VDR2" s="23" t="s">
        <v>707</v>
      </c>
      <c r="VDS2" s="6" t="s">
        <v>706</v>
      </c>
      <c r="VDT2" s="23" t="s">
        <v>707</v>
      </c>
      <c r="VDU2" s="6" t="s">
        <v>706</v>
      </c>
      <c r="VDV2" s="23" t="s">
        <v>707</v>
      </c>
      <c r="VDW2" s="6" t="s">
        <v>706</v>
      </c>
      <c r="VDX2" s="23" t="s">
        <v>707</v>
      </c>
      <c r="VDY2" s="6" t="s">
        <v>706</v>
      </c>
      <c r="VDZ2" s="23" t="s">
        <v>707</v>
      </c>
      <c r="VEA2" s="6" t="s">
        <v>706</v>
      </c>
      <c r="VEB2" s="23" t="s">
        <v>707</v>
      </c>
      <c r="VEC2" s="6" t="s">
        <v>706</v>
      </c>
      <c r="VED2" s="23" t="s">
        <v>707</v>
      </c>
      <c r="VEE2" s="6" t="s">
        <v>706</v>
      </c>
      <c r="VEF2" s="23" t="s">
        <v>707</v>
      </c>
      <c r="VEG2" s="6" t="s">
        <v>706</v>
      </c>
      <c r="VEH2" s="23" t="s">
        <v>707</v>
      </c>
      <c r="VEI2" s="6" t="s">
        <v>706</v>
      </c>
      <c r="VEJ2" s="23" t="s">
        <v>707</v>
      </c>
      <c r="VEK2" s="6" t="s">
        <v>706</v>
      </c>
      <c r="VEL2" s="23" t="s">
        <v>707</v>
      </c>
      <c r="VEM2" s="6" t="s">
        <v>706</v>
      </c>
      <c r="VEN2" s="23" t="s">
        <v>707</v>
      </c>
      <c r="VEO2" s="6" t="s">
        <v>706</v>
      </c>
      <c r="VEP2" s="23" t="s">
        <v>707</v>
      </c>
      <c r="VEQ2" s="6" t="s">
        <v>706</v>
      </c>
      <c r="VER2" s="23" t="s">
        <v>707</v>
      </c>
      <c r="VES2" s="6" t="s">
        <v>706</v>
      </c>
      <c r="VET2" s="23" t="s">
        <v>707</v>
      </c>
      <c r="VEU2" s="6" t="s">
        <v>706</v>
      </c>
      <c r="VEV2" s="23" t="s">
        <v>707</v>
      </c>
      <c r="VEW2" s="6" t="s">
        <v>706</v>
      </c>
      <c r="VEX2" s="23" t="s">
        <v>707</v>
      </c>
      <c r="VEY2" s="6" t="s">
        <v>706</v>
      </c>
      <c r="VEZ2" s="23" t="s">
        <v>707</v>
      </c>
      <c r="VFA2" s="6" t="s">
        <v>706</v>
      </c>
      <c r="VFB2" s="23" t="s">
        <v>707</v>
      </c>
      <c r="VFC2" s="6" t="s">
        <v>706</v>
      </c>
      <c r="VFD2" s="23" t="s">
        <v>707</v>
      </c>
      <c r="VFE2" s="6" t="s">
        <v>706</v>
      </c>
      <c r="VFF2" s="23" t="s">
        <v>707</v>
      </c>
      <c r="VFG2" s="6" t="s">
        <v>706</v>
      </c>
      <c r="VFH2" s="23" t="s">
        <v>707</v>
      </c>
      <c r="VFI2" s="6" t="s">
        <v>706</v>
      </c>
      <c r="VFJ2" s="23" t="s">
        <v>707</v>
      </c>
      <c r="VFK2" s="6" t="s">
        <v>706</v>
      </c>
      <c r="VFL2" s="23" t="s">
        <v>707</v>
      </c>
      <c r="VFM2" s="6" t="s">
        <v>706</v>
      </c>
      <c r="VFN2" s="23" t="s">
        <v>707</v>
      </c>
      <c r="VFO2" s="6" t="s">
        <v>706</v>
      </c>
      <c r="VFP2" s="23" t="s">
        <v>707</v>
      </c>
      <c r="VFQ2" s="6" t="s">
        <v>706</v>
      </c>
      <c r="VFR2" s="23" t="s">
        <v>707</v>
      </c>
      <c r="VFS2" s="6" t="s">
        <v>706</v>
      </c>
      <c r="VFT2" s="23" t="s">
        <v>707</v>
      </c>
      <c r="VFU2" s="6" t="s">
        <v>706</v>
      </c>
      <c r="VFV2" s="23" t="s">
        <v>707</v>
      </c>
      <c r="VFW2" s="6" t="s">
        <v>706</v>
      </c>
      <c r="VFX2" s="23" t="s">
        <v>707</v>
      </c>
      <c r="VFY2" s="6" t="s">
        <v>706</v>
      </c>
      <c r="VFZ2" s="23" t="s">
        <v>707</v>
      </c>
      <c r="VGA2" s="6" t="s">
        <v>706</v>
      </c>
      <c r="VGB2" s="23" t="s">
        <v>707</v>
      </c>
      <c r="VGC2" s="6" t="s">
        <v>706</v>
      </c>
      <c r="VGD2" s="23" t="s">
        <v>707</v>
      </c>
      <c r="VGE2" s="6" t="s">
        <v>706</v>
      </c>
      <c r="VGF2" s="23" t="s">
        <v>707</v>
      </c>
      <c r="VGG2" s="6" t="s">
        <v>706</v>
      </c>
      <c r="VGH2" s="23" t="s">
        <v>707</v>
      </c>
      <c r="VGI2" s="6" t="s">
        <v>706</v>
      </c>
      <c r="VGJ2" s="23" t="s">
        <v>707</v>
      </c>
      <c r="VGK2" s="6" t="s">
        <v>706</v>
      </c>
      <c r="VGL2" s="23" t="s">
        <v>707</v>
      </c>
      <c r="VGM2" s="6" t="s">
        <v>706</v>
      </c>
      <c r="VGN2" s="23" t="s">
        <v>707</v>
      </c>
      <c r="VGO2" s="6" t="s">
        <v>706</v>
      </c>
      <c r="VGP2" s="23" t="s">
        <v>707</v>
      </c>
      <c r="VGQ2" s="6" t="s">
        <v>706</v>
      </c>
      <c r="VGR2" s="23" t="s">
        <v>707</v>
      </c>
      <c r="VGS2" s="6" t="s">
        <v>706</v>
      </c>
      <c r="VGT2" s="23" t="s">
        <v>707</v>
      </c>
      <c r="VGU2" s="6" t="s">
        <v>706</v>
      </c>
      <c r="VGV2" s="23" t="s">
        <v>707</v>
      </c>
      <c r="VGW2" s="6" t="s">
        <v>706</v>
      </c>
      <c r="VGX2" s="23" t="s">
        <v>707</v>
      </c>
      <c r="VGY2" s="6" t="s">
        <v>706</v>
      </c>
      <c r="VGZ2" s="23" t="s">
        <v>707</v>
      </c>
      <c r="VHA2" s="6" t="s">
        <v>706</v>
      </c>
      <c r="VHB2" s="23" t="s">
        <v>707</v>
      </c>
      <c r="VHC2" s="6" t="s">
        <v>706</v>
      </c>
      <c r="VHD2" s="23" t="s">
        <v>707</v>
      </c>
      <c r="VHE2" s="6" t="s">
        <v>706</v>
      </c>
      <c r="VHF2" s="23" t="s">
        <v>707</v>
      </c>
      <c r="VHG2" s="6" t="s">
        <v>706</v>
      </c>
      <c r="VHH2" s="23" t="s">
        <v>707</v>
      </c>
      <c r="VHI2" s="6" t="s">
        <v>706</v>
      </c>
      <c r="VHJ2" s="23" t="s">
        <v>707</v>
      </c>
      <c r="VHK2" s="6" t="s">
        <v>706</v>
      </c>
      <c r="VHL2" s="23" t="s">
        <v>707</v>
      </c>
      <c r="VHM2" s="6" t="s">
        <v>706</v>
      </c>
      <c r="VHN2" s="23" t="s">
        <v>707</v>
      </c>
      <c r="VHO2" s="6" t="s">
        <v>706</v>
      </c>
      <c r="VHP2" s="23" t="s">
        <v>707</v>
      </c>
      <c r="VHQ2" s="6" t="s">
        <v>706</v>
      </c>
      <c r="VHR2" s="23" t="s">
        <v>707</v>
      </c>
      <c r="VHS2" s="6" t="s">
        <v>706</v>
      </c>
      <c r="VHT2" s="23" t="s">
        <v>707</v>
      </c>
      <c r="VHU2" s="6" t="s">
        <v>706</v>
      </c>
      <c r="VHV2" s="23" t="s">
        <v>707</v>
      </c>
      <c r="VHW2" s="6" t="s">
        <v>706</v>
      </c>
      <c r="VHX2" s="23" t="s">
        <v>707</v>
      </c>
      <c r="VHY2" s="6" t="s">
        <v>706</v>
      </c>
      <c r="VHZ2" s="23" t="s">
        <v>707</v>
      </c>
      <c r="VIA2" s="6" t="s">
        <v>706</v>
      </c>
      <c r="VIB2" s="23" t="s">
        <v>707</v>
      </c>
      <c r="VIC2" s="6" t="s">
        <v>706</v>
      </c>
      <c r="VID2" s="23" t="s">
        <v>707</v>
      </c>
      <c r="VIE2" s="6" t="s">
        <v>706</v>
      </c>
      <c r="VIF2" s="23" t="s">
        <v>707</v>
      </c>
      <c r="VIG2" s="6" t="s">
        <v>706</v>
      </c>
      <c r="VIH2" s="23" t="s">
        <v>707</v>
      </c>
      <c r="VII2" s="6" t="s">
        <v>706</v>
      </c>
      <c r="VIJ2" s="23" t="s">
        <v>707</v>
      </c>
      <c r="VIK2" s="6" t="s">
        <v>706</v>
      </c>
      <c r="VIL2" s="23" t="s">
        <v>707</v>
      </c>
      <c r="VIM2" s="6" t="s">
        <v>706</v>
      </c>
      <c r="VIN2" s="23" t="s">
        <v>707</v>
      </c>
      <c r="VIO2" s="6" t="s">
        <v>706</v>
      </c>
      <c r="VIP2" s="23" t="s">
        <v>707</v>
      </c>
      <c r="VIQ2" s="6" t="s">
        <v>706</v>
      </c>
      <c r="VIR2" s="23" t="s">
        <v>707</v>
      </c>
      <c r="VIS2" s="6" t="s">
        <v>706</v>
      </c>
      <c r="VIT2" s="23" t="s">
        <v>707</v>
      </c>
      <c r="VIU2" s="6" t="s">
        <v>706</v>
      </c>
      <c r="VIV2" s="23" t="s">
        <v>707</v>
      </c>
      <c r="VIW2" s="6" t="s">
        <v>706</v>
      </c>
      <c r="VIX2" s="23" t="s">
        <v>707</v>
      </c>
      <c r="VIY2" s="6" t="s">
        <v>706</v>
      </c>
      <c r="VIZ2" s="23" t="s">
        <v>707</v>
      </c>
      <c r="VJA2" s="6" t="s">
        <v>706</v>
      </c>
      <c r="VJB2" s="23" t="s">
        <v>707</v>
      </c>
      <c r="VJC2" s="6" t="s">
        <v>706</v>
      </c>
      <c r="VJD2" s="23" t="s">
        <v>707</v>
      </c>
      <c r="VJE2" s="6" t="s">
        <v>706</v>
      </c>
      <c r="VJF2" s="23" t="s">
        <v>707</v>
      </c>
      <c r="VJG2" s="6" t="s">
        <v>706</v>
      </c>
      <c r="VJH2" s="23" t="s">
        <v>707</v>
      </c>
      <c r="VJI2" s="6" t="s">
        <v>706</v>
      </c>
      <c r="VJJ2" s="23" t="s">
        <v>707</v>
      </c>
      <c r="VJK2" s="6" t="s">
        <v>706</v>
      </c>
      <c r="VJL2" s="23" t="s">
        <v>707</v>
      </c>
      <c r="VJM2" s="6" t="s">
        <v>706</v>
      </c>
      <c r="VJN2" s="23" t="s">
        <v>707</v>
      </c>
      <c r="VJO2" s="6" t="s">
        <v>706</v>
      </c>
      <c r="VJP2" s="23" t="s">
        <v>707</v>
      </c>
      <c r="VJQ2" s="6" t="s">
        <v>706</v>
      </c>
      <c r="VJR2" s="23" t="s">
        <v>707</v>
      </c>
      <c r="VJS2" s="6" t="s">
        <v>706</v>
      </c>
      <c r="VJT2" s="23" t="s">
        <v>707</v>
      </c>
      <c r="VJU2" s="6" t="s">
        <v>706</v>
      </c>
      <c r="VJV2" s="23" t="s">
        <v>707</v>
      </c>
      <c r="VJW2" s="6" t="s">
        <v>706</v>
      </c>
      <c r="VJX2" s="23" t="s">
        <v>707</v>
      </c>
      <c r="VJY2" s="6" t="s">
        <v>706</v>
      </c>
      <c r="VJZ2" s="23" t="s">
        <v>707</v>
      </c>
      <c r="VKA2" s="6" t="s">
        <v>706</v>
      </c>
      <c r="VKB2" s="23" t="s">
        <v>707</v>
      </c>
      <c r="VKC2" s="6" t="s">
        <v>706</v>
      </c>
      <c r="VKD2" s="23" t="s">
        <v>707</v>
      </c>
      <c r="VKE2" s="6" t="s">
        <v>706</v>
      </c>
      <c r="VKF2" s="23" t="s">
        <v>707</v>
      </c>
      <c r="VKG2" s="6" t="s">
        <v>706</v>
      </c>
      <c r="VKH2" s="23" t="s">
        <v>707</v>
      </c>
      <c r="VKI2" s="6" t="s">
        <v>706</v>
      </c>
      <c r="VKJ2" s="23" t="s">
        <v>707</v>
      </c>
      <c r="VKK2" s="6" t="s">
        <v>706</v>
      </c>
      <c r="VKL2" s="23" t="s">
        <v>707</v>
      </c>
      <c r="VKM2" s="6" t="s">
        <v>706</v>
      </c>
      <c r="VKN2" s="23" t="s">
        <v>707</v>
      </c>
      <c r="VKO2" s="6" t="s">
        <v>706</v>
      </c>
      <c r="VKP2" s="23" t="s">
        <v>707</v>
      </c>
      <c r="VKQ2" s="6" t="s">
        <v>706</v>
      </c>
      <c r="VKR2" s="23" t="s">
        <v>707</v>
      </c>
      <c r="VKS2" s="6" t="s">
        <v>706</v>
      </c>
      <c r="VKT2" s="23" t="s">
        <v>707</v>
      </c>
      <c r="VKU2" s="6" t="s">
        <v>706</v>
      </c>
      <c r="VKV2" s="23" t="s">
        <v>707</v>
      </c>
      <c r="VKW2" s="6" t="s">
        <v>706</v>
      </c>
      <c r="VKX2" s="23" t="s">
        <v>707</v>
      </c>
      <c r="VKY2" s="6" t="s">
        <v>706</v>
      </c>
      <c r="VKZ2" s="23" t="s">
        <v>707</v>
      </c>
      <c r="VLA2" s="6" t="s">
        <v>706</v>
      </c>
      <c r="VLB2" s="23" t="s">
        <v>707</v>
      </c>
      <c r="VLC2" s="6" t="s">
        <v>706</v>
      </c>
      <c r="VLD2" s="23" t="s">
        <v>707</v>
      </c>
      <c r="VLE2" s="6" t="s">
        <v>706</v>
      </c>
      <c r="VLF2" s="23" t="s">
        <v>707</v>
      </c>
      <c r="VLG2" s="6" t="s">
        <v>706</v>
      </c>
      <c r="VLH2" s="23" t="s">
        <v>707</v>
      </c>
      <c r="VLI2" s="6" t="s">
        <v>706</v>
      </c>
      <c r="VLJ2" s="23" t="s">
        <v>707</v>
      </c>
      <c r="VLK2" s="6" t="s">
        <v>706</v>
      </c>
      <c r="VLL2" s="23" t="s">
        <v>707</v>
      </c>
      <c r="VLM2" s="6" t="s">
        <v>706</v>
      </c>
      <c r="VLN2" s="23" t="s">
        <v>707</v>
      </c>
      <c r="VLO2" s="6" t="s">
        <v>706</v>
      </c>
      <c r="VLP2" s="23" t="s">
        <v>707</v>
      </c>
      <c r="VLQ2" s="6" t="s">
        <v>706</v>
      </c>
      <c r="VLR2" s="23" t="s">
        <v>707</v>
      </c>
      <c r="VLS2" s="6" t="s">
        <v>706</v>
      </c>
      <c r="VLT2" s="23" t="s">
        <v>707</v>
      </c>
      <c r="VLU2" s="6" t="s">
        <v>706</v>
      </c>
      <c r="VLV2" s="23" t="s">
        <v>707</v>
      </c>
      <c r="VLW2" s="6" t="s">
        <v>706</v>
      </c>
      <c r="VLX2" s="23" t="s">
        <v>707</v>
      </c>
      <c r="VLY2" s="6" t="s">
        <v>706</v>
      </c>
      <c r="VLZ2" s="23" t="s">
        <v>707</v>
      </c>
      <c r="VMA2" s="6" t="s">
        <v>706</v>
      </c>
      <c r="VMB2" s="23" t="s">
        <v>707</v>
      </c>
      <c r="VMC2" s="6" t="s">
        <v>706</v>
      </c>
      <c r="VMD2" s="23" t="s">
        <v>707</v>
      </c>
      <c r="VME2" s="6" t="s">
        <v>706</v>
      </c>
      <c r="VMF2" s="23" t="s">
        <v>707</v>
      </c>
      <c r="VMG2" s="6" t="s">
        <v>706</v>
      </c>
      <c r="VMH2" s="23" t="s">
        <v>707</v>
      </c>
      <c r="VMI2" s="6" t="s">
        <v>706</v>
      </c>
      <c r="VMJ2" s="23" t="s">
        <v>707</v>
      </c>
      <c r="VMK2" s="6" t="s">
        <v>706</v>
      </c>
      <c r="VML2" s="23" t="s">
        <v>707</v>
      </c>
      <c r="VMM2" s="6" t="s">
        <v>706</v>
      </c>
      <c r="VMN2" s="23" t="s">
        <v>707</v>
      </c>
      <c r="VMO2" s="6" t="s">
        <v>706</v>
      </c>
      <c r="VMP2" s="23" t="s">
        <v>707</v>
      </c>
      <c r="VMQ2" s="6" t="s">
        <v>706</v>
      </c>
      <c r="VMR2" s="23" t="s">
        <v>707</v>
      </c>
      <c r="VMS2" s="6" t="s">
        <v>706</v>
      </c>
      <c r="VMT2" s="23" t="s">
        <v>707</v>
      </c>
      <c r="VMU2" s="6" t="s">
        <v>706</v>
      </c>
      <c r="VMV2" s="23" t="s">
        <v>707</v>
      </c>
      <c r="VMW2" s="6" t="s">
        <v>706</v>
      </c>
      <c r="VMX2" s="23" t="s">
        <v>707</v>
      </c>
      <c r="VMY2" s="6" t="s">
        <v>706</v>
      </c>
      <c r="VMZ2" s="23" t="s">
        <v>707</v>
      </c>
      <c r="VNA2" s="6" t="s">
        <v>706</v>
      </c>
      <c r="VNB2" s="23" t="s">
        <v>707</v>
      </c>
      <c r="VNC2" s="6" t="s">
        <v>706</v>
      </c>
      <c r="VND2" s="23" t="s">
        <v>707</v>
      </c>
      <c r="VNE2" s="6" t="s">
        <v>706</v>
      </c>
      <c r="VNF2" s="23" t="s">
        <v>707</v>
      </c>
      <c r="VNG2" s="6" t="s">
        <v>706</v>
      </c>
      <c r="VNH2" s="23" t="s">
        <v>707</v>
      </c>
      <c r="VNI2" s="6" t="s">
        <v>706</v>
      </c>
      <c r="VNJ2" s="23" t="s">
        <v>707</v>
      </c>
      <c r="VNK2" s="6" t="s">
        <v>706</v>
      </c>
      <c r="VNL2" s="23" t="s">
        <v>707</v>
      </c>
      <c r="VNM2" s="6" t="s">
        <v>706</v>
      </c>
      <c r="VNN2" s="23" t="s">
        <v>707</v>
      </c>
      <c r="VNO2" s="6" t="s">
        <v>706</v>
      </c>
      <c r="VNP2" s="23" t="s">
        <v>707</v>
      </c>
      <c r="VNQ2" s="6" t="s">
        <v>706</v>
      </c>
      <c r="VNR2" s="23" t="s">
        <v>707</v>
      </c>
      <c r="VNS2" s="6" t="s">
        <v>706</v>
      </c>
      <c r="VNT2" s="23" t="s">
        <v>707</v>
      </c>
      <c r="VNU2" s="6" t="s">
        <v>706</v>
      </c>
      <c r="VNV2" s="23" t="s">
        <v>707</v>
      </c>
      <c r="VNW2" s="6" t="s">
        <v>706</v>
      </c>
      <c r="VNX2" s="23" t="s">
        <v>707</v>
      </c>
      <c r="VNY2" s="6" t="s">
        <v>706</v>
      </c>
      <c r="VNZ2" s="23" t="s">
        <v>707</v>
      </c>
      <c r="VOA2" s="6" t="s">
        <v>706</v>
      </c>
      <c r="VOB2" s="23" t="s">
        <v>707</v>
      </c>
      <c r="VOC2" s="6" t="s">
        <v>706</v>
      </c>
      <c r="VOD2" s="23" t="s">
        <v>707</v>
      </c>
      <c r="VOE2" s="6" t="s">
        <v>706</v>
      </c>
      <c r="VOF2" s="23" t="s">
        <v>707</v>
      </c>
      <c r="VOG2" s="6" t="s">
        <v>706</v>
      </c>
      <c r="VOH2" s="23" t="s">
        <v>707</v>
      </c>
      <c r="VOI2" s="6" t="s">
        <v>706</v>
      </c>
      <c r="VOJ2" s="23" t="s">
        <v>707</v>
      </c>
      <c r="VOK2" s="6" t="s">
        <v>706</v>
      </c>
      <c r="VOL2" s="23" t="s">
        <v>707</v>
      </c>
      <c r="VOM2" s="6" t="s">
        <v>706</v>
      </c>
      <c r="VON2" s="23" t="s">
        <v>707</v>
      </c>
      <c r="VOO2" s="6" t="s">
        <v>706</v>
      </c>
      <c r="VOP2" s="23" t="s">
        <v>707</v>
      </c>
      <c r="VOQ2" s="6" t="s">
        <v>706</v>
      </c>
      <c r="VOR2" s="23" t="s">
        <v>707</v>
      </c>
      <c r="VOS2" s="6" t="s">
        <v>706</v>
      </c>
      <c r="VOT2" s="23" t="s">
        <v>707</v>
      </c>
      <c r="VOU2" s="6" t="s">
        <v>706</v>
      </c>
      <c r="VOV2" s="23" t="s">
        <v>707</v>
      </c>
      <c r="VOW2" s="6" t="s">
        <v>706</v>
      </c>
      <c r="VOX2" s="23" t="s">
        <v>707</v>
      </c>
      <c r="VOY2" s="6" t="s">
        <v>706</v>
      </c>
      <c r="VOZ2" s="23" t="s">
        <v>707</v>
      </c>
      <c r="VPA2" s="6" t="s">
        <v>706</v>
      </c>
      <c r="VPB2" s="23" t="s">
        <v>707</v>
      </c>
      <c r="VPC2" s="6" t="s">
        <v>706</v>
      </c>
      <c r="VPD2" s="23" t="s">
        <v>707</v>
      </c>
      <c r="VPE2" s="6" t="s">
        <v>706</v>
      </c>
      <c r="VPF2" s="23" t="s">
        <v>707</v>
      </c>
      <c r="VPG2" s="6" t="s">
        <v>706</v>
      </c>
      <c r="VPH2" s="23" t="s">
        <v>707</v>
      </c>
      <c r="VPI2" s="6" t="s">
        <v>706</v>
      </c>
      <c r="VPJ2" s="23" t="s">
        <v>707</v>
      </c>
      <c r="VPK2" s="6" t="s">
        <v>706</v>
      </c>
      <c r="VPL2" s="23" t="s">
        <v>707</v>
      </c>
      <c r="VPM2" s="6" t="s">
        <v>706</v>
      </c>
      <c r="VPN2" s="23" t="s">
        <v>707</v>
      </c>
      <c r="VPO2" s="6" t="s">
        <v>706</v>
      </c>
      <c r="VPP2" s="23" t="s">
        <v>707</v>
      </c>
      <c r="VPQ2" s="6" t="s">
        <v>706</v>
      </c>
      <c r="VPR2" s="23" t="s">
        <v>707</v>
      </c>
      <c r="VPS2" s="6" t="s">
        <v>706</v>
      </c>
      <c r="VPT2" s="23" t="s">
        <v>707</v>
      </c>
      <c r="VPU2" s="6" t="s">
        <v>706</v>
      </c>
      <c r="VPV2" s="23" t="s">
        <v>707</v>
      </c>
      <c r="VPW2" s="6" t="s">
        <v>706</v>
      </c>
      <c r="VPX2" s="23" t="s">
        <v>707</v>
      </c>
      <c r="VPY2" s="6" t="s">
        <v>706</v>
      </c>
      <c r="VPZ2" s="23" t="s">
        <v>707</v>
      </c>
      <c r="VQA2" s="6" t="s">
        <v>706</v>
      </c>
      <c r="VQB2" s="23" t="s">
        <v>707</v>
      </c>
      <c r="VQC2" s="6" t="s">
        <v>706</v>
      </c>
      <c r="VQD2" s="23" t="s">
        <v>707</v>
      </c>
      <c r="VQE2" s="6" t="s">
        <v>706</v>
      </c>
      <c r="VQF2" s="23" t="s">
        <v>707</v>
      </c>
      <c r="VQG2" s="6" t="s">
        <v>706</v>
      </c>
      <c r="VQH2" s="23" t="s">
        <v>707</v>
      </c>
      <c r="VQI2" s="6" t="s">
        <v>706</v>
      </c>
      <c r="VQJ2" s="23" t="s">
        <v>707</v>
      </c>
      <c r="VQK2" s="6" t="s">
        <v>706</v>
      </c>
      <c r="VQL2" s="23" t="s">
        <v>707</v>
      </c>
      <c r="VQM2" s="6" t="s">
        <v>706</v>
      </c>
      <c r="VQN2" s="23" t="s">
        <v>707</v>
      </c>
      <c r="VQO2" s="6" t="s">
        <v>706</v>
      </c>
      <c r="VQP2" s="23" t="s">
        <v>707</v>
      </c>
      <c r="VQQ2" s="6" t="s">
        <v>706</v>
      </c>
      <c r="VQR2" s="23" t="s">
        <v>707</v>
      </c>
      <c r="VQS2" s="6" t="s">
        <v>706</v>
      </c>
      <c r="VQT2" s="23" t="s">
        <v>707</v>
      </c>
      <c r="VQU2" s="6" t="s">
        <v>706</v>
      </c>
      <c r="VQV2" s="23" t="s">
        <v>707</v>
      </c>
      <c r="VQW2" s="6" t="s">
        <v>706</v>
      </c>
      <c r="VQX2" s="23" t="s">
        <v>707</v>
      </c>
      <c r="VQY2" s="6" t="s">
        <v>706</v>
      </c>
      <c r="VQZ2" s="23" t="s">
        <v>707</v>
      </c>
      <c r="VRA2" s="6" t="s">
        <v>706</v>
      </c>
      <c r="VRB2" s="23" t="s">
        <v>707</v>
      </c>
      <c r="VRC2" s="6" t="s">
        <v>706</v>
      </c>
      <c r="VRD2" s="23" t="s">
        <v>707</v>
      </c>
      <c r="VRE2" s="6" t="s">
        <v>706</v>
      </c>
      <c r="VRF2" s="23" t="s">
        <v>707</v>
      </c>
      <c r="VRG2" s="6" t="s">
        <v>706</v>
      </c>
      <c r="VRH2" s="23" t="s">
        <v>707</v>
      </c>
      <c r="VRI2" s="6" t="s">
        <v>706</v>
      </c>
      <c r="VRJ2" s="23" t="s">
        <v>707</v>
      </c>
      <c r="VRK2" s="6" t="s">
        <v>706</v>
      </c>
      <c r="VRL2" s="23" t="s">
        <v>707</v>
      </c>
      <c r="VRM2" s="6" t="s">
        <v>706</v>
      </c>
      <c r="VRN2" s="23" t="s">
        <v>707</v>
      </c>
      <c r="VRO2" s="6" t="s">
        <v>706</v>
      </c>
      <c r="VRP2" s="23" t="s">
        <v>707</v>
      </c>
      <c r="VRQ2" s="6" t="s">
        <v>706</v>
      </c>
      <c r="VRR2" s="23" t="s">
        <v>707</v>
      </c>
      <c r="VRS2" s="6" t="s">
        <v>706</v>
      </c>
      <c r="VRT2" s="23" t="s">
        <v>707</v>
      </c>
      <c r="VRU2" s="6" t="s">
        <v>706</v>
      </c>
      <c r="VRV2" s="23" t="s">
        <v>707</v>
      </c>
      <c r="VRW2" s="6" t="s">
        <v>706</v>
      </c>
      <c r="VRX2" s="23" t="s">
        <v>707</v>
      </c>
      <c r="VRY2" s="6" t="s">
        <v>706</v>
      </c>
      <c r="VRZ2" s="23" t="s">
        <v>707</v>
      </c>
      <c r="VSA2" s="6" t="s">
        <v>706</v>
      </c>
      <c r="VSB2" s="23" t="s">
        <v>707</v>
      </c>
      <c r="VSC2" s="6" t="s">
        <v>706</v>
      </c>
      <c r="VSD2" s="23" t="s">
        <v>707</v>
      </c>
      <c r="VSE2" s="6" t="s">
        <v>706</v>
      </c>
      <c r="VSF2" s="23" t="s">
        <v>707</v>
      </c>
      <c r="VSG2" s="6" t="s">
        <v>706</v>
      </c>
      <c r="VSH2" s="23" t="s">
        <v>707</v>
      </c>
      <c r="VSI2" s="6" t="s">
        <v>706</v>
      </c>
      <c r="VSJ2" s="23" t="s">
        <v>707</v>
      </c>
      <c r="VSK2" s="6" t="s">
        <v>706</v>
      </c>
      <c r="VSL2" s="23" t="s">
        <v>707</v>
      </c>
      <c r="VSM2" s="6" t="s">
        <v>706</v>
      </c>
      <c r="VSN2" s="23" t="s">
        <v>707</v>
      </c>
      <c r="VSO2" s="6" t="s">
        <v>706</v>
      </c>
      <c r="VSP2" s="23" t="s">
        <v>707</v>
      </c>
      <c r="VSQ2" s="6" t="s">
        <v>706</v>
      </c>
      <c r="VSR2" s="23" t="s">
        <v>707</v>
      </c>
      <c r="VSS2" s="6" t="s">
        <v>706</v>
      </c>
      <c r="VST2" s="23" t="s">
        <v>707</v>
      </c>
      <c r="VSU2" s="6" t="s">
        <v>706</v>
      </c>
      <c r="VSV2" s="23" t="s">
        <v>707</v>
      </c>
      <c r="VSW2" s="6" t="s">
        <v>706</v>
      </c>
      <c r="VSX2" s="23" t="s">
        <v>707</v>
      </c>
      <c r="VSY2" s="6" t="s">
        <v>706</v>
      </c>
      <c r="VSZ2" s="23" t="s">
        <v>707</v>
      </c>
      <c r="VTA2" s="6" t="s">
        <v>706</v>
      </c>
      <c r="VTB2" s="23" t="s">
        <v>707</v>
      </c>
      <c r="VTC2" s="6" t="s">
        <v>706</v>
      </c>
      <c r="VTD2" s="23" t="s">
        <v>707</v>
      </c>
      <c r="VTE2" s="6" t="s">
        <v>706</v>
      </c>
      <c r="VTF2" s="23" t="s">
        <v>707</v>
      </c>
      <c r="VTG2" s="6" t="s">
        <v>706</v>
      </c>
      <c r="VTH2" s="23" t="s">
        <v>707</v>
      </c>
      <c r="VTI2" s="6" t="s">
        <v>706</v>
      </c>
      <c r="VTJ2" s="23" t="s">
        <v>707</v>
      </c>
      <c r="VTK2" s="6" t="s">
        <v>706</v>
      </c>
      <c r="VTL2" s="23" t="s">
        <v>707</v>
      </c>
      <c r="VTM2" s="6" t="s">
        <v>706</v>
      </c>
      <c r="VTN2" s="23" t="s">
        <v>707</v>
      </c>
      <c r="VTO2" s="6" t="s">
        <v>706</v>
      </c>
      <c r="VTP2" s="23" t="s">
        <v>707</v>
      </c>
      <c r="VTQ2" s="6" t="s">
        <v>706</v>
      </c>
      <c r="VTR2" s="23" t="s">
        <v>707</v>
      </c>
      <c r="VTS2" s="6" t="s">
        <v>706</v>
      </c>
      <c r="VTT2" s="23" t="s">
        <v>707</v>
      </c>
      <c r="VTU2" s="6" t="s">
        <v>706</v>
      </c>
      <c r="VTV2" s="23" t="s">
        <v>707</v>
      </c>
      <c r="VTW2" s="6" t="s">
        <v>706</v>
      </c>
      <c r="VTX2" s="23" t="s">
        <v>707</v>
      </c>
      <c r="VTY2" s="6" t="s">
        <v>706</v>
      </c>
      <c r="VTZ2" s="23" t="s">
        <v>707</v>
      </c>
      <c r="VUA2" s="6" t="s">
        <v>706</v>
      </c>
      <c r="VUB2" s="23" t="s">
        <v>707</v>
      </c>
      <c r="VUC2" s="6" t="s">
        <v>706</v>
      </c>
      <c r="VUD2" s="23" t="s">
        <v>707</v>
      </c>
      <c r="VUE2" s="6" t="s">
        <v>706</v>
      </c>
      <c r="VUF2" s="23" t="s">
        <v>707</v>
      </c>
      <c r="VUG2" s="6" t="s">
        <v>706</v>
      </c>
      <c r="VUH2" s="23" t="s">
        <v>707</v>
      </c>
      <c r="VUI2" s="6" t="s">
        <v>706</v>
      </c>
      <c r="VUJ2" s="23" t="s">
        <v>707</v>
      </c>
      <c r="VUK2" s="6" t="s">
        <v>706</v>
      </c>
      <c r="VUL2" s="23" t="s">
        <v>707</v>
      </c>
      <c r="VUM2" s="6" t="s">
        <v>706</v>
      </c>
      <c r="VUN2" s="23" t="s">
        <v>707</v>
      </c>
      <c r="VUO2" s="6" t="s">
        <v>706</v>
      </c>
      <c r="VUP2" s="23" t="s">
        <v>707</v>
      </c>
      <c r="VUQ2" s="6" t="s">
        <v>706</v>
      </c>
      <c r="VUR2" s="23" t="s">
        <v>707</v>
      </c>
      <c r="VUS2" s="6" t="s">
        <v>706</v>
      </c>
      <c r="VUT2" s="23" t="s">
        <v>707</v>
      </c>
      <c r="VUU2" s="6" t="s">
        <v>706</v>
      </c>
      <c r="VUV2" s="23" t="s">
        <v>707</v>
      </c>
      <c r="VUW2" s="6" t="s">
        <v>706</v>
      </c>
      <c r="VUX2" s="23" t="s">
        <v>707</v>
      </c>
      <c r="VUY2" s="6" t="s">
        <v>706</v>
      </c>
      <c r="VUZ2" s="23" t="s">
        <v>707</v>
      </c>
      <c r="VVA2" s="6" t="s">
        <v>706</v>
      </c>
      <c r="VVB2" s="23" t="s">
        <v>707</v>
      </c>
      <c r="VVC2" s="6" t="s">
        <v>706</v>
      </c>
      <c r="VVD2" s="23" t="s">
        <v>707</v>
      </c>
      <c r="VVE2" s="6" t="s">
        <v>706</v>
      </c>
      <c r="VVF2" s="23" t="s">
        <v>707</v>
      </c>
      <c r="VVG2" s="6" t="s">
        <v>706</v>
      </c>
      <c r="VVH2" s="23" t="s">
        <v>707</v>
      </c>
      <c r="VVI2" s="6" t="s">
        <v>706</v>
      </c>
      <c r="VVJ2" s="23" t="s">
        <v>707</v>
      </c>
      <c r="VVK2" s="6" t="s">
        <v>706</v>
      </c>
      <c r="VVL2" s="23" t="s">
        <v>707</v>
      </c>
      <c r="VVM2" s="6" t="s">
        <v>706</v>
      </c>
      <c r="VVN2" s="23" t="s">
        <v>707</v>
      </c>
      <c r="VVO2" s="6" t="s">
        <v>706</v>
      </c>
      <c r="VVP2" s="23" t="s">
        <v>707</v>
      </c>
      <c r="VVQ2" s="6" t="s">
        <v>706</v>
      </c>
      <c r="VVR2" s="23" t="s">
        <v>707</v>
      </c>
      <c r="VVS2" s="6" t="s">
        <v>706</v>
      </c>
      <c r="VVT2" s="23" t="s">
        <v>707</v>
      </c>
      <c r="VVU2" s="6" t="s">
        <v>706</v>
      </c>
      <c r="VVV2" s="23" t="s">
        <v>707</v>
      </c>
      <c r="VVW2" s="6" t="s">
        <v>706</v>
      </c>
      <c r="VVX2" s="23" t="s">
        <v>707</v>
      </c>
      <c r="VVY2" s="6" t="s">
        <v>706</v>
      </c>
      <c r="VVZ2" s="23" t="s">
        <v>707</v>
      </c>
      <c r="VWA2" s="6" t="s">
        <v>706</v>
      </c>
      <c r="VWB2" s="23" t="s">
        <v>707</v>
      </c>
      <c r="VWC2" s="6" t="s">
        <v>706</v>
      </c>
      <c r="VWD2" s="23" t="s">
        <v>707</v>
      </c>
      <c r="VWE2" s="6" t="s">
        <v>706</v>
      </c>
      <c r="VWF2" s="23" t="s">
        <v>707</v>
      </c>
      <c r="VWG2" s="6" t="s">
        <v>706</v>
      </c>
      <c r="VWH2" s="23" t="s">
        <v>707</v>
      </c>
      <c r="VWI2" s="6" t="s">
        <v>706</v>
      </c>
      <c r="VWJ2" s="23" t="s">
        <v>707</v>
      </c>
      <c r="VWK2" s="6" t="s">
        <v>706</v>
      </c>
      <c r="VWL2" s="23" t="s">
        <v>707</v>
      </c>
      <c r="VWM2" s="6" t="s">
        <v>706</v>
      </c>
      <c r="VWN2" s="23" t="s">
        <v>707</v>
      </c>
      <c r="VWO2" s="6" t="s">
        <v>706</v>
      </c>
      <c r="VWP2" s="23" t="s">
        <v>707</v>
      </c>
      <c r="VWQ2" s="6" t="s">
        <v>706</v>
      </c>
      <c r="VWR2" s="23" t="s">
        <v>707</v>
      </c>
      <c r="VWS2" s="6" t="s">
        <v>706</v>
      </c>
      <c r="VWT2" s="23" t="s">
        <v>707</v>
      </c>
      <c r="VWU2" s="6" t="s">
        <v>706</v>
      </c>
      <c r="VWV2" s="23" t="s">
        <v>707</v>
      </c>
      <c r="VWW2" s="6" t="s">
        <v>706</v>
      </c>
      <c r="VWX2" s="23" t="s">
        <v>707</v>
      </c>
      <c r="VWY2" s="6" t="s">
        <v>706</v>
      </c>
      <c r="VWZ2" s="23" t="s">
        <v>707</v>
      </c>
      <c r="VXA2" s="6" t="s">
        <v>706</v>
      </c>
      <c r="VXB2" s="23" t="s">
        <v>707</v>
      </c>
      <c r="VXC2" s="6" t="s">
        <v>706</v>
      </c>
      <c r="VXD2" s="23" t="s">
        <v>707</v>
      </c>
      <c r="VXE2" s="6" t="s">
        <v>706</v>
      </c>
      <c r="VXF2" s="23" t="s">
        <v>707</v>
      </c>
      <c r="VXG2" s="6" t="s">
        <v>706</v>
      </c>
      <c r="VXH2" s="23" t="s">
        <v>707</v>
      </c>
      <c r="VXI2" s="6" t="s">
        <v>706</v>
      </c>
      <c r="VXJ2" s="23" t="s">
        <v>707</v>
      </c>
      <c r="VXK2" s="6" t="s">
        <v>706</v>
      </c>
      <c r="VXL2" s="23" t="s">
        <v>707</v>
      </c>
      <c r="VXM2" s="6" t="s">
        <v>706</v>
      </c>
      <c r="VXN2" s="23" t="s">
        <v>707</v>
      </c>
      <c r="VXO2" s="6" t="s">
        <v>706</v>
      </c>
      <c r="VXP2" s="23" t="s">
        <v>707</v>
      </c>
      <c r="VXQ2" s="6" t="s">
        <v>706</v>
      </c>
      <c r="VXR2" s="23" t="s">
        <v>707</v>
      </c>
      <c r="VXS2" s="6" t="s">
        <v>706</v>
      </c>
      <c r="VXT2" s="23" t="s">
        <v>707</v>
      </c>
      <c r="VXU2" s="6" t="s">
        <v>706</v>
      </c>
      <c r="VXV2" s="23" t="s">
        <v>707</v>
      </c>
      <c r="VXW2" s="6" t="s">
        <v>706</v>
      </c>
      <c r="VXX2" s="23" t="s">
        <v>707</v>
      </c>
      <c r="VXY2" s="6" t="s">
        <v>706</v>
      </c>
      <c r="VXZ2" s="23" t="s">
        <v>707</v>
      </c>
      <c r="VYA2" s="6" t="s">
        <v>706</v>
      </c>
      <c r="VYB2" s="23" t="s">
        <v>707</v>
      </c>
      <c r="VYC2" s="6" t="s">
        <v>706</v>
      </c>
      <c r="VYD2" s="23" t="s">
        <v>707</v>
      </c>
      <c r="VYE2" s="6" t="s">
        <v>706</v>
      </c>
      <c r="VYF2" s="23" t="s">
        <v>707</v>
      </c>
      <c r="VYG2" s="6" t="s">
        <v>706</v>
      </c>
      <c r="VYH2" s="23" t="s">
        <v>707</v>
      </c>
      <c r="VYI2" s="6" t="s">
        <v>706</v>
      </c>
      <c r="VYJ2" s="23" t="s">
        <v>707</v>
      </c>
      <c r="VYK2" s="6" t="s">
        <v>706</v>
      </c>
      <c r="VYL2" s="23" t="s">
        <v>707</v>
      </c>
      <c r="VYM2" s="6" t="s">
        <v>706</v>
      </c>
      <c r="VYN2" s="23" t="s">
        <v>707</v>
      </c>
      <c r="VYO2" s="6" t="s">
        <v>706</v>
      </c>
      <c r="VYP2" s="23" t="s">
        <v>707</v>
      </c>
      <c r="VYQ2" s="6" t="s">
        <v>706</v>
      </c>
      <c r="VYR2" s="23" t="s">
        <v>707</v>
      </c>
      <c r="VYS2" s="6" t="s">
        <v>706</v>
      </c>
      <c r="VYT2" s="23" t="s">
        <v>707</v>
      </c>
      <c r="VYU2" s="6" t="s">
        <v>706</v>
      </c>
      <c r="VYV2" s="23" t="s">
        <v>707</v>
      </c>
      <c r="VYW2" s="6" t="s">
        <v>706</v>
      </c>
      <c r="VYX2" s="23" t="s">
        <v>707</v>
      </c>
      <c r="VYY2" s="6" t="s">
        <v>706</v>
      </c>
      <c r="VYZ2" s="23" t="s">
        <v>707</v>
      </c>
      <c r="VZA2" s="6" t="s">
        <v>706</v>
      </c>
      <c r="VZB2" s="23" t="s">
        <v>707</v>
      </c>
      <c r="VZC2" s="6" t="s">
        <v>706</v>
      </c>
      <c r="VZD2" s="23" t="s">
        <v>707</v>
      </c>
      <c r="VZE2" s="6" t="s">
        <v>706</v>
      </c>
      <c r="VZF2" s="23" t="s">
        <v>707</v>
      </c>
      <c r="VZG2" s="6" t="s">
        <v>706</v>
      </c>
      <c r="VZH2" s="23" t="s">
        <v>707</v>
      </c>
      <c r="VZI2" s="6" t="s">
        <v>706</v>
      </c>
      <c r="VZJ2" s="23" t="s">
        <v>707</v>
      </c>
      <c r="VZK2" s="6" t="s">
        <v>706</v>
      </c>
      <c r="VZL2" s="23" t="s">
        <v>707</v>
      </c>
      <c r="VZM2" s="6" t="s">
        <v>706</v>
      </c>
      <c r="VZN2" s="23" t="s">
        <v>707</v>
      </c>
      <c r="VZO2" s="6" t="s">
        <v>706</v>
      </c>
      <c r="VZP2" s="23" t="s">
        <v>707</v>
      </c>
      <c r="VZQ2" s="6" t="s">
        <v>706</v>
      </c>
      <c r="VZR2" s="23" t="s">
        <v>707</v>
      </c>
      <c r="VZS2" s="6" t="s">
        <v>706</v>
      </c>
      <c r="VZT2" s="23" t="s">
        <v>707</v>
      </c>
      <c r="VZU2" s="6" t="s">
        <v>706</v>
      </c>
      <c r="VZV2" s="23" t="s">
        <v>707</v>
      </c>
      <c r="VZW2" s="6" t="s">
        <v>706</v>
      </c>
      <c r="VZX2" s="23" t="s">
        <v>707</v>
      </c>
      <c r="VZY2" s="6" t="s">
        <v>706</v>
      </c>
      <c r="VZZ2" s="23" t="s">
        <v>707</v>
      </c>
      <c r="WAA2" s="6" t="s">
        <v>706</v>
      </c>
      <c r="WAB2" s="23" t="s">
        <v>707</v>
      </c>
      <c r="WAC2" s="6" t="s">
        <v>706</v>
      </c>
      <c r="WAD2" s="23" t="s">
        <v>707</v>
      </c>
      <c r="WAE2" s="6" t="s">
        <v>706</v>
      </c>
      <c r="WAF2" s="23" t="s">
        <v>707</v>
      </c>
      <c r="WAG2" s="6" t="s">
        <v>706</v>
      </c>
      <c r="WAH2" s="23" t="s">
        <v>707</v>
      </c>
      <c r="WAI2" s="6" t="s">
        <v>706</v>
      </c>
      <c r="WAJ2" s="23" t="s">
        <v>707</v>
      </c>
      <c r="WAK2" s="6" t="s">
        <v>706</v>
      </c>
      <c r="WAL2" s="23" t="s">
        <v>707</v>
      </c>
      <c r="WAM2" s="6" t="s">
        <v>706</v>
      </c>
      <c r="WAN2" s="23" t="s">
        <v>707</v>
      </c>
      <c r="WAO2" s="6" t="s">
        <v>706</v>
      </c>
      <c r="WAP2" s="23" t="s">
        <v>707</v>
      </c>
      <c r="WAQ2" s="6" t="s">
        <v>706</v>
      </c>
      <c r="WAR2" s="23" t="s">
        <v>707</v>
      </c>
      <c r="WAS2" s="6" t="s">
        <v>706</v>
      </c>
      <c r="WAT2" s="23" t="s">
        <v>707</v>
      </c>
      <c r="WAU2" s="6" t="s">
        <v>706</v>
      </c>
      <c r="WAV2" s="23" t="s">
        <v>707</v>
      </c>
      <c r="WAW2" s="6" t="s">
        <v>706</v>
      </c>
      <c r="WAX2" s="23" t="s">
        <v>707</v>
      </c>
      <c r="WAY2" s="6" t="s">
        <v>706</v>
      </c>
      <c r="WAZ2" s="23" t="s">
        <v>707</v>
      </c>
      <c r="WBA2" s="6" t="s">
        <v>706</v>
      </c>
      <c r="WBB2" s="23" t="s">
        <v>707</v>
      </c>
      <c r="WBC2" s="6" t="s">
        <v>706</v>
      </c>
      <c r="WBD2" s="23" t="s">
        <v>707</v>
      </c>
      <c r="WBE2" s="6" t="s">
        <v>706</v>
      </c>
      <c r="WBF2" s="23" t="s">
        <v>707</v>
      </c>
      <c r="WBG2" s="6" t="s">
        <v>706</v>
      </c>
      <c r="WBH2" s="23" t="s">
        <v>707</v>
      </c>
      <c r="WBI2" s="6" t="s">
        <v>706</v>
      </c>
      <c r="WBJ2" s="23" t="s">
        <v>707</v>
      </c>
      <c r="WBK2" s="6" t="s">
        <v>706</v>
      </c>
      <c r="WBL2" s="23" t="s">
        <v>707</v>
      </c>
      <c r="WBM2" s="6" t="s">
        <v>706</v>
      </c>
      <c r="WBN2" s="23" t="s">
        <v>707</v>
      </c>
      <c r="WBO2" s="6" t="s">
        <v>706</v>
      </c>
      <c r="WBP2" s="23" t="s">
        <v>707</v>
      </c>
      <c r="WBQ2" s="6" t="s">
        <v>706</v>
      </c>
      <c r="WBR2" s="23" t="s">
        <v>707</v>
      </c>
      <c r="WBS2" s="6" t="s">
        <v>706</v>
      </c>
      <c r="WBT2" s="23" t="s">
        <v>707</v>
      </c>
      <c r="WBU2" s="6" t="s">
        <v>706</v>
      </c>
      <c r="WBV2" s="23" t="s">
        <v>707</v>
      </c>
      <c r="WBW2" s="6" t="s">
        <v>706</v>
      </c>
      <c r="WBX2" s="23" t="s">
        <v>707</v>
      </c>
      <c r="WBY2" s="6" t="s">
        <v>706</v>
      </c>
      <c r="WBZ2" s="23" t="s">
        <v>707</v>
      </c>
      <c r="WCA2" s="6" t="s">
        <v>706</v>
      </c>
      <c r="WCB2" s="23" t="s">
        <v>707</v>
      </c>
      <c r="WCC2" s="6" t="s">
        <v>706</v>
      </c>
      <c r="WCD2" s="23" t="s">
        <v>707</v>
      </c>
      <c r="WCE2" s="6" t="s">
        <v>706</v>
      </c>
      <c r="WCF2" s="23" t="s">
        <v>707</v>
      </c>
      <c r="WCG2" s="6" t="s">
        <v>706</v>
      </c>
      <c r="WCH2" s="23" t="s">
        <v>707</v>
      </c>
      <c r="WCI2" s="6" t="s">
        <v>706</v>
      </c>
      <c r="WCJ2" s="23" t="s">
        <v>707</v>
      </c>
      <c r="WCK2" s="6" t="s">
        <v>706</v>
      </c>
      <c r="WCL2" s="23" t="s">
        <v>707</v>
      </c>
      <c r="WCM2" s="6" t="s">
        <v>706</v>
      </c>
      <c r="WCN2" s="23" t="s">
        <v>707</v>
      </c>
      <c r="WCO2" s="6" t="s">
        <v>706</v>
      </c>
      <c r="WCP2" s="23" t="s">
        <v>707</v>
      </c>
      <c r="WCQ2" s="6" t="s">
        <v>706</v>
      </c>
      <c r="WCR2" s="23" t="s">
        <v>707</v>
      </c>
      <c r="WCS2" s="6" t="s">
        <v>706</v>
      </c>
      <c r="WCT2" s="23" t="s">
        <v>707</v>
      </c>
      <c r="WCU2" s="6" t="s">
        <v>706</v>
      </c>
      <c r="WCV2" s="23" t="s">
        <v>707</v>
      </c>
      <c r="WCW2" s="6" t="s">
        <v>706</v>
      </c>
      <c r="WCX2" s="23" t="s">
        <v>707</v>
      </c>
      <c r="WCY2" s="6" t="s">
        <v>706</v>
      </c>
      <c r="WCZ2" s="23" t="s">
        <v>707</v>
      </c>
      <c r="WDA2" s="6" t="s">
        <v>706</v>
      </c>
      <c r="WDB2" s="23" t="s">
        <v>707</v>
      </c>
      <c r="WDC2" s="6" t="s">
        <v>706</v>
      </c>
      <c r="WDD2" s="23" t="s">
        <v>707</v>
      </c>
      <c r="WDE2" s="6" t="s">
        <v>706</v>
      </c>
      <c r="WDF2" s="23" t="s">
        <v>707</v>
      </c>
      <c r="WDG2" s="6" t="s">
        <v>706</v>
      </c>
      <c r="WDH2" s="23" t="s">
        <v>707</v>
      </c>
      <c r="WDI2" s="6" t="s">
        <v>706</v>
      </c>
      <c r="WDJ2" s="23" t="s">
        <v>707</v>
      </c>
      <c r="WDK2" s="6" t="s">
        <v>706</v>
      </c>
      <c r="WDL2" s="23" t="s">
        <v>707</v>
      </c>
      <c r="WDM2" s="6" t="s">
        <v>706</v>
      </c>
      <c r="WDN2" s="23" t="s">
        <v>707</v>
      </c>
      <c r="WDO2" s="6" t="s">
        <v>706</v>
      </c>
      <c r="WDP2" s="23" t="s">
        <v>707</v>
      </c>
      <c r="WDQ2" s="6" t="s">
        <v>706</v>
      </c>
      <c r="WDR2" s="23" t="s">
        <v>707</v>
      </c>
      <c r="WDS2" s="6" t="s">
        <v>706</v>
      </c>
      <c r="WDT2" s="23" t="s">
        <v>707</v>
      </c>
      <c r="WDU2" s="6" t="s">
        <v>706</v>
      </c>
      <c r="WDV2" s="23" t="s">
        <v>707</v>
      </c>
      <c r="WDW2" s="6" t="s">
        <v>706</v>
      </c>
      <c r="WDX2" s="23" t="s">
        <v>707</v>
      </c>
      <c r="WDY2" s="6" t="s">
        <v>706</v>
      </c>
      <c r="WDZ2" s="23" t="s">
        <v>707</v>
      </c>
      <c r="WEA2" s="6" t="s">
        <v>706</v>
      </c>
      <c r="WEB2" s="23" t="s">
        <v>707</v>
      </c>
      <c r="WEC2" s="6" t="s">
        <v>706</v>
      </c>
      <c r="WED2" s="23" t="s">
        <v>707</v>
      </c>
      <c r="WEE2" s="6" t="s">
        <v>706</v>
      </c>
      <c r="WEF2" s="23" t="s">
        <v>707</v>
      </c>
      <c r="WEG2" s="6" t="s">
        <v>706</v>
      </c>
      <c r="WEH2" s="23" t="s">
        <v>707</v>
      </c>
      <c r="WEI2" s="6" t="s">
        <v>706</v>
      </c>
      <c r="WEJ2" s="23" t="s">
        <v>707</v>
      </c>
      <c r="WEK2" s="6" t="s">
        <v>706</v>
      </c>
      <c r="WEL2" s="23" t="s">
        <v>707</v>
      </c>
      <c r="WEM2" s="6" t="s">
        <v>706</v>
      </c>
      <c r="WEN2" s="23" t="s">
        <v>707</v>
      </c>
      <c r="WEO2" s="6" t="s">
        <v>706</v>
      </c>
      <c r="WEP2" s="23" t="s">
        <v>707</v>
      </c>
      <c r="WEQ2" s="6" t="s">
        <v>706</v>
      </c>
      <c r="WER2" s="23" t="s">
        <v>707</v>
      </c>
      <c r="WES2" s="6" t="s">
        <v>706</v>
      </c>
      <c r="WET2" s="23" t="s">
        <v>707</v>
      </c>
      <c r="WEU2" s="6" t="s">
        <v>706</v>
      </c>
      <c r="WEV2" s="23" t="s">
        <v>707</v>
      </c>
      <c r="WEW2" s="6" t="s">
        <v>706</v>
      </c>
      <c r="WEX2" s="23" t="s">
        <v>707</v>
      </c>
      <c r="WEY2" s="6" t="s">
        <v>706</v>
      </c>
      <c r="WEZ2" s="23" t="s">
        <v>707</v>
      </c>
      <c r="WFA2" s="6" t="s">
        <v>706</v>
      </c>
      <c r="WFB2" s="23" t="s">
        <v>707</v>
      </c>
      <c r="WFC2" s="6" t="s">
        <v>706</v>
      </c>
      <c r="WFD2" s="23" t="s">
        <v>707</v>
      </c>
      <c r="WFE2" s="6" t="s">
        <v>706</v>
      </c>
      <c r="WFF2" s="23" t="s">
        <v>707</v>
      </c>
      <c r="WFG2" s="6" t="s">
        <v>706</v>
      </c>
      <c r="WFH2" s="23" t="s">
        <v>707</v>
      </c>
      <c r="WFI2" s="6" t="s">
        <v>706</v>
      </c>
      <c r="WFJ2" s="23" t="s">
        <v>707</v>
      </c>
      <c r="WFK2" s="6" t="s">
        <v>706</v>
      </c>
      <c r="WFL2" s="23" t="s">
        <v>707</v>
      </c>
      <c r="WFM2" s="6" t="s">
        <v>706</v>
      </c>
      <c r="WFN2" s="23" t="s">
        <v>707</v>
      </c>
      <c r="WFO2" s="6" t="s">
        <v>706</v>
      </c>
      <c r="WFP2" s="23" t="s">
        <v>707</v>
      </c>
      <c r="WFQ2" s="6" t="s">
        <v>706</v>
      </c>
      <c r="WFR2" s="23" t="s">
        <v>707</v>
      </c>
      <c r="WFS2" s="6" t="s">
        <v>706</v>
      </c>
      <c r="WFT2" s="23" t="s">
        <v>707</v>
      </c>
      <c r="WFU2" s="6" t="s">
        <v>706</v>
      </c>
      <c r="WFV2" s="23" t="s">
        <v>707</v>
      </c>
      <c r="WFW2" s="6" t="s">
        <v>706</v>
      </c>
      <c r="WFX2" s="23" t="s">
        <v>707</v>
      </c>
      <c r="WFY2" s="6" t="s">
        <v>706</v>
      </c>
      <c r="WFZ2" s="23" t="s">
        <v>707</v>
      </c>
      <c r="WGA2" s="6" t="s">
        <v>706</v>
      </c>
      <c r="WGB2" s="23" t="s">
        <v>707</v>
      </c>
      <c r="WGC2" s="6" t="s">
        <v>706</v>
      </c>
      <c r="WGD2" s="23" t="s">
        <v>707</v>
      </c>
      <c r="WGE2" s="6" t="s">
        <v>706</v>
      </c>
      <c r="WGF2" s="23" t="s">
        <v>707</v>
      </c>
      <c r="WGG2" s="6" t="s">
        <v>706</v>
      </c>
      <c r="WGH2" s="23" t="s">
        <v>707</v>
      </c>
      <c r="WGI2" s="6" t="s">
        <v>706</v>
      </c>
      <c r="WGJ2" s="23" t="s">
        <v>707</v>
      </c>
      <c r="WGK2" s="6" t="s">
        <v>706</v>
      </c>
      <c r="WGL2" s="23" t="s">
        <v>707</v>
      </c>
      <c r="WGM2" s="6" t="s">
        <v>706</v>
      </c>
      <c r="WGN2" s="23" t="s">
        <v>707</v>
      </c>
      <c r="WGO2" s="6" t="s">
        <v>706</v>
      </c>
      <c r="WGP2" s="23" t="s">
        <v>707</v>
      </c>
      <c r="WGQ2" s="6" t="s">
        <v>706</v>
      </c>
      <c r="WGR2" s="23" t="s">
        <v>707</v>
      </c>
      <c r="WGS2" s="6" t="s">
        <v>706</v>
      </c>
      <c r="WGT2" s="23" t="s">
        <v>707</v>
      </c>
      <c r="WGU2" s="6" t="s">
        <v>706</v>
      </c>
      <c r="WGV2" s="23" t="s">
        <v>707</v>
      </c>
      <c r="WGW2" s="6" t="s">
        <v>706</v>
      </c>
      <c r="WGX2" s="23" t="s">
        <v>707</v>
      </c>
      <c r="WGY2" s="6" t="s">
        <v>706</v>
      </c>
      <c r="WGZ2" s="23" t="s">
        <v>707</v>
      </c>
      <c r="WHA2" s="6" t="s">
        <v>706</v>
      </c>
      <c r="WHB2" s="23" t="s">
        <v>707</v>
      </c>
      <c r="WHC2" s="6" t="s">
        <v>706</v>
      </c>
      <c r="WHD2" s="23" t="s">
        <v>707</v>
      </c>
      <c r="WHE2" s="6" t="s">
        <v>706</v>
      </c>
      <c r="WHF2" s="23" t="s">
        <v>707</v>
      </c>
      <c r="WHG2" s="6" t="s">
        <v>706</v>
      </c>
      <c r="WHH2" s="23" t="s">
        <v>707</v>
      </c>
      <c r="WHI2" s="6" t="s">
        <v>706</v>
      </c>
      <c r="WHJ2" s="23" t="s">
        <v>707</v>
      </c>
      <c r="WHK2" s="6" t="s">
        <v>706</v>
      </c>
      <c r="WHL2" s="23" t="s">
        <v>707</v>
      </c>
      <c r="WHM2" s="6" t="s">
        <v>706</v>
      </c>
      <c r="WHN2" s="23" t="s">
        <v>707</v>
      </c>
      <c r="WHO2" s="6" t="s">
        <v>706</v>
      </c>
      <c r="WHP2" s="23" t="s">
        <v>707</v>
      </c>
      <c r="WHQ2" s="6" t="s">
        <v>706</v>
      </c>
      <c r="WHR2" s="23" t="s">
        <v>707</v>
      </c>
      <c r="WHS2" s="6" t="s">
        <v>706</v>
      </c>
      <c r="WHT2" s="23" t="s">
        <v>707</v>
      </c>
      <c r="WHU2" s="6" t="s">
        <v>706</v>
      </c>
      <c r="WHV2" s="23" t="s">
        <v>707</v>
      </c>
      <c r="WHW2" s="6" t="s">
        <v>706</v>
      </c>
      <c r="WHX2" s="23" t="s">
        <v>707</v>
      </c>
      <c r="WHY2" s="6" t="s">
        <v>706</v>
      </c>
      <c r="WHZ2" s="23" t="s">
        <v>707</v>
      </c>
      <c r="WIA2" s="6" t="s">
        <v>706</v>
      </c>
      <c r="WIB2" s="23" t="s">
        <v>707</v>
      </c>
      <c r="WIC2" s="6" t="s">
        <v>706</v>
      </c>
      <c r="WID2" s="23" t="s">
        <v>707</v>
      </c>
      <c r="WIE2" s="6" t="s">
        <v>706</v>
      </c>
      <c r="WIF2" s="23" t="s">
        <v>707</v>
      </c>
      <c r="WIG2" s="6" t="s">
        <v>706</v>
      </c>
      <c r="WIH2" s="23" t="s">
        <v>707</v>
      </c>
      <c r="WII2" s="6" t="s">
        <v>706</v>
      </c>
      <c r="WIJ2" s="23" t="s">
        <v>707</v>
      </c>
      <c r="WIK2" s="6" t="s">
        <v>706</v>
      </c>
      <c r="WIL2" s="23" t="s">
        <v>707</v>
      </c>
      <c r="WIM2" s="6" t="s">
        <v>706</v>
      </c>
      <c r="WIN2" s="23" t="s">
        <v>707</v>
      </c>
      <c r="WIO2" s="6" t="s">
        <v>706</v>
      </c>
      <c r="WIP2" s="23" t="s">
        <v>707</v>
      </c>
      <c r="WIQ2" s="6" t="s">
        <v>706</v>
      </c>
      <c r="WIR2" s="23" t="s">
        <v>707</v>
      </c>
      <c r="WIS2" s="6" t="s">
        <v>706</v>
      </c>
      <c r="WIT2" s="23" t="s">
        <v>707</v>
      </c>
      <c r="WIU2" s="6" t="s">
        <v>706</v>
      </c>
      <c r="WIV2" s="23" t="s">
        <v>707</v>
      </c>
      <c r="WIW2" s="6" t="s">
        <v>706</v>
      </c>
      <c r="WIX2" s="23" t="s">
        <v>707</v>
      </c>
      <c r="WIY2" s="6" t="s">
        <v>706</v>
      </c>
      <c r="WIZ2" s="23" t="s">
        <v>707</v>
      </c>
      <c r="WJA2" s="6" t="s">
        <v>706</v>
      </c>
      <c r="WJB2" s="23" t="s">
        <v>707</v>
      </c>
      <c r="WJC2" s="6" t="s">
        <v>706</v>
      </c>
      <c r="WJD2" s="23" t="s">
        <v>707</v>
      </c>
      <c r="WJE2" s="6" t="s">
        <v>706</v>
      </c>
      <c r="WJF2" s="23" t="s">
        <v>707</v>
      </c>
      <c r="WJG2" s="6" t="s">
        <v>706</v>
      </c>
      <c r="WJH2" s="23" t="s">
        <v>707</v>
      </c>
      <c r="WJI2" s="6" t="s">
        <v>706</v>
      </c>
      <c r="WJJ2" s="23" t="s">
        <v>707</v>
      </c>
      <c r="WJK2" s="6" t="s">
        <v>706</v>
      </c>
      <c r="WJL2" s="23" t="s">
        <v>707</v>
      </c>
      <c r="WJM2" s="6" t="s">
        <v>706</v>
      </c>
      <c r="WJN2" s="23" t="s">
        <v>707</v>
      </c>
      <c r="WJO2" s="6" t="s">
        <v>706</v>
      </c>
      <c r="WJP2" s="23" t="s">
        <v>707</v>
      </c>
      <c r="WJQ2" s="6" t="s">
        <v>706</v>
      </c>
      <c r="WJR2" s="23" t="s">
        <v>707</v>
      </c>
      <c r="WJS2" s="6" t="s">
        <v>706</v>
      </c>
      <c r="WJT2" s="23" t="s">
        <v>707</v>
      </c>
      <c r="WJU2" s="6" t="s">
        <v>706</v>
      </c>
      <c r="WJV2" s="23" t="s">
        <v>707</v>
      </c>
      <c r="WJW2" s="6" t="s">
        <v>706</v>
      </c>
      <c r="WJX2" s="23" t="s">
        <v>707</v>
      </c>
      <c r="WJY2" s="6" t="s">
        <v>706</v>
      </c>
      <c r="WJZ2" s="23" t="s">
        <v>707</v>
      </c>
      <c r="WKA2" s="6" t="s">
        <v>706</v>
      </c>
      <c r="WKB2" s="23" t="s">
        <v>707</v>
      </c>
      <c r="WKC2" s="6" t="s">
        <v>706</v>
      </c>
      <c r="WKD2" s="23" t="s">
        <v>707</v>
      </c>
      <c r="WKE2" s="6" t="s">
        <v>706</v>
      </c>
      <c r="WKF2" s="23" t="s">
        <v>707</v>
      </c>
      <c r="WKG2" s="6" t="s">
        <v>706</v>
      </c>
      <c r="WKH2" s="23" t="s">
        <v>707</v>
      </c>
      <c r="WKI2" s="6" t="s">
        <v>706</v>
      </c>
      <c r="WKJ2" s="23" t="s">
        <v>707</v>
      </c>
      <c r="WKK2" s="6" t="s">
        <v>706</v>
      </c>
      <c r="WKL2" s="23" t="s">
        <v>707</v>
      </c>
      <c r="WKM2" s="6" t="s">
        <v>706</v>
      </c>
      <c r="WKN2" s="23" t="s">
        <v>707</v>
      </c>
      <c r="WKO2" s="6" t="s">
        <v>706</v>
      </c>
      <c r="WKP2" s="23" t="s">
        <v>707</v>
      </c>
      <c r="WKQ2" s="6" t="s">
        <v>706</v>
      </c>
      <c r="WKR2" s="23" t="s">
        <v>707</v>
      </c>
      <c r="WKS2" s="6" t="s">
        <v>706</v>
      </c>
      <c r="WKT2" s="23" t="s">
        <v>707</v>
      </c>
      <c r="WKU2" s="6" t="s">
        <v>706</v>
      </c>
      <c r="WKV2" s="23" t="s">
        <v>707</v>
      </c>
      <c r="WKW2" s="6" t="s">
        <v>706</v>
      </c>
      <c r="WKX2" s="23" t="s">
        <v>707</v>
      </c>
      <c r="WKY2" s="6" t="s">
        <v>706</v>
      </c>
      <c r="WKZ2" s="23" t="s">
        <v>707</v>
      </c>
      <c r="WLA2" s="6" t="s">
        <v>706</v>
      </c>
      <c r="WLB2" s="23" t="s">
        <v>707</v>
      </c>
      <c r="WLC2" s="6" t="s">
        <v>706</v>
      </c>
      <c r="WLD2" s="23" t="s">
        <v>707</v>
      </c>
      <c r="WLE2" s="6" t="s">
        <v>706</v>
      </c>
      <c r="WLF2" s="23" t="s">
        <v>707</v>
      </c>
      <c r="WLG2" s="6" t="s">
        <v>706</v>
      </c>
      <c r="WLH2" s="23" t="s">
        <v>707</v>
      </c>
      <c r="WLI2" s="6" t="s">
        <v>706</v>
      </c>
      <c r="WLJ2" s="23" t="s">
        <v>707</v>
      </c>
      <c r="WLK2" s="6" t="s">
        <v>706</v>
      </c>
      <c r="WLL2" s="23" t="s">
        <v>707</v>
      </c>
      <c r="WLM2" s="6" t="s">
        <v>706</v>
      </c>
      <c r="WLN2" s="23" t="s">
        <v>707</v>
      </c>
      <c r="WLO2" s="6" t="s">
        <v>706</v>
      </c>
      <c r="WLP2" s="23" t="s">
        <v>707</v>
      </c>
      <c r="WLQ2" s="6" t="s">
        <v>706</v>
      </c>
      <c r="WLR2" s="23" t="s">
        <v>707</v>
      </c>
      <c r="WLS2" s="6" t="s">
        <v>706</v>
      </c>
      <c r="WLT2" s="23" t="s">
        <v>707</v>
      </c>
      <c r="WLU2" s="6" t="s">
        <v>706</v>
      </c>
      <c r="WLV2" s="23" t="s">
        <v>707</v>
      </c>
      <c r="WLW2" s="6" t="s">
        <v>706</v>
      </c>
      <c r="WLX2" s="23" t="s">
        <v>707</v>
      </c>
      <c r="WLY2" s="6" t="s">
        <v>706</v>
      </c>
      <c r="WLZ2" s="23" t="s">
        <v>707</v>
      </c>
      <c r="WMA2" s="6" t="s">
        <v>706</v>
      </c>
      <c r="WMB2" s="23" t="s">
        <v>707</v>
      </c>
      <c r="WMC2" s="6" t="s">
        <v>706</v>
      </c>
      <c r="WMD2" s="23" t="s">
        <v>707</v>
      </c>
      <c r="WME2" s="6" t="s">
        <v>706</v>
      </c>
      <c r="WMF2" s="23" t="s">
        <v>707</v>
      </c>
      <c r="WMG2" s="6" t="s">
        <v>706</v>
      </c>
      <c r="WMH2" s="23" t="s">
        <v>707</v>
      </c>
      <c r="WMI2" s="6" t="s">
        <v>706</v>
      </c>
      <c r="WMJ2" s="23" t="s">
        <v>707</v>
      </c>
      <c r="WMK2" s="6" t="s">
        <v>706</v>
      </c>
      <c r="WML2" s="23" t="s">
        <v>707</v>
      </c>
      <c r="WMM2" s="6" t="s">
        <v>706</v>
      </c>
      <c r="WMN2" s="23" t="s">
        <v>707</v>
      </c>
      <c r="WMO2" s="6" t="s">
        <v>706</v>
      </c>
      <c r="WMP2" s="23" t="s">
        <v>707</v>
      </c>
      <c r="WMQ2" s="6" t="s">
        <v>706</v>
      </c>
      <c r="WMR2" s="23" t="s">
        <v>707</v>
      </c>
      <c r="WMS2" s="6" t="s">
        <v>706</v>
      </c>
      <c r="WMT2" s="23" t="s">
        <v>707</v>
      </c>
      <c r="WMU2" s="6" t="s">
        <v>706</v>
      </c>
      <c r="WMV2" s="23" t="s">
        <v>707</v>
      </c>
      <c r="WMW2" s="6" t="s">
        <v>706</v>
      </c>
      <c r="WMX2" s="23" t="s">
        <v>707</v>
      </c>
      <c r="WMY2" s="6" t="s">
        <v>706</v>
      </c>
      <c r="WMZ2" s="23" t="s">
        <v>707</v>
      </c>
      <c r="WNA2" s="6" t="s">
        <v>706</v>
      </c>
      <c r="WNB2" s="23" t="s">
        <v>707</v>
      </c>
      <c r="WNC2" s="6" t="s">
        <v>706</v>
      </c>
      <c r="WND2" s="23" t="s">
        <v>707</v>
      </c>
      <c r="WNE2" s="6" t="s">
        <v>706</v>
      </c>
      <c r="WNF2" s="23" t="s">
        <v>707</v>
      </c>
      <c r="WNG2" s="6" t="s">
        <v>706</v>
      </c>
      <c r="WNH2" s="23" t="s">
        <v>707</v>
      </c>
      <c r="WNI2" s="6" t="s">
        <v>706</v>
      </c>
      <c r="WNJ2" s="23" t="s">
        <v>707</v>
      </c>
      <c r="WNK2" s="6" t="s">
        <v>706</v>
      </c>
      <c r="WNL2" s="23" t="s">
        <v>707</v>
      </c>
      <c r="WNM2" s="6" t="s">
        <v>706</v>
      </c>
      <c r="WNN2" s="23" t="s">
        <v>707</v>
      </c>
      <c r="WNO2" s="6" t="s">
        <v>706</v>
      </c>
      <c r="WNP2" s="23" t="s">
        <v>707</v>
      </c>
      <c r="WNQ2" s="6" t="s">
        <v>706</v>
      </c>
      <c r="WNR2" s="23" t="s">
        <v>707</v>
      </c>
      <c r="WNS2" s="6" t="s">
        <v>706</v>
      </c>
      <c r="WNT2" s="23" t="s">
        <v>707</v>
      </c>
      <c r="WNU2" s="6" t="s">
        <v>706</v>
      </c>
      <c r="WNV2" s="23" t="s">
        <v>707</v>
      </c>
      <c r="WNW2" s="6" t="s">
        <v>706</v>
      </c>
      <c r="WNX2" s="23" t="s">
        <v>707</v>
      </c>
      <c r="WNY2" s="6" t="s">
        <v>706</v>
      </c>
      <c r="WNZ2" s="23" t="s">
        <v>707</v>
      </c>
      <c r="WOA2" s="6" t="s">
        <v>706</v>
      </c>
      <c r="WOB2" s="23" t="s">
        <v>707</v>
      </c>
      <c r="WOC2" s="6" t="s">
        <v>706</v>
      </c>
      <c r="WOD2" s="23" t="s">
        <v>707</v>
      </c>
      <c r="WOE2" s="6" t="s">
        <v>706</v>
      </c>
      <c r="WOF2" s="23" t="s">
        <v>707</v>
      </c>
      <c r="WOG2" s="6" t="s">
        <v>706</v>
      </c>
      <c r="WOH2" s="23" t="s">
        <v>707</v>
      </c>
      <c r="WOI2" s="6" t="s">
        <v>706</v>
      </c>
      <c r="WOJ2" s="23" t="s">
        <v>707</v>
      </c>
      <c r="WOK2" s="6" t="s">
        <v>706</v>
      </c>
      <c r="WOL2" s="23" t="s">
        <v>707</v>
      </c>
      <c r="WOM2" s="6" t="s">
        <v>706</v>
      </c>
      <c r="WON2" s="23" t="s">
        <v>707</v>
      </c>
      <c r="WOO2" s="6" t="s">
        <v>706</v>
      </c>
      <c r="WOP2" s="23" t="s">
        <v>707</v>
      </c>
      <c r="WOQ2" s="6" t="s">
        <v>706</v>
      </c>
      <c r="WOR2" s="23" t="s">
        <v>707</v>
      </c>
      <c r="WOS2" s="6" t="s">
        <v>706</v>
      </c>
      <c r="WOT2" s="23" t="s">
        <v>707</v>
      </c>
      <c r="WOU2" s="6" t="s">
        <v>706</v>
      </c>
      <c r="WOV2" s="23" t="s">
        <v>707</v>
      </c>
      <c r="WOW2" s="6" t="s">
        <v>706</v>
      </c>
      <c r="WOX2" s="23" t="s">
        <v>707</v>
      </c>
      <c r="WOY2" s="6" t="s">
        <v>706</v>
      </c>
      <c r="WOZ2" s="23" t="s">
        <v>707</v>
      </c>
      <c r="WPA2" s="6" t="s">
        <v>706</v>
      </c>
      <c r="WPB2" s="23" t="s">
        <v>707</v>
      </c>
      <c r="WPC2" s="6" t="s">
        <v>706</v>
      </c>
      <c r="WPD2" s="23" t="s">
        <v>707</v>
      </c>
      <c r="WPE2" s="6" t="s">
        <v>706</v>
      </c>
      <c r="WPF2" s="23" t="s">
        <v>707</v>
      </c>
      <c r="WPG2" s="6" t="s">
        <v>706</v>
      </c>
      <c r="WPH2" s="23" t="s">
        <v>707</v>
      </c>
      <c r="WPI2" s="6" t="s">
        <v>706</v>
      </c>
      <c r="WPJ2" s="23" t="s">
        <v>707</v>
      </c>
      <c r="WPK2" s="6" t="s">
        <v>706</v>
      </c>
      <c r="WPL2" s="23" t="s">
        <v>707</v>
      </c>
      <c r="WPM2" s="6" t="s">
        <v>706</v>
      </c>
      <c r="WPN2" s="23" t="s">
        <v>707</v>
      </c>
      <c r="WPO2" s="6" t="s">
        <v>706</v>
      </c>
      <c r="WPP2" s="23" t="s">
        <v>707</v>
      </c>
      <c r="WPQ2" s="6" t="s">
        <v>706</v>
      </c>
      <c r="WPR2" s="23" t="s">
        <v>707</v>
      </c>
      <c r="WPS2" s="6" t="s">
        <v>706</v>
      </c>
      <c r="WPT2" s="23" t="s">
        <v>707</v>
      </c>
      <c r="WPU2" s="6" t="s">
        <v>706</v>
      </c>
      <c r="WPV2" s="23" t="s">
        <v>707</v>
      </c>
      <c r="WPW2" s="6" t="s">
        <v>706</v>
      </c>
      <c r="WPX2" s="23" t="s">
        <v>707</v>
      </c>
      <c r="WPY2" s="6" t="s">
        <v>706</v>
      </c>
      <c r="WPZ2" s="23" t="s">
        <v>707</v>
      </c>
      <c r="WQA2" s="6" t="s">
        <v>706</v>
      </c>
      <c r="WQB2" s="23" t="s">
        <v>707</v>
      </c>
      <c r="WQC2" s="6" t="s">
        <v>706</v>
      </c>
      <c r="WQD2" s="23" t="s">
        <v>707</v>
      </c>
      <c r="WQE2" s="6" t="s">
        <v>706</v>
      </c>
      <c r="WQF2" s="23" t="s">
        <v>707</v>
      </c>
      <c r="WQG2" s="6" t="s">
        <v>706</v>
      </c>
      <c r="WQH2" s="23" t="s">
        <v>707</v>
      </c>
      <c r="WQI2" s="6" t="s">
        <v>706</v>
      </c>
      <c r="WQJ2" s="23" t="s">
        <v>707</v>
      </c>
      <c r="WQK2" s="6" t="s">
        <v>706</v>
      </c>
      <c r="WQL2" s="23" t="s">
        <v>707</v>
      </c>
      <c r="WQM2" s="6" t="s">
        <v>706</v>
      </c>
      <c r="WQN2" s="23" t="s">
        <v>707</v>
      </c>
      <c r="WQO2" s="6" t="s">
        <v>706</v>
      </c>
      <c r="WQP2" s="23" t="s">
        <v>707</v>
      </c>
      <c r="WQQ2" s="6" t="s">
        <v>706</v>
      </c>
      <c r="WQR2" s="23" t="s">
        <v>707</v>
      </c>
      <c r="WQS2" s="6" t="s">
        <v>706</v>
      </c>
      <c r="WQT2" s="23" t="s">
        <v>707</v>
      </c>
      <c r="WQU2" s="6" t="s">
        <v>706</v>
      </c>
      <c r="WQV2" s="23" t="s">
        <v>707</v>
      </c>
      <c r="WQW2" s="6" t="s">
        <v>706</v>
      </c>
      <c r="WQX2" s="23" t="s">
        <v>707</v>
      </c>
      <c r="WQY2" s="6" t="s">
        <v>706</v>
      </c>
      <c r="WQZ2" s="23" t="s">
        <v>707</v>
      </c>
      <c r="WRA2" s="6" t="s">
        <v>706</v>
      </c>
      <c r="WRB2" s="23" t="s">
        <v>707</v>
      </c>
      <c r="WRC2" s="6" t="s">
        <v>706</v>
      </c>
      <c r="WRD2" s="23" t="s">
        <v>707</v>
      </c>
      <c r="WRE2" s="6" t="s">
        <v>706</v>
      </c>
      <c r="WRF2" s="23" t="s">
        <v>707</v>
      </c>
      <c r="WRG2" s="6" t="s">
        <v>706</v>
      </c>
      <c r="WRH2" s="23" t="s">
        <v>707</v>
      </c>
      <c r="WRI2" s="6" t="s">
        <v>706</v>
      </c>
      <c r="WRJ2" s="23" t="s">
        <v>707</v>
      </c>
      <c r="WRK2" s="6" t="s">
        <v>706</v>
      </c>
      <c r="WRL2" s="23" t="s">
        <v>707</v>
      </c>
      <c r="WRM2" s="6" t="s">
        <v>706</v>
      </c>
      <c r="WRN2" s="23" t="s">
        <v>707</v>
      </c>
      <c r="WRO2" s="6" t="s">
        <v>706</v>
      </c>
      <c r="WRP2" s="23" t="s">
        <v>707</v>
      </c>
      <c r="WRQ2" s="6" t="s">
        <v>706</v>
      </c>
      <c r="WRR2" s="23" t="s">
        <v>707</v>
      </c>
      <c r="WRS2" s="6" t="s">
        <v>706</v>
      </c>
      <c r="WRT2" s="23" t="s">
        <v>707</v>
      </c>
      <c r="WRU2" s="6" t="s">
        <v>706</v>
      </c>
      <c r="WRV2" s="23" t="s">
        <v>707</v>
      </c>
      <c r="WRW2" s="6" t="s">
        <v>706</v>
      </c>
      <c r="WRX2" s="23" t="s">
        <v>707</v>
      </c>
      <c r="WRY2" s="6" t="s">
        <v>706</v>
      </c>
      <c r="WRZ2" s="23" t="s">
        <v>707</v>
      </c>
      <c r="WSA2" s="6" t="s">
        <v>706</v>
      </c>
      <c r="WSB2" s="23" t="s">
        <v>707</v>
      </c>
      <c r="WSC2" s="6" t="s">
        <v>706</v>
      </c>
      <c r="WSD2" s="23" t="s">
        <v>707</v>
      </c>
      <c r="WSE2" s="6" t="s">
        <v>706</v>
      </c>
      <c r="WSF2" s="23" t="s">
        <v>707</v>
      </c>
      <c r="WSG2" s="6" t="s">
        <v>706</v>
      </c>
      <c r="WSH2" s="23" t="s">
        <v>707</v>
      </c>
      <c r="WSI2" s="6" t="s">
        <v>706</v>
      </c>
      <c r="WSJ2" s="23" t="s">
        <v>707</v>
      </c>
      <c r="WSK2" s="6" t="s">
        <v>706</v>
      </c>
      <c r="WSL2" s="23" t="s">
        <v>707</v>
      </c>
      <c r="WSM2" s="6" t="s">
        <v>706</v>
      </c>
      <c r="WSN2" s="23" t="s">
        <v>707</v>
      </c>
      <c r="WSO2" s="6" t="s">
        <v>706</v>
      </c>
      <c r="WSP2" s="23" t="s">
        <v>707</v>
      </c>
      <c r="WSQ2" s="6" t="s">
        <v>706</v>
      </c>
      <c r="WSR2" s="23" t="s">
        <v>707</v>
      </c>
      <c r="WSS2" s="6" t="s">
        <v>706</v>
      </c>
      <c r="WST2" s="23" t="s">
        <v>707</v>
      </c>
      <c r="WSU2" s="6" t="s">
        <v>706</v>
      </c>
      <c r="WSV2" s="23" t="s">
        <v>707</v>
      </c>
      <c r="WSW2" s="6" t="s">
        <v>706</v>
      </c>
      <c r="WSX2" s="23" t="s">
        <v>707</v>
      </c>
      <c r="WSY2" s="6" t="s">
        <v>706</v>
      </c>
      <c r="WSZ2" s="23" t="s">
        <v>707</v>
      </c>
      <c r="WTA2" s="6" t="s">
        <v>706</v>
      </c>
      <c r="WTB2" s="23" t="s">
        <v>707</v>
      </c>
      <c r="WTC2" s="6" t="s">
        <v>706</v>
      </c>
      <c r="WTD2" s="23" t="s">
        <v>707</v>
      </c>
      <c r="WTE2" s="6" t="s">
        <v>706</v>
      </c>
      <c r="WTF2" s="23" t="s">
        <v>707</v>
      </c>
      <c r="WTG2" s="6" t="s">
        <v>706</v>
      </c>
      <c r="WTH2" s="23" t="s">
        <v>707</v>
      </c>
      <c r="WTI2" s="6" t="s">
        <v>706</v>
      </c>
      <c r="WTJ2" s="23" t="s">
        <v>707</v>
      </c>
      <c r="WTK2" s="6" t="s">
        <v>706</v>
      </c>
      <c r="WTL2" s="23" t="s">
        <v>707</v>
      </c>
      <c r="WTM2" s="6" t="s">
        <v>706</v>
      </c>
      <c r="WTN2" s="23" t="s">
        <v>707</v>
      </c>
      <c r="WTO2" s="6" t="s">
        <v>706</v>
      </c>
      <c r="WTP2" s="23" t="s">
        <v>707</v>
      </c>
      <c r="WTQ2" s="6" t="s">
        <v>706</v>
      </c>
      <c r="WTR2" s="23" t="s">
        <v>707</v>
      </c>
      <c r="WTS2" s="6" t="s">
        <v>706</v>
      </c>
      <c r="WTT2" s="23" t="s">
        <v>707</v>
      </c>
      <c r="WTU2" s="6" t="s">
        <v>706</v>
      </c>
      <c r="WTV2" s="23" t="s">
        <v>707</v>
      </c>
      <c r="WTW2" s="6" t="s">
        <v>706</v>
      </c>
      <c r="WTX2" s="23" t="s">
        <v>707</v>
      </c>
      <c r="WTY2" s="6" t="s">
        <v>706</v>
      </c>
      <c r="WTZ2" s="23" t="s">
        <v>707</v>
      </c>
      <c r="WUA2" s="6" t="s">
        <v>706</v>
      </c>
      <c r="WUB2" s="23" t="s">
        <v>707</v>
      </c>
      <c r="WUC2" s="6" t="s">
        <v>706</v>
      </c>
      <c r="WUD2" s="23" t="s">
        <v>707</v>
      </c>
      <c r="WUE2" s="6" t="s">
        <v>706</v>
      </c>
      <c r="WUF2" s="23" t="s">
        <v>707</v>
      </c>
      <c r="WUG2" s="6" t="s">
        <v>706</v>
      </c>
      <c r="WUH2" s="23" t="s">
        <v>707</v>
      </c>
      <c r="WUI2" s="6" t="s">
        <v>706</v>
      </c>
      <c r="WUJ2" s="23" t="s">
        <v>707</v>
      </c>
      <c r="WUK2" s="6" t="s">
        <v>706</v>
      </c>
      <c r="WUL2" s="23" t="s">
        <v>707</v>
      </c>
      <c r="WUM2" s="6" t="s">
        <v>706</v>
      </c>
      <c r="WUN2" s="23" t="s">
        <v>707</v>
      </c>
      <c r="WUO2" s="6" t="s">
        <v>706</v>
      </c>
      <c r="WUP2" s="23" t="s">
        <v>707</v>
      </c>
      <c r="WUQ2" s="6" t="s">
        <v>706</v>
      </c>
      <c r="WUR2" s="23" t="s">
        <v>707</v>
      </c>
      <c r="WUS2" s="6" t="s">
        <v>706</v>
      </c>
      <c r="WUT2" s="23" t="s">
        <v>707</v>
      </c>
      <c r="WUU2" s="6" t="s">
        <v>706</v>
      </c>
      <c r="WUV2" s="23" t="s">
        <v>707</v>
      </c>
      <c r="WUW2" s="6" t="s">
        <v>706</v>
      </c>
      <c r="WUX2" s="23" t="s">
        <v>707</v>
      </c>
      <c r="WUY2" s="6" t="s">
        <v>706</v>
      </c>
      <c r="WUZ2" s="23" t="s">
        <v>707</v>
      </c>
      <c r="WVA2" s="6" t="s">
        <v>706</v>
      </c>
      <c r="WVB2" s="23" t="s">
        <v>707</v>
      </c>
      <c r="WVC2" s="6" t="s">
        <v>706</v>
      </c>
      <c r="WVD2" s="23" t="s">
        <v>707</v>
      </c>
      <c r="WVE2" s="6" t="s">
        <v>706</v>
      </c>
      <c r="WVF2" s="23" t="s">
        <v>707</v>
      </c>
      <c r="WVG2" s="6" t="s">
        <v>706</v>
      </c>
      <c r="WVH2" s="23" t="s">
        <v>707</v>
      </c>
      <c r="WVI2" s="6" t="s">
        <v>706</v>
      </c>
      <c r="WVJ2" s="23" t="s">
        <v>707</v>
      </c>
      <c r="WVK2" s="6" t="s">
        <v>706</v>
      </c>
      <c r="WVL2" s="23" t="s">
        <v>707</v>
      </c>
      <c r="WVM2" s="6" t="s">
        <v>706</v>
      </c>
      <c r="WVN2" s="23" t="s">
        <v>707</v>
      </c>
      <c r="WVO2" s="6" t="s">
        <v>706</v>
      </c>
      <c r="WVP2" s="23" t="s">
        <v>707</v>
      </c>
      <c r="WVQ2" s="6" t="s">
        <v>706</v>
      </c>
      <c r="WVR2" s="23" t="s">
        <v>707</v>
      </c>
      <c r="WVS2" s="6" t="s">
        <v>706</v>
      </c>
      <c r="WVT2" s="23" t="s">
        <v>707</v>
      </c>
      <c r="WVU2" s="6" t="s">
        <v>706</v>
      </c>
      <c r="WVV2" s="23" t="s">
        <v>707</v>
      </c>
      <c r="WVW2" s="6" t="s">
        <v>706</v>
      </c>
      <c r="WVX2" s="23" t="s">
        <v>707</v>
      </c>
      <c r="WVY2" s="6" t="s">
        <v>706</v>
      </c>
      <c r="WVZ2" s="23" t="s">
        <v>707</v>
      </c>
      <c r="WWA2" s="6" t="s">
        <v>706</v>
      </c>
      <c r="WWB2" s="23" t="s">
        <v>707</v>
      </c>
      <c r="WWC2" s="6" t="s">
        <v>706</v>
      </c>
      <c r="WWD2" s="23" t="s">
        <v>707</v>
      </c>
      <c r="WWE2" s="6" t="s">
        <v>706</v>
      </c>
      <c r="WWF2" s="23" t="s">
        <v>707</v>
      </c>
      <c r="WWG2" s="6" t="s">
        <v>706</v>
      </c>
      <c r="WWH2" s="23" t="s">
        <v>707</v>
      </c>
      <c r="WWI2" s="6" t="s">
        <v>706</v>
      </c>
      <c r="WWJ2" s="23" t="s">
        <v>707</v>
      </c>
      <c r="WWK2" s="6" t="s">
        <v>706</v>
      </c>
      <c r="WWL2" s="23" t="s">
        <v>707</v>
      </c>
      <c r="WWM2" s="6" t="s">
        <v>706</v>
      </c>
      <c r="WWN2" s="23" t="s">
        <v>707</v>
      </c>
      <c r="WWO2" s="6" t="s">
        <v>706</v>
      </c>
      <c r="WWP2" s="23" t="s">
        <v>707</v>
      </c>
      <c r="WWQ2" s="6" t="s">
        <v>706</v>
      </c>
      <c r="WWR2" s="23" t="s">
        <v>707</v>
      </c>
      <c r="WWS2" s="6" t="s">
        <v>706</v>
      </c>
      <c r="WWT2" s="23" t="s">
        <v>707</v>
      </c>
      <c r="WWU2" s="6" t="s">
        <v>706</v>
      </c>
      <c r="WWV2" s="23" t="s">
        <v>707</v>
      </c>
      <c r="WWW2" s="6" t="s">
        <v>706</v>
      </c>
      <c r="WWX2" s="23" t="s">
        <v>707</v>
      </c>
      <c r="WWY2" s="6" t="s">
        <v>706</v>
      </c>
      <c r="WWZ2" s="23" t="s">
        <v>707</v>
      </c>
      <c r="WXA2" s="6" t="s">
        <v>706</v>
      </c>
      <c r="WXB2" s="23" t="s">
        <v>707</v>
      </c>
      <c r="WXC2" s="6" t="s">
        <v>706</v>
      </c>
      <c r="WXD2" s="23" t="s">
        <v>707</v>
      </c>
      <c r="WXE2" s="6" t="s">
        <v>706</v>
      </c>
      <c r="WXF2" s="23" t="s">
        <v>707</v>
      </c>
      <c r="WXG2" s="6" t="s">
        <v>706</v>
      </c>
      <c r="WXH2" s="23" t="s">
        <v>707</v>
      </c>
      <c r="WXI2" s="6" t="s">
        <v>706</v>
      </c>
      <c r="WXJ2" s="23" t="s">
        <v>707</v>
      </c>
      <c r="WXK2" s="6" t="s">
        <v>706</v>
      </c>
      <c r="WXL2" s="23" t="s">
        <v>707</v>
      </c>
      <c r="WXM2" s="6" t="s">
        <v>706</v>
      </c>
      <c r="WXN2" s="23" t="s">
        <v>707</v>
      </c>
      <c r="WXO2" s="6" t="s">
        <v>706</v>
      </c>
      <c r="WXP2" s="23" t="s">
        <v>707</v>
      </c>
      <c r="WXQ2" s="6" t="s">
        <v>706</v>
      </c>
      <c r="WXR2" s="23" t="s">
        <v>707</v>
      </c>
      <c r="WXS2" s="6" t="s">
        <v>706</v>
      </c>
      <c r="WXT2" s="23" t="s">
        <v>707</v>
      </c>
      <c r="WXU2" s="6" t="s">
        <v>706</v>
      </c>
      <c r="WXV2" s="23" t="s">
        <v>707</v>
      </c>
      <c r="WXW2" s="6" t="s">
        <v>706</v>
      </c>
      <c r="WXX2" s="23" t="s">
        <v>707</v>
      </c>
      <c r="WXY2" s="6" t="s">
        <v>706</v>
      </c>
      <c r="WXZ2" s="23" t="s">
        <v>707</v>
      </c>
      <c r="WYA2" s="6" t="s">
        <v>706</v>
      </c>
      <c r="WYB2" s="23" t="s">
        <v>707</v>
      </c>
      <c r="WYC2" s="6" t="s">
        <v>706</v>
      </c>
      <c r="WYD2" s="23" t="s">
        <v>707</v>
      </c>
      <c r="WYE2" s="6" t="s">
        <v>706</v>
      </c>
      <c r="WYF2" s="23" t="s">
        <v>707</v>
      </c>
      <c r="WYG2" s="6" t="s">
        <v>706</v>
      </c>
      <c r="WYH2" s="23" t="s">
        <v>707</v>
      </c>
      <c r="WYI2" s="6" t="s">
        <v>706</v>
      </c>
      <c r="WYJ2" s="23" t="s">
        <v>707</v>
      </c>
      <c r="WYK2" s="6" t="s">
        <v>706</v>
      </c>
      <c r="WYL2" s="23" t="s">
        <v>707</v>
      </c>
      <c r="WYM2" s="6" t="s">
        <v>706</v>
      </c>
      <c r="WYN2" s="23" t="s">
        <v>707</v>
      </c>
      <c r="WYO2" s="6" t="s">
        <v>706</v>
      </c>
      <c r="WYP2" s="23" t="s">
        <v>707</v>
      </c>
      <c r="WYQ2" s="6" t="s">
        <v>706</v>
      </c>
      <c r="WYR2" s="23" t="s">
        <v>707</v>
      </c>
      <c r="WYS2" s="6" t="s">
        <v>706</v>
      </c>
      <c r="WYT2" s="23" t="s">
        <v>707</v>
      </c>
      <c r="WYU2" s="6" t="s">
        <v>706</v>
      </c>
      <c r="WYV2" s="23" t="s">
        <v>707</v>
      </c>
      <c r="WYW2" s="6" t="s">
        <v>706</v>
      </c>
      <c r="WYX2" s="23" t="s">
        <v>707</v>
      </c>
      <c r="WYY2" s="6" t="s">
        <v>706</v>
      </c>
      <c r="WYZ2" s="23" t="s">
        <v>707</v>
      </c>
      <c r="WZA2" s="6" t="s">
        <v>706</v>
      </c>
      <c r="WZB2" s="23" t="s">
        <v>707</v>
      </c>
      <c r="WZC2" s="6" t="s">
        <v>706</v>
      </c>
      <c r="WZD2" s="23" t="s">
        <v>707</v>
      </c>
      <c r="WZE2" s="6" t="s">
        <v>706</v>
      </c>
      <c r="WZF2" s="23" t="s">
        <v>707</v>
      </c>
      <c r="WZG2" s="6" t="s">
        <v>706</v>
      </c>
      <c r="WZH2" s="23" t="s">
        <v>707</v>
      </c>
      <c r="WZI2" s="6" t="s">
        <v>706</v>
      </c>
      <c r="WZJ2" s="23" t="s">
        <v>707</v>
      </c>
      <c r="WZK2" s="6" t="s">
        <v>706</v>
      </c>
      <c r="WZL2" s="23" t="s">
        <v>707</v>
      </c>
      <c r="WZM2" s="6" t="s">
        <v>706</v>
      </c>
      <c r="WZN2" s="23" t="s">
        <v>707</v>
      </c>
      <c r="WZO2" s="6" t="s">
        <v>706</v>
      </c>
      <c r="WZP2" s="23" t="s">
        <v>707</v>
      </c>
      <c r="WZQ2" s="6" t="s">
        <v>706</v>
      </c>
      <c r="WZR2" s="23" t="s">
        <v>707</v>
      </c>
      <c r="WZS2" s="6" t="s">
        <v>706</v>
      </c>
      <c r="WZT2" s="23" t="s">
        <v>707</v>
      </c>
      <c r="WZU2" s="6" t="s">
        <v>706</v>
      </c>
      <c r="WZV2" s="23" t="s">
        <v>707</v>
      </c>
      <c r="WZW2" s="6" t="s">
        <v>706</v>
      </c>
      <c r="WZX2" s="23" t="s">
        <v>707</v>
      </c>
      <c r="WZY2" s="6" t="s">
        <v>706</v>
      </c>
      <c r="WZZ2" s="23" t="s">
        <v>707</v>
      </c>
      <c r="XAA2" s="6" t="s">
        <v>706</v>
      </c>
      <c r="XAB2" s="23" t="s">
        <v>707</v>
      </c>
      <c r="XAC2" s="6" t="s">
        <v>706</v>
      </c>
      <c r="XAD2" s="23" t="s">
        <v>707</v>
      </c>
      <c r="XAE2" s="6" t="s">
        <v>706</v>
      </c>
      <c r="XAF2" s="23" t="s">
        <v>707</v>
      </c>
      <c r="XAG2" s="6" t="s">
        <v>706</v>
      </c>
      <c r="XAH2" s="23" t="s">
        <v>707</v>
      </c>
      <c r="XAI2" s="6" t="s">
        <v>706</v>
      </c>
      <c r="XAJ2" s="23" t="s">
        <v>707</v>
      </c>
      <c r="XAK2" s="6" t="s">
        <v>706</v>
      </c>
      <c r="XAL2" s="23" t="s">
        <v>707</v>
      </c>
      <c r="XAM2" s="6" t="s">
        <v>706</v>
      </c>
      <c r="XAN2" s="23" t="s">
        <v>707</v>
      </c>
      <c r="XAO2" s="6" t="s">
        <v>706</v>
      </c>
      <c r="XAP2" s="23" t="s">
        <v>707</v>
      </c>
      <c r="XAQ2" s="6" t="s">
        <v>706</v>
      </c>
      <c r="XAR2" s="23" t="s">
        <v>707</v>
      </c>
      <c r="XAS2" s="6" t="s">
        <v>706</v>
      </c>
      <c r="XAT2" s="23" t="s">
        <v>707</v>
      </c>
      <c r="XAU2" s="6" t="s">
        <v>706</v>
      </c>
      <c r="XAV2" s="23" t="s">
        <v>707</v>
      </c>
      <c r="XAW2" s="6" t="s">
        <v>706</v>
      </c>
      <c r="XAX2" s="23" t="s">
        <v>707</v>
      </c>
      <c r="XAY2" s="6" t="s">
        <v>706</v>
      </c>
      <c r="XAZ2" s="23" t="s">
        <v>707</v>
      </c>
      <c r="XBA2" s="6" t="s">
        <v>706</v>
      </c>
      <c r="XBB2" s="23" t="s">
        <v>707</v>
      </c>
      <c r="XBC2" s="6" t="s">
        <v>706</v>
      </c>
      <c r="XBD2" s="23" t="s">
        <v>707</v>
      </c>
      <c r="XBE2" s="6" t="s">
        <v>706</v>
      </c>
      <c r="XBF2" s="23" t="s">
        <v>707</v>
      </c>
      <c r="XBG2" s="6" t="s">
        <v>706</v>
      </c>
      <c r="XBH2" s="23" t="s">
        <v>707</v>
      </c>
      <c r="XBI2" s="6" t="s">
        <v>706</v>
      </c>
      <c r="XBJ2" s="23" t="s">
        <v>707</v>
      </c>
      <c r="XBK2" s="6" t="s">
        <v>706</v>
      </c>
      <c r="XBL2" s="23" t="s">
        <v>707</v>
      </c>
      <c r="XBM2" s="6" t="s">
        <v>706</v>
      </c>
      <c r="XBN2" s="23" t="s">
        <v>707</v>
      </c>
      <c r="XBO2" s="6" t="s">
        <v>706</v>
      </c>
      <c r="XBP2" s="23" t="s">
        <v>707</v>
      </c>
      <c r="XBQ2" s="6" t="s">
        <v>706</v>
      </c>
      <c r="XBR2" s="23" t="s">
        <v>707</v>
      </c>
      <c r="XBS2" s="6" t="s">
        <v>706</v>
      </c>
      <c r="XBT2" s="23" t="s">
        <v>707</v>
      </c>
      <c r="XBU2" s="6" t="s">
        <v>706</v>
      </c>
      <c r="XBV2" s="23" t="s">
        <v>707</v>
      </c>
      <c r="XBW2" s="6" t="s">
        <v>706</v>
      </c>
      <c r="XBX2" s="23" t="s">
        <v>707</v>
      </c>
      <c r="XBY2" s="6" t="s">
        <v>706</v>
      </c>
      <c r="XBZ2" s="23" t="s">
        <v>707</v>
      </c>
      <c r="XCA2" s="6" t="s">
        <v>706</v>
      </c>
      <c r="XCB2" s="23" t="s">
        <v>707</v>
      </c>
      <c r="XCC2" s="6" t="s">
        <v>706</v>
      </c>
      <c r="XCD2" s="23" t="s">
        <v>707</v>
      </c>
      <c r="XCE2" s="6" t="s">
        <v>706</v>
      </c>
      <c r="XCF2" s="23" t="s">
        <v>707</v>
      </c>
      <c r="XCG2" s="6" t="s">
        <v>706</v>
      </c>
      <c r="XCH2" s="23" t="s">
        <v>707</v>
      </c>
      <c r="XCI2" s="6" t="s">
        <v>706</v>
      </c>
      <c r="XCJ2" s="23" t="s">
        <v>707</v>
      </c>
      <c r="XCK2" s="6" t="s">
        <v>706</v>
      </c>
      <c r="XCL2" s="23" t="s">
        <v>707</v>
      </c>
      <c r="XCM2" s="6" t="s">
        <v>706</v>
      </c>
      <c r="XCN2" s="23" t="s">
        <v>707</v>
      </c>
      <c r="XCO2" s="6" t="s">
        <v>706</v>
      </c>
      <c r="XCP2" s="23" t="s">
        <v>707</v>
      </c>
      <c r="XCQ2" s="6" t="s">
        <v>706</v>
      </c>
      <c r="XCR2" s="23" t="s">
        <v>707</v>
      </c>
      <c r="XCS2" s="6" t="s">
        <v>706</v>
      </c>
      <c r="XCT2" s="23" t="s">
        <v>707</v>
      </c>
      <c r="XCU2" s="6" t="s">
        <v>706</v>
      </c>
      <c r="XCV2" s="23" t="s">
        <v>707</v>
      </c>
      <c r="XCW2" s="6" t="s">
        <v>706</v>
      </c>
      <c r="XCX2" s="23" t="s">
        <v>707</v>
      </c>
      <c r="XCY2" s="6" t="s">
        <v>706</v>
      </c>
      <c r="XCZ2" s="23" t="s">
        <v>707</v>
      </c>
      <c r="XDA2" s="6" t="s">
        <v>706</v>
      </c>
      <c r="XDB2" s="23" t="s">
        <v>707</v>
      </c>
      <c r="XDC2" s="6" t="s">
        <v>706</v>
      </c>
      <c r="XDD2" s="23" t="s">
        <v>707</v>
      </c>
      <c r="XDE2" s="6" t="s">
        <v>706</v>
      </c>
      <c r="XDF2" s="23" t="s">
        <v>707</v>
      </c>
      <c r="XDG2" s="6" t="s">
        <v>706</v>
      </c>
      <c r="XDH2" s="23" t="s">
        <v>707</v>
      </c>
      <c r="XDI2" s="6" t="s">
        <v>706</v>
      </c>
      <c r="XDJ2" s="23" t="s">
        <v>707</v>
      </c>
      <c r="XDK2" s="6" t="s">
        <v>706</v>
      </c>
      <c r="XDL2" s="23" t="s">
        <v>707</v>
      </c>
      <c r="XDM2" s="6" t="s">
        <v>706</v>
      </c>
      <c r="XDN2" s="23" t="s">
        <v>707</v>
      </c>
      <c r="XDO2" s="6" t="s">
        <v>706</v>
      </c>
      <c r="XDP2" s="23" t="s">
        <v>707</v>
      </c>
      <c r="XDQ2" s="6" t="s">
        <v>706</v>
      </c>
      <c r="XDR2" s="23" t="s">
        <v>707</v>
      </c>
      <c r="XDS2" s="6" t="s">
        <v>706</v>
      </c>
      <c r="XDT2" s="23" t="s">
        <v>707</v>
      </c>
      <c r="XDU2" s="6" t="s">
        <v>706</v>
      </c>
      <c r="XDV2" s="23" t="s">
        <v>707</v>
      </c>
      <c r="XDW2" s="6" t="s">
        <v>706</v>
      </c>
      <c r="XDX2" s="23" t="s">
        <v>707</v>
      </c>
      <c r="XDY2" s="6" t="s">
        <v>706</v>
      </c>
      <c r="XDZ2" s="23" t="s">
        <v>707</v>
      </c>
      <c r="XEA2" s="6" t="s">
        <v>706</v>
      </c>
      <c r="XEB2" s="23" t="s">
        <v>707</v>
      </c>
      <c r="XEC2" s="6" t="s">
        <v>706</v>
      </c>
      <c r="XED2" s="23" t="s">
        <v>707</v>
      </c>
      <c r="XEE2" s="6" t="s">
        <v>706</v>
      </c>
      <c r="XEF2" s="23" t="s">
        <v>707</v>
      </c>
      <c r="XEG2" s="6" t="s">
        <v>706</v>
      </c>
      <c r="XEH2" s="23" t="s">
        <v>707</v>
      </c>
      <c r="XEI2" s="6" t="s">
        <v>706</v>
      </c>
      <c r="XEJ2" s="23" t="s">
        <v>707</v>
      </c>
      <c r="XEK2" s="6" t="s">
        <v>706</v>
      </c>
      <c r="XEL2" s="23" t="s">
        <v>707</v>
      </c>
      <c r="XEM2" s="6" t="s">
        <v>706</v>
      </c>
      <c r="XEN2" s="23" t="s">
        <v>707</v>
      </c>
      <c r="XEO2" s="6" t="s">
        <v>706</v>
      </c>
      <c r="XEP2" s="23" t="s">
        <v>707</v>
      </c>
      <c r="XEQ2" s="6" t="s">
        <v>706</v>
      </c>
      <c r="XER2" s="23" t="s">
        <v>707</v>
      </c>
      <c r="XES2" s="6" t="s">
        <v>706</v>
      </c>
      <c r="XET2" s="23" t="s">
        <v>707</v>
      </c>
      <c r="XEU2" s="6" t="s">
        <v>706</v>
      </c>
      <c r="XEV2" s="23" t="s">
        <v>707</v>
      </c>
      <c r="XEW2" s="6" t="s">
        <v>706</v>
      </c>
      <c r="XEX2" s="23" t="s">
        <v>707</v>
      </c>
      <c r="XEY2" s="6" t="s">
        <v>706</v>
      </c>
      <c r="XEZ2" s="23" t="s">
        <v>707</v>
      </c>
      <c r="XFA2" s="6" t="s">
        <v>706</v>
      </c>
      <c r="XFB2" s="23" t="s">
        <v>707</v>
      </c>
      <c r="XFC2" s="6" t="s">
        <v>706</v>
      </c>
      <c r="XFD2" s="23" t="s">
        <v>707</v>
      </c>
    </row>
    <row r="3" spans="1:16384" x14ac:dyDescent="0.35">
      <c r="A3" s="6" t="s">
        <v>664</v>
      </c>
      <c r="B3" s="23">
        <v>180604</v>
      </c>
    </row>
    <row r="5" spans="1:16384" x14ac:dyDescent="0.35">
      <c r="A5" s="6" t="s">
        <v>708</v>
      </c>
    </row>
    <row r="6" spans="1:16384" x14ac:dyDescent="0.35">
      <c r="A6" t="s">
        <v>703</v>
      </c>
    </row>
    <row r="7" spans="1:16384" x14ac:dyDescent="0.35">
      <c r="A7" t="s">
        <v>221</v>
      </c>
    </row>
    <row r="9" spans="1:16384" x14ac:dyDescent="0.35">
      <c r="A9" s="6" t="s">
        <v>222</v>
      </c>
      <c r="B9" s="6" t="s">
        <v>223</v>
      </c>
    </row>
    <row r="10" spans="1:16384" x14ac:dyDescent="0.35">
      <c r="A10" t="s">
        <v>229</v>
      </c>
      <c r="B10" t="s">
        <v>232</v>
      </c>
    </row>
    <row r="11" spans="1:16384" x14ac:dyDescent="0.35">
      <c r="A11" t="s">
        <v>230</v>
      </c>
      <c r="B11" t="s">
        <v>232</v>
      </c>
    </row>
    <row r="12" spans="1:16384" x14ac:dyDescent="0.35">
      <c r="A12" t="s">
        <v>231</v>
      </c>
      <c r="B12" t="s">
        <v>232</v>
      </c>
    </row>
    <row r="13" spans="1:16384" x14ac:dyDescent="0.35">
      <c r="A13" t="s">
        <v>658</v>
      </c>
      <c r="B13" t="s">
        <v>232</v>
      </c>
    </row>
    <row r="14" spans="1:16384" x14ac:dyDescent="0.35">
      <c r="A14" t="s">
        <v>233</v>
      </c>
      <c r="B14" t="s">
        <v>224</v>
      </c>
    </row>
    <row r="15" spans="1:16384" x14ac:dyDescent="0.35">
      <c r="A15" t="s">
        <v>659</v>
      </c>
      <c r="B15" t="s">
        <v>224</v>
      </c>
    </row>
    <row r="16" spans="1:16384" x14ac:dyDescent="0.35">
      <c r="A16" t="s">
        <v>660</v>
      </c>
      <c r="B16" t="s">
        <v>234</v>
      </c>
    </row>
    <row r="17" spans="1:2" x14ac:dyDescent="0.35">
      <c r="B17" t="s">
        <v>235</v>
      </c>
    </row>
    <row r="18" spans="1:2" x14ac:dyDescent="0.35">
      <c r="B18" t="s">
        <v>236</v>
      </c>
    </row>
    <row r="19" spans="1:2" x14ac:dyDescent="0.35">
      <c r="A19" t="s">
        <v>661</v>
      </c>
      <c r="B19" t="s">
        <v>225</v>
      </c>
    </row>
    <row r="20" spans="1:2" x14ac:dyDescent="0.35">
      <c r="A20" t="s">
        <v>662</v>
      </c>
      <c r="B20" t="s">
        <v>225</v>
      </c>
    </row>
    <row r="21" spans="1:2" x14ac:dyDescent="0.35">
      <c r="A21" t="s">
        <v>704</v>
      </c>
      <c r="B21" t="s">
        <v>705</v>
      </c>
    </row>
    <row r="22" spans="1:2" x14ac:dyDescent="0.35">
      <c r="A22" t="s">
        <v>663</v>
      </c>
      <c r="B22" t="s">
        <v>226</v>
      </c>
    </row>
    <row r="23" spans="1:2" x14ac:dyDescent="0.35">
      <c r="A23" t="s">
        <v>227</v>
      </c>
      <c r="B23" t="s">
        <v>228</v>
      </c>
    </row>
    <row r="24" spans="1:2" x14ac:dyDescent="0.35">
      <c r="A24" s="6"/>
      <c r="B24" s="6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5:M124"/>
  <sheetViews>
    <sheetView workbookViewId="0"/>
  </sheetViews>
  <sheetFormatPr defaultRowHeight="14.5" x14ac:dyDescent="0.35"/>
  <cols>
    <col min="1" max="1" width="22.54296875" customWidth="1"/>
    <col min="3" max="3" width="22.54296875" customWidth="1"/>
    <col min="7" max="7" width="18" customWidth="1"/>
    <col min="8" max="8" width="11.453125" customWidth="1"/>
    <col min="9" max="10" width="14.26953125" customWidth="1"/>
    <col min="11" max="12" width="14.26953125" style="4" customWidth="1"/>
  </cols>
  <sheetData>
    <row r="5" spans="1:13" x14ac:dyDescent="0.35">
      <c r="A5" s="8" t="s">
        <v>594</v>
      </c>
      <c r="C5" s="19" t="s">
        <v>595</v>
      </c>
      <c r="D5" s="19"/>
      <c r="F5" s="11" t="s">
        <v>596</v>
      </c>
      <c r="G5" s="11"/>
      <c r="H5" s="11"/>
      <c r="I5" s="28"/>
      <c r="J5" s="28"/>
      <c r="K5" s="41"/>
      <c r="L5" s="41"/>
    </row>
    <row r="6" spans="1:13" x14ac:dyDescent="0.35">
      <c r="A6" s="8"/>
      <c r="C6" s="19"/>
      <c r="D6" s="19" t="s">
        <v>593</v>
      </c>
      <c r="F6" s="11"/>
      <c r="G6" s="11"/>
      <c r="H6" s="11"/>
      <c r="I6" s="28"/>
      <c r="J6" s="28"/>
      <c r="K6" s="41"/>
      <c r="L6" s="41"/>
    </row>
    <row r="7" spans="1:13" x14ac:dyDescent="0.35">
      <c r="A7" s="8" t="s">
        <v>4</v>
      </c>
      <c r="C7" s="19" t="s">
        <v>4</v>
      </c>
      <c r="D7" s="19" t="s">
        <v>590</v>
      </c>
      <c r="F7" s="11"/>
      <c r="G7" s="11"/>
      <c r="H7" s="11"/>
      <c r="I7" s="28" t="s">
        <v>646</v>
      </c>
      <c r="J7" s="28"/>
      <c r="K7" s="41" t="s">
        <v>646</v>
      </c>
      <c r="L7" s="41"/>
      <c r="M7" t="s">
        <v>666</v>
      </c>
    </row>
    <row r="8" spans="1:13" x14ac:dyDescent="0.35">
      <c r="I8" s="28" t="s">
        <v>647</v>
      </c>
      <c r="J8" s="28"/>
      <c r="K8" s="41" t="s">
        <v>648</v>
      </c>
      <c r="L8" s="41"/>
      <c r="M8" t="s">
        <v>667</v>
      </c>
    </row>
    <row r="9" spans="1:13" ht="29" x14ac:dyDescent="0.35">
      <c r="G9" t="s">
        <v>597</v>
      </c>
      <c r="H9" s="13" t="s">
        <v>598</v>
      </c>
      <c r="I9" s="13" t="s">
        <v>599</v>
      </c>
      <c r="J9" s="13" t="s">
        <v>600</v>
      </c>
      <c r="K9" s="36" t="s">
        <v>599</v>
      </c>
      <c r="L9" s="36" t="s">
        <v>600</v>
      </c>
    </row>
    <row r="10" spans="1:13" x14ac:dyDescent="0.35">
      <c r="H10" s="13"/>
      <c r="I10" s="13"/>
      <c r="J10" s="13"/>
    </row>
    <row r="11" spans="1:13" x14ac:dyDescent="0.35">
      <c r="A11" t="s">
        <v>18</v>
      </c>
      <c r="C11" t="s">
        <v>18</v>
      </c>
      <c r="D11">
        <v>8191.3745972224842</v>
      </c>
      <c r="F11" s="18" t="s">
        <v>247</v>
      </c>
      <c r="G11">
        <v>1.8267000000000007</v>
      </c>
      <c r="H11">
        <v>15.691359999999996</v>
      </c>
      <c r="I11" s="22">
        <f>D11*G11/(H11*1000)</f>
        <v>0.95359382340003174</v>
      </c>
      <c r="J11" s="22">
        <f>AVERAGE(I11:I13)</f>
        <v>0.97227009088931837</v>
      </c>
      <c r="K11" s="4">
        <f>I11*421/413</f>
        <v>0.97206537445862806</v>
      </c>
      <c r="L11" s="4">
        <f t="shared" ref="L11:L74" si="0">J11*421/413</f>
        <v>0.99110340984116962</v>
      </c>
    </row>
    <row r="12" spans="1:13" x14ac:dyDescent="0.35">
      <c r="A12" t="s">
        <v>35</v>
      </c>
      <c r="C12" t="s">
        <v>35</v>
      </c>
      <c r="D12">
        <v>8440.6726808494604</v>
      </c>
      <c r="F12" s="18" t="s">
        <v>248</v>
      </c>
      <c r="G12">
        <v>1.841800000000001</v>
      </c>
      <c r="H12">
        <v>15.759330000000009</v>
      </c>
      <c r="I12" s="22">
        <f t="shared" ref="I12:I75" si="1">D12*G12/(H12*1000)</f>
        <v>0.98646522051308883</v>
      </c>
      <c r="K12" s="4">
        <f t="shared" ref="K12:K75" si="2">I12*421/413</f>
        <v>1.0055735056561996</v>
      </c>
    </row>
    <row r="13" spans="1:13" x14ac:dyDescent="0.35">
      <c r="A13" t="s">
        <v>53</v>
      </c>
      <c r="C13" t="s">
        <v>53</v>
      </c>
      <c r="D13">
        <v>8307.6383293448143</v>
      </c>
      <c r="F13" s="18" t="s">
        <v>249</v>
      </c>
      <c r="G13">
        <v>1.8483000000000001</v>
      </c>
      <c r="H13">
        <v>15.720489999999927</v>
      </c>
      <c r="I13" s="22">
        <f t="shared" si="1"/>
        <v>0.97675122875483467</v>
      </c>
      <c r="K13" s="4">
        <f t="shared" si="2"/>
        <v>0.99567134940868141</v>
      </c>
    </row>
    <row r="14" spans="1:13" x14ac:dyDescent="0.35">
      <c r="A14" t="s">
        <v>19</v>
      </c>
      <c r="C14" t="s">
        <v>19</v>
      </c>
      <c r="D14">
        <v>7982.3071567204961</v>
      </c>
      <c r="F14" s="18" t="s">
        <v>250</v>
      </c>
      <c r="G14">
        <v>1.8464999999999989</v>
      </c>
      <c r="H14">
        <v>15.730200000000078</v>
      </c>
      <c r="I14" s="22">
        <f t="shared" si="1"/>
        <v>0.93700844012690965</v>
      </c>
      <c r="J14" s="22">
        <f>AVERAGE(I14:I16)</f>
        <v>0.99146818511119694</v>
      </c>
      <c r="K14" s="4">
        <f t="shared" si="2"/>
        <v>0.95515872468142604</v>
      </c>
      <c r="L14" s="4">
        <f t="shared" si="0"/>
        <v>1.010673379980179</v>
      </c>
    </row>
    <row r="15" spans="1:13" x14ac:dyDescent="0.35">
      <c r="A15" t="s">
        <v>36</v>
      </c>
      <c r="C15" t="s">
        <v>36</v>
      </c>
      <c r="D15">
        <v>9330.6461116659448</v>
      </c>
      <c r="F15" s="18" t="s">
        <v>251</v>
      </c>
      <c r="G15">
        <v>1.8391999999999999</v>
      </c>
      <c r="H15">
        <v>15.458320000000022</v>
      </c>
      <c r="I15" s="22">
        <f t="shared" si="1"/>
        <v>1.110141614908734</v>
      </c>
      <c r="K15" s="4">
        <f t="shared" si="2"/>
        <v>1.131645568708419</v>
      </c>
    </row>
    <row r="16" spans="1:13" x14ac:dyDescent="0.35">
      <c r="A16" t="s">
        <v>54</v>
      </c>
      <c r="C16" t="s">
        <v>54</v>
      </c>
      <c r="D16">
        <v>8059.941934085813</v>
      </c>
      <c r="F16" s="18" t="s">
        <v>252</v>
      </c>
      <c r="G16">
        <v>1.8241999999999994</v>
      </c>
      <c r="H16">
        <v>15.856429999999955</v>
      </c>
      <c r="I16" s="22">
        <f t="shared" si="1"/>
        <v>0.92725450029794709</v>
      </c>
      <c r="K16" s="4">
        <f t="shared" si="2"/>
        <v>0.94521584655069191</v>
      </c>
    </row>
    <row r="17" spans="1:12" x14ac:dyDescent="0.35">
      <c r="A17" t="s">
        <v>20</v>
      </c>
      <c r="C17" t="s">
        <v>20</v>
      </c>
      <c r="D17">
        <v>8794.1747253575522</v>
      </c>
      <c r="F17" s="18" t="s">
        <v>253</v>
      </c>
      <c r="G17">
        <v>1.8303999999999991</v>
      </c>
      <c r="H17">
        <v>16.497290000000014</v>
      </c>
      <c r="I17" s="22">
        <f t="shared" si="1"/>
        <v>0.97572737202864468</v>
      </c>
      <c r="J17" s="22">
        <f>AVERAGE(I17:I19)</f>
        <v>0.92348177209935256</v>
      </c>
      <c r="K17" s="4">
        <f t="shared" si="2"/>
        <v>0.99462766010668135</v>
      </c>
      <c r="L17" s="4">
        <f t="shared" si="0"/>
        <v>0.94137003887125281</v>
      </c>
    </row>
    <row r="18" spans="1:12" x14ac:dyDescent="0.35">
      <c r="A18" t="s">
        <v>40</v>
      </c>
      <c r="C18" t="s">
        <v>40</v>
      </c>
      <c r="D18">
        <v>7620.1371516327799</v>
      </c>
      <c r="F18" s="18" t="s">
        <v>254</v>
      </c>
      <c r="G18">
        <v>1.8384999999999998</v>
      </c>
      <c r="H18">
        <v>16.031209999999895</v>
      </c>
      <c r="I18" s="22">
        <f t="shared" si="1"/>
        <v>0.87389673975183135</v>
      </c>
      <c r="K18" s="4">
        <f t="shared" si="2"/>
        <v>0.89082452163564396</v>
      </c>
    </row>
    <row r="19" spans="1:12" x14ac:dyDescent="0.35">
      <c r="A19" t="s">
        <v>55</v>
      </c>
      <c r="C19" t="s">
        <v>55</v>
      </c>
      <c r="D19">
        <v>7919.8413103695184</v>
      </c>
      <c r="F19" s="18" t="s">
        <v>255</v>
      </c>
      <c r="G19">
        <v>1.8323</v>
      </c>
      <c r="H19">
        <v>15.759330000000009</v>
      </c>
      <c r="I19" s="22">
        <f t="shared" si="1"/>
        <v>0.92082120451758165</v>
      </c>
      <c r="K19" s="4">
        <f t="shared" si="2"/>
        <v>0.93865793487143312</v>
      </c>
    </row>
    <row r="20" spans="1:12" x14ac:dyDescent="0.35">
      <c r="A20" t="s">
        <v>21</v>
      </c>
      <c r="C20" t="s">
        <v>21</v>
      </c>
      <c r="F20" s="18" t="s">
        <v>256</v>
      </c>
      <c r="G20">
        <v>1.8177000000000003</v>
      </c>
      <c r="H20">
        <v>15.807879999999896</v>
      </c>
      <c r="I20" s="22"/>
      <c r="J20" s="22">
        <f>AVERAGE(I20:I22)</f>
        <v>1.0413767138186969</v>
      </c>
      <c r="L20" s="4">
        <f t="shared" si="0"/>
        <v>1.0615486598490833</v>
      </c>
    </row>
    <row r="21" spans="1:12" x14ac:dyDescent="0.35">
      <c r="A21" t="s">
        <v>41</v>
      </c>
      <c r="C21" t="s">
        <v>41</v>
      </c>
      <c r="D21">
        <v>9067.8750023554239</v>
      </c>
      <c r="F21" s="18" t="s">
        <v>257</v>
      </c>
      <c r="G21">
        <v>1.8509000000000011</v>
      </c>
      <c r="H21">
        <v>15.701069999999973</v>
      </c>
      <c r="I21" s="22">
        <f t="shared" si="1"/>
        <v>1.0689545261475617</v>
      </c>
      <c r="K21" s="4">
        <f t="shared" si="2"/>
        <v>1.0896606670898874</v>
      </c>
    </row>
    <row r="22" spans="1:12" x14ac:dyDescent="0.35">
      <c r="A22" t="s">
        <v>56</v>
      </c>
      <c r="C22" t="s">
        <v>56</v>
      </c>
      <c r="D22">
        <v>8706.552949933106</v>
      </c>
      <c r="F22" s="18" t="s">
        <v>258</v>
      </c>
      <c r="G22">
        <v>1.8338999999999999</v>
      </c>
      <c r="H22">
        <v>15.749620000000032</v>
      </c>
      <c r="I22" s="22">
        <f t="shared" si="1"/>
        <v>1.0137989014898321</v>
      </c>
      <c r="K22" s="4">
        <f t="shared" si="2"/>
        <v>1.0334366526082792</v>
      </c>
    </row>
    <row r="23" spans="1:12" x14ac:dyDescent="0.35">
      <c r="A23" t="s">
        <v>27</v>
      </c>
      <c r="C23" t="s">
        <v>27</v>
      </c>
      <c r="D23">
        <v>8664.343750588856</v>
      </c>
      <c r="F23" s="18" t="s">
        <v>259</v>
      </c>
      <c r="G23">
        <v>1.8050999999999995</v>
      </c>
      <c r="H23">
        <v>16.225409999999957</v>
      </c>
      <c r="I23" s="22">
        <f t="shared" si="1"/>
        <v>0.96392059764209226</v>
      </c>
      <c r="J23" s="22">
        <f>AVERAGE(I23:I25)</f>
        <v>0.96702743723634421</v>
      </c>
      <c r="K23" s="4">
        <f t="shared" si="2"/>
        <v>0.98259218306857354</v>
      </c>
      <c r="L23" s="4">
        <f t="shared" si="0"/>
        <v>0.98575920357506275</v>
      </c>
    </row>
    <row r="24" spans="1:12" x14ac:dyDescent="0.35">
      <c r="A24" t="s">
        <v>42</v>
      </c>
      <c r="C24" t="s">
        <v>42</v>
      </c>
      <c r="D24">
        <v>8653.9798846784379</v>
      </c>
      <c r="F24" s="18" t="s">
        <v>260</v>
      </c>
      <c r="G24">
        <v>1.7871000000000006</v>
      </c>
      <c r="H24">
        <v>15.293250000000061</v>
      </c>
      <c r="I24" s="22">
        <f t="shared" si="1"/>
        <v>1.0112649340008684</v>
      </c>
      <c r="K24" s="4">
        <f t="shared" si="2"/>
        <v>1.0308536010033065</v>
      </c>
    </row>
    <row r="25" spans="1:12" x14ac:dyDescent="0.35">
      <c r="A25" t="s">
        <v>59</v>
      </c>
      <c r="C25" t="s">
        <v>59</v>
      </c>
      <c r="D25">
        <v>8238.3888616706554</v>
      </c>
      <c r="F25" s="18" t="s">
        <v>261</v>
      </c>
      <c r="G25">
        <v>1.7788000000000004</v>
      </c>
      <c r="H25">
        <v>15.827300000000024</v>
      </c>
      <c r="I25" s="22">
        <f t="shared" si="1"/>
        <v>0.92589678006607212</v>
      </c>
      <c r="K25" s="4">
        <f t="shared" si="2"/>
        <v>0.94383182665330834</v>
      </c>
    </row>
    <row r="26" spans="1:12" x14ac:dyDescent="0.35">
      <c r="A26" t="s">
        <v>28</v>
      </c>
      <c r="C26" t="s">
        <v>28</v>
      </c>
      <c r="D26">
        <v>8964.5189941397057</v>
      </c>
      <c r="F26" s="18" t="s">
        <v>262</v>
      </c>
      <c r="G26">
        <v>1.7979000000000003</v>
      </c>
      <c r="H26">
        <v>16.089469999999931</v>
      </c>
      <c r="I26" s="22">
        <f t="shared" si="1"/>
        <v>1.0017302434178286</v>
      </c>
      <c r="J26" s="22">
        <f>AVERAGE(I26:I28)</f>
        <v>0.98468917220393848</v>
      </c>
      <c r="K26" s="4">
        <f t="shared" si="2"/>
        <v>1.0211342190772537</v>
      </c>
      <c r="L26" s="4">
        <f t="shared" si="0"/>
        <v>1.0037630544742326</v>
      </c>
    </row>
    <row r="27" spans="1:12" x14ac:dyDescent="0.35">
      <c r="A27" t="s">
        <v>43</v>
      </c>
      <c r="C27" t="s">
        <v>43</v>
      </c>
      <c r="D27">
        <v>8676.2150879044257</v>
      </c>
      <c r="F27" s="18" t="s">
        <v>263</v>
      </c>
      <c r="G27">
        <v>1.7858999999999998</v>
      </c>
      <c r="H27">
        <v>15.63309999999996</v>
      </c>
      <c r="I27" s="22">
        <f t="shared" si="1"/>
        <v>0.99115674597415426</v>
      </c>
      <c r="K27" s="4">
        <f t="shared" si="2"/>
        <v>1.0103559081237747</v>
      </c>
    </row>
    <row r="28" spans="1:12" x14ac:dyDescent="0.35">
      <c r="A28" t="s">
        <v>60</v>
      </c>
      <c r="C28" t="s">
        <v>60</v>
      </c>
      <c r="D28">
        <v>8268.3498558480478</v>
      </c>
      <c r="F28" s="18" t="s">
        <v>264</v>
      </c>
      <c r="G28">
        <v>1.7891000000000012</v>
      </c>
      <c r="H28">
        <v>15.390350000000007</v>
      </c>
      <c r="I28" s="22">
        <f t="shared" si="1"/>
        <v>0.96118052721983227</v>
      </c>
      <c r="K28" s="4">
        <f t="shared" si="2"/>
        <v>0.97979903622166931</v>
      </c>
    </row>
    <row r="29" spans="1:12" x14ac:dyDescent="0.35">
      <c r="A29" t="s">
        <v>29</v>
      </c>
      <c r="C29" t="s">
        <v>29</v>
      </c>
      <c r="D29">
        <v>8888.5801221051843</v>
      </c>
      <c r="F29" s="18" t="s">
        <v>265</v>
      </c>
      <c r="G29">
        <v>1.7894000000000005</v>
      </c>
      <c r="H29">
        <v>15.798169999999919</v>
      </c>
      <c r="I29" s="22">
        <f t="shared" si="1"/>
        <v>1.0067764348968966</v>
      </c>
      <c r="J29" s="22">
        <f>AVERAGE(I29:I31)</f>
        <v>1.0128533584338186</v>
      </c>
      <c r="K29" s="4">
        <f t="shared" si="2"/>
        <v>1.0262781576067639</v>
      </c>
      <c r="L29" s="4">
        <f t="shared" si="0"/>
        <v>1.0324727939482752</v>
      </c>
    </row>
    <row r="30" spans="1:12" x14ac:dyDescent="0.35">
      <c r="A30" t="s">
        <v>46</v>
      </c>
      <c r="C30" t="s">
        <v>46</v>
      </c>
      <c r="D30">
        <v>8161.8846878592021</v>
      </c>
      <c r="F30" s="18" t="s">
        <v>266</v>
      </c>
      <c r="G30">
        <v>1.8006000000000011</v>
      </c>
      <c r="H30">
        <v>14.817459999999963</v>
      </c>
      <c r="I30" s="22">
        <f t="shared" si="1"/>
        <v>0.99182245600523466</v>
      </c>
      <c r="K30" s="4">
        <f t="shared" si="2"/>
        <v>1.0110345132644158</v>
      </c>
    </row>
    <row r="31" spans="1:12" x14ac:dyDescent="0.35">
      <c r="A31" t="s">
        <v>61</v>
      </c>
      <c r="C31" t="s">
        <v>61</v>
      </c>
      <c r="D31">
        <v>9161.9035312517663</v>
      </c>
      <c r="F31" s="18" t="s">
        <v>267</v>
      </c>
      <c r="G31">
        <v>1.8240999999999996</v>
      </c>
      <c r="H31">
        <v>16.070049999999977</v>
      </c>
      <c r="I31" s="22">
        <f t="shared" si="1"/>
        <v>1.0399611843993246</v>
      </c>
      <c r="K31" s="4">
        <f t="shared" si="2"/>
        <v>1.0601057109736456</v>
      </c>
    </row>
    <row r="32" spans="1:12" x14ac:dyDescent="0.35">
      <c r="A32" t="s">
        <v>30</v>
      </c>
      <c r="C32" t="s">
        <v>30</v>
      </c>
      <c r="D32">
        <v>9051.8581186756855</v>
      </c>
      <c r="F32" s="18" t="s">
        <v>268</v>
      </c>
      <c r="G32">
        <v>1.8133999999999997</v>
      </c>
      <c r="H32">
        <v>15.710780000000122</v>
      </c>
      <c r="I32" s="22">
        <f t="shared" si="1"/>
        <v>1.0448010545884008</v>
      </c>
      <c r="J32" s="22">
        <f>AVERAGE(I32:I34)</f>
        <v>1.0625694239015695</v>
      </c>
      <c r="K32" s="4">
        <f t="shared" si="2"/>
        <v>1.0650393316748588</v>
      </c>
      <c r="L32" s="4">
        <f t="shared" si="0"/>
        <v>1.0831518824759341</v>
      </c>
    </row>
    <row r="33" spans="1:12" x14ac:dyDescent="0.35">
      <c r="A33" t="s">
        <v>47</v>
      </c>
      <c r="C33" t="s">
        <v>47</v>
      </c>
      <c r="D33">
        <v>8779.005794343213</v>
      </c>
      <c r="F33" s="18" t="s">
        <v>269</v>
      </c>
      <c r="G33">
        <v>1.7949999999999999</v>
      </c>
      <c r="H33">
        <v>16.021500000000088</v>
      </c>
      <c r="I33" s="22">
        <f t="shared" si="1"/>
        <v>0.98357303628536519</v>
      </c>
      <c r="K33" s="4">
        <f t="shared" si="2"/>
        <v>1.0026252984894399</v>
      </c>
    </row>
    <row r="34" spans="1:12" x14ac:dyDescent="0.35">
      <c r="A34" t="s">
        <v>62</v>
      </c>
      <c r="C34" t="s">
        <v>62</v>
      </c>
      <c r="D34">
        <v>8277.6773351674237</v>
      </c>
      <c r="F34" s="18" t="s">
        <v>270</v>
      </c>
      <c r="G34">
        <v>1.7788000000000004</v>
      </c>
      <c r="H34">
        <v>12.700679999999894</v>
      </c>
      <c r="I34" s="22">
        <f t="shared" si="1"/>
        <v>1.159334180830943</v>
      </c>
      <c r="K34" s="4">
        <f t="shared" si="2"/>
        <v>1.1817910172635036</v>
      </c>
    </row>
    <row r="35" spans="1:12" x14ac:dyDescent="0.35">
      <c r="A35" t="s">
        <v>33</v>
      </c>
      <c r="C35" t="s">
        <v>33</v>
      </c>
      <c r="D35">
        <v>9181.5948764815621</v>
      </c>
      <c r="F35" s="18" t="s">
        <v>271</v>
      </c>
      <c r="G35">
        <v>1.7777999999999992</v>
      </c>
      <c r="H35">
        <v>14.924270000000059</v>
      </c>
      <c r="I35" s="22">
        <f t="shared" si="1"/>
        <v>1.0937244750603445</v>
      </c>
      <c r="J35" s="22">
        <f>AVERAGE(I35:I37)</f>
        <v>1.0479868502526151</v>
      </c>
      <c r="K35" s="4">
        <f t="shared" si="2"/>
        <v>1.1149104213084868</v>
      </c>
      <c r="L35" s="4">
        <f t="shared" si="0"/>
        <v>1.0682868376667092</v>
      </c>
    </row>
    <row r="36" spans="1:12" x14ac:dyDescent="0.35">
      <c r="A36" t="s">
        <v>49</v>
      </c>
      <c r="C36" t="s">
        <v>49</v>
      </c>
      <c r="D36">
        <v>9025.3831521227094</v>
      </c>
      <c r="F36" s="18" t="s">
        <v>272</v>
      </c>
      <c r="G36">
        <v>1.7806999999999995</v>
      </c>
      <c r="H36">
        <v>15.817589999999875</v>
      </c>
      <c r="I36" s="22">
        <f t="shared" si="1"/>
        <v>1.016052368216968</v>
      </c>
      <c r="K36" s="4">
        <f t="shared" si="2"/>
        <v>1.0357337700226235</v>
      </c>
    </row>
    <row r="37" spans="1:12" x14ac:dyDescent="0.35">
      <c r="A37" t="s">
        <v>65</v>
      </c>
      <c r="C37" t="s">
        <v>65</v>
      </c>
      <c r="D37">
        <v>9248.7715709736385</v>
      </c>
      <c r="F37" s="18" t="s">
        <v>273</v>
      </c>
      <c r="G37">
        <v>1.7914999999999992</v>
      </c>
      <c r="H37">
        <v>16.021499999999918</v>
      </c>
      <c r="I37" s="22">
        <f t="shared" si="1"/>
        <v>1.0341837074805325</v>
      </c>
      <c r="K37" s="4">
        <f t="shared" si="2"/>
        <v>1.0542163216690175</v>
      </c>
    </row>
    <row r="38" spans="1:12" x14ac:dyDescent="0.35">
      <c r="A38" t="s">
        <v>34</v>
      </c>
      <c r="C38" t="s">
        <v>34</v>
      </c>
      <c r="D38">
        <v>9002.4884301569655</v>
      </c>
      <c r="F38" s="18" t="s">
        <v>274</v>
      </c>
      <c r="G38">
        <v>1.7875999999999994</v>
      </c>
      <c r="H38">
        <v>15.769039999999988</v>
      </c>
      <c r="I38" s="22">
        <f t="shared" si="1"/>
        <v>1.0205344344201421</v>
      </c>
      <c r="J38" s="22">
        <f>AVERAGE(I38:I40)</f>
        <v>0.94565864376991848</v>
      </c>
      <c r="K38" s="4">
        <f t="shared" si="2"/>
        <v>1.0403026559101207</v>
      </c>
      <c r="L38" s="4">
        <f t="shared" si="0"/>
        <v>0.96397648674851266</v>
      </c>
    </row>
    <row r="39" spans="1:12" x14ac:dyDescent="0.35">
      <c r="A39" t="s">
        <v>50</v>
      </c>
      <c r="C39" t="s">
        <v>50</v>
      </c>
      <c r="D39">
        <v>7941.2285609301098</v>
      </c>
      <c r="F39" s="18" t="s">
        <v>275</v>
      </c>
      <c r="G39">
        <v>1.7686999999999991</v>
      </c>
      <c r="H39">
        <v>15.972950000000029</v>
      </c>
      <c r="I39" s="22">
        <f t="shared" si="1"/>
        <v>0.87933981861315857</v>
      </c>
      <c r="K39" s="4">
        <f t="shared" si="2"/>
        <v>0.89637303543859503</v>
      </c>
    </row>
    <row r="40" spans="1:12" x14ac:dyDescent="0.35">
      <c r="A40" t="s">
        <v>67</v>
      </c>
      <c r="C40" t="s">
        <v>67</v>
      </c>
      <c r="D40">
        <v>8243.1939267745765</v>
      </c>
      <c r="F40" s="18" t="s">
        <v>276</v>
      </c>
      <c r="G40">
        <v>1.7771999999999988</v>
      </c>
      <c r="H40">
        <v>15.633100000000132</v>
      </c>
      <c r="I40" s="22">
        <f t="shared" si="1"/>
        <v>0.93710167827645474</v>
      </c>
      <c r="K40" s="4">
        <f t="shared" si="2"/>
        <v>0.9552537688968219</v>
      </c>
    </row>
    <row r="41" spans="1:12" x14ac:dyDescent="0.35">
      <c r="A41" t="s">
        <v>103</v>
      </c>
      <c r="C41" t="s">
        <v>103</v>
      </c>
      <c r="D41">
        <v>6941.0212836119017</v>
      </c>
      <c r="F41" t="s">
        <v>284</v>
      </c>
      <c r="G41">
        <v>1.782</v>
      </c>
      <c r="H41">
        <v>14.351380000000015</v>
      </c>
      <c r="I41" s="22">
        <f t="shared" si="1"/>
        <v>0.86186136297668903</v>
      </c>
      <c r="J41" s="22">
        <f>AVERAGE(I41:I43)</f>
        <v>0.94755654765493313</v>
      </c>
      <c r="K41" s="4">
        <f t="shared" si="2"/>
        <v>0.87855601407551109</v>
      </c>
      <c r="L41" s="4">
        <f t="shared" si="0"/>
        <v>0.96591115390490756</v>
      </c>
    </row>
    <row r="42" spans="1:12" x14ac:dyDescent="0.35">
      <c r="A42" t="s">
        <v>117</v>
      </c>
      <c r="C42" t="s">
        <v>117</v>
      </c>
      <c r="D42">
        <v>9551.3022385950371</v>
      </c>
      <c r="F42" t="s">
        <v>285</v>
      </c>
      <c r="G42">
        <v>1.7470999999999997</v>
      </c>
      <c r="H42">
        <v>14.827170000000113</v>
      </c>
      <c r="I42" s="22">
        <f t="shared" si="1"/>
        <v>1.1254393212628748</v>
      </c>
      <c r="K42" s="4">
        <f t="shared" si="2"/>
        <v>1.1472395986723252</v>
      </c>
    </row>
    <row r="43" spans="1:12" x14ac:dyDescent="0.35">
      <c r="A43" t="s">
        <v>133</v>
      </c>
      <c r="C43" t="s">
        <v>133</v>
      </c>
      <c r="D43">
        <v>7529.971518212139</v>
      </c>
      <c r="F43" t="s">
        <v>286</v>
      </c>
      <c r="G43">
        <v>1.7957000000000001</v>
      </c>
      <c r="H43">
        <v>15.807880000000068</v>
      </c>
      <c r="I43" s="22">
        <f t="shared" si="1"/>
        <v>0.85536895872523577</v>
      </c>
      <c r="K43" s="4">
        <f t="shared" si="2"/>
        <v>0.87193784896688686</v>
      </c>
    </row>
    <row r="44" spans="1:12" x14ac:dyDescent="0.35">
      <c r="A44" t="s">
        <v>104</v>
      </c>
      <c r="C44" t="s">
        <v>104</v>
      </c>
      <c r="D44">
        <v>9214.2881625807913</v>
      </c>
      <c r="F44" t="s">
        <v>287</v>
      </c>
      <c r="G44">
        <v>1.7722999999999995</v>
      </c>
      <c r="H44">
        <v>15.205860000000092</v>
      </c>
      <c r="I44" s="22">
        <f t="shared" si="1"/>
        <v>1.0739598359146956</v>
      </c>
      <c r="J44" s="22">
        <f>AVERAGE(I44:I46)</f>
        <v>1.0143259960271755</v>
      </c>
      <c r="K44" s="4">
        <f t="shared" si="2"/>
        <v>1.0947629320098955</v>
      </c>
      <c r="L44" s="4">
        <f t="shared" si="0"/>
        <v>1.0339739572093001</v>
      </c>
    </row>
    <row r="45" spans="1:12" x14ac:dyDescent="0.35">
      <c r="A45" t="s">
        <v>118</v>
      </c>
      <c r="C45" t="s">
        <v>118</v>
      </c>
      <c r="D45">
        <v>7944.6203715917009</v>
      </c>
      <c r="F45" t="s">
        <v>288</v>
      </c>
      <c r="G45">
        <v>1.7821999999999996</v>
      </c>
      <c r="H45">
        <v>14.53586999999993</v>
      </c>
      <c r="I45" s="22">
        <f t="shared" si="1"/>
        <v>0.97406639067704892</v>
      </c>
      <c r="K45" s="4">
        <f t="shared" si="2"/>
        <v>0.99293450478217338</v>
      </c>
    </row>
    <row r="46" spans="1:12" x14ac:dyDescent="0.35">
      <c r="A46" t="s">
        <v>134</v>
      </c>
      <c r="C46" t="s">
        <v>134</v>
      </c>
      <c r="D46">
        <v>8735.7602084079226</v>
      </c>
      <c r="F46" t="s">
        <v>289</v>
      </c>
      <c r="G46">
        <v>1.7584</v>
      </c>
      <c r="H46">
        <v>15.438899999999894</v>
      </c>
      <c r="I46" s="22">
        <f t="shared" si="1"/>
        <v>0.99495176148978204</v>
      </c>
      <c r="K46" s="4">
        <f t="shared" si="2"/>
        <v>1.0142244348358311</v>
      </c>
    </row>
    <row r="47" spans="1:12" x14ac:dyDescent="0.35">
      <c r="A47" t="s">
        <v>105</v>
      </c>
      <c r="C47" t="s">
        <v>105</v>
      </c>
      <c r="D47">
        <v>7702.8596449904835</v>
      </c>
      <c r="F47" t="s">
        <v>290</v>
      </c>
      <c r="G47">
        <v>1.8583999999999996</v>
      </c>
      <c r="H47">
        <v>15.438900000000066</v>
      </c>
      <c r="I47" s="22">
        <f t="shared" si="1"/>
        <v>0.92720299789818261</v>
      </c>
      <c r="J47" s="22">
        <f>AVERAGE(I47:I49)</f>
        <v>0.94782569976586917</v>
      </c>
      <c r="K47" s="4">
        <f t="shared" si="2"/>
        <v>0.94516334652575029</v>
      </c>
      <c r="L47" s="4">
        <f t="shared" si="0"/>
        <v>0.96618551961605548</v>
      </c>
    </row>
    <row r="48" spans="1:12" x14ac:dyDescent="0.35">
      <c r="A48" t="s">
        <v>121</v>
      </c>
      <c r="C48" t="s">
        <v>121</v>
      </c>
      <c r="D48">
        <v>7760.9915110516495</v>
      </c>
      <c r="F48" t="s">
        <v>291</v>
      </c>
      <c r="G48">
        <v>1.8387000000000011</v>
      </c>
      <c r="H48">
        <v>15.681650000000019</v>
      </c>
      <c r="I48" s="22">
        <f t="shared" si="1"/>
        <v>0.90998938832142406</v>
      </c>
      <c r="K48" s="4">
        <f t="shared" si="2"/>
        <v>0.92761630141239593</v>
      </c>
    </row>
    <row r="49" spans="1:12" x14ac:dyDescent="0.35">
      <c r="A49" t="s">
        <v>135</v>
      </c>
      <c r="C49" t="s">
        <v>135</v>
      </c>
      <c r="D49">
        <v>8596.3191034313822</v>
      </c>
      <c r="F49" t="s">
        <v>292</v>
      </c>
      <c r="G49">
        <v>1.8265999999999991</v>
      </c>
      <c r="H49">
        <v>15.603970000000027</v>
      </c>
      <c r="I49" s="22">
        <f t="shared" si="1"/>
        <v>1.0062847130780006</v>
      </c>
      <c r="K49" s="4">
        <f t="shared" si="2"/>
        <v>1.0257769109100201</v>
      </c>
    </row>
    <row r="50" spans="1:12" x14ac:dyDescent="0.35">
      <c r="A50" t="s">
        <v>106</v>
      </c>
      <c r="C50" t="s">
        <v>106</v>
      </c>
      <c r="D50">
        <v>9892.2734270478049</v>
      </c>
      <c r="F50" t="s">
        <v>293</v>
      </c>
      <c r="G50">
        <v>1.8096999999999994</v>
      </c>
      <c r="H50">
        <v>15.642809999999937</v>
      </c>
      <c r="I50" s="22">
        <f t="shared" si="1"/>
        <v>1.1444265589704457</v>
      </c>
      <c r="J50" s="22">
        <f>AVERAGE(I50:I52)</f>
        <v>1.1510866718586887</v>
      </c>
      <c r="K50" s="4">
        <f t="shared" si="2"/>
        <v>1.1665946279093404</v>
      </c>
      <c r="L50" s="4">
        <f t="shared" si="0"/>
        <v>1.1733837502482034</v>
      </c>
    </row>
    <row r="51" spans="1:12" x14ac:dyDescent="0.35">
      <c r="A51" t="s">
        <v>122</v>
      </c>
      <c r="C51" t="s">
        <v>122</v>
      </c>
      <c r="D51">
        <v>9262.621464508471</v>
      </c>
      <c r="F51" t="s">
        <v>294</v>
      </c>
      <c r="G51">
        <v>1.8069000000000006</v>
      </c>
      <c r="H51">
        <v>15.244700000000002</v>
      </c>
      <c r="I51" s="22">
        <f t="shared" si="1"/>
        <v>1.0978655351840547</v>
      </c>
      <c r="K51" s="4">
        <f t="shared" si="2"/>
        <v>1.1191316956718815</v>
      </c>
    </row>
    <row r="52" spans="1:12" x14ac:dyDescent="0.35">
      <c r="A52" t="s">
        <v>136</v>
      </c>
      <c r="C52" t="s">
        <v>136</v>
      </c>
      <c r="D52">
        <v>10515.518636115246</v>
      </c>
      <c r="F52" t="s">
        <v>295</v>
      </c>
      <c r="G52">
        <v>1.8058999999999994</v>
      </c>
      <c r="H52">
        <v>15.681650000000019</v>
      </c>
      <c r="I52" s="22">
        <f t="shared" si="1"/>
        <v>1.2109679214215656</v>
      </c>
      <c r="K52" s="4">
        <f t="shared" si="2"/>
        <v>1.2344249271633876</v>
      </c>
    </row>
    <row r="53" spans="1:12" x14ac:dyDescent="0.35">
      <c r="A53" t="s">
        <v>109</v>
      </c>
      <c r="C53" t="s">
        <v>109</v>
      </c>
      <c r="D53">
        <v>8233.3011456782679</v>
      </c>
      <c r="F53" t="s">
        <v>296</v>
      </c>
      <c r="G53">
        <v>1.8547999999999991</v>
      </c>
      <c r="H53">
        <v>15.234990000000025</v>
      </c>
      <c r="I53" s="22">
        <f t="shared" si="1"/>
        <v>1.002371971691745</v>
      </c>
      <c r="J53" s="22">
        <f>AVERAGE(I53:I55)</f>
        <v>1.0009686108557172</v>
      </c>
      <c r="K53" s="4">
        <f t="shared" si="2"/>
        <v>1.0217883779230621</v>
      </c>
      <c r="L53" s="4">
        <f t="shared" si="0"/>
        <v>1.0203578333420265</v>
      </c>
    </row>
    <row r="54" spans="1:12" x14ac:dyDescent="0.35">
      <c r="A54" t="s">
        <v>123</v>
      </c>
      <c r="C54" t="s">
        <v>123</v>
      </c>
      <c r="D54">
        <v>8518.213241251955</v>
      </c>
      <c r="F54" t="s">
        <v>297</v>
      </c>
      <c r="G54">
        <v>1.7737999999999996</v>
      </c>
      <c r="H54">
        <v>15.050499999999937</v>
      </c>
      <c r="I54" s="22">
        <f t="shared" si="1"/>
        <v>1.0039272215097688</v>
      </c>
      <c r="K54" s="4">
        <f t="shared" si="2"/>
        <v>1.0233737536455512</v>
      </c>
    </row>
    <row r="55" spans="1:12" x14ac:dyDescent="0.35">
      <c r="A55" t="s">
        <v>139</v>
      </c>
      <c r="C55" t="s">
        <v>139</v>
      </c>
      <c r="D55">
        <v>8662.7420622208829</v>
      </c>
      <c r="F55" t="s">
        <v>298</v>
      </c>
      <c r="G55">
        <v>1.7650000000000006</v>
      </c>
      <c r="H55">
        <v>15.34180000000012</v>
      </c>
      <c r="I55" s="22">
        <f t="shared" si="1"/>
        <v>0.99660663936563787</v>
      </c>
      <c r="K55" s="4">
        <f t="shared" si="2"/>
        <v>1.0159113684574661</v>
      </c>
    </row>
    <row r="56" spans="1:12" x14ac:dyDescent="0.35">
      <c r="A56" t="s">
        <v>110</v>
      </c>
      <c r="C56" t="s">
        <v>110</v>
      </c>
      <c r="D56">
        <v>8612.9955058508731</v>
      </c>
      <c r="F56" t="s">
        <v>299</v>
      </c>
      <c r="G56">
        <v>1.7787000000000006</v>
      </c>
      <c r="H56">
        <v>15.312670000000017</v>
      </c>
      <c r="I56" s="22">
        <f t="shared" si="1"/>
        <v>1.0004744506514498</v>
      </c>
      <c r="J56" s="22">
        <f>AVERAGE(I56:I58)</f>
        <v>1.0279856626638497</v>
      </c>
      <c r="K56" s="4">
        <f t="shared" si="2"/>
        <v>1.0198541010272648</v>
      </c>
      <c r="L56" s="4">
        <f t="shared" si="0"/>
        <v>1.0478982178728347</v>
      </c>
    </row>
    <row r="57" spans="1:12" x14ac:dyDescent="0.35">
      <c r="A57" t="s">
        <v>124</v>
      </c>
      <c r="C57" t="s">
        <v>124</v>
      </c>
      <c r="D57">
        <v>8791.8193012870033</v>
      </c>
      <c r="F57" t="s">
        <v>300</v>
      </c>
      <c r="G57">
        <v>1.7622</v>
      </c>
      <c r="H57">
        <v>15.244700000000002</v>
      </c>
      <c r="I57" s="22">
        <f t="shared" si="1"/>
        <v>1.016283952634552</v>
      </c>
      <c r="K57" s="4">
        <f t="shared" si="2"/>
        <v>1.0359698403369162</v>
      </c>
    </row>
    <row r="58" spans="1:12" x14ac:dyDescent="0.35">
      <c r="A58" t="s">
        <v>140</v>
      </c>
      <c r="C58" t="s">
        <v>140</v>
      </c>
      <c r="D58">
        <v>8740.6594904746653</v>
      </c>
      <c r="F58" t="s">
        <v>301</v>
      </c>
      <c r="G58">
        <v>1.7641000000000009</v>
      </c>
      <c r="H58">
        <v>14.448479999999961</v>
      </c>
      <c r="I58" s="22">
        <f t="shared" si="1"/>
        <v>1.0671985847055474</v>
      </c>
      <c r="K58" s="4">
        <f t="shared" si="2"/>
        <v>1.0878707122543232</v>
      </c>
    </row>
    <row r="59" spans="1:12" x14ac:dyDescent="0.35">
      <c r="A59" t="s">
        <v>111</v>
      </c>
      <c r="C59" t="s">
        <v>111</v>
      </c>
      <c r="D59">
        <v>7545.6115340405886</v>
      </c>
      <c r="F59" t="s">
        <v>302</v>
      </c>
      <c r="G59">
        <v>1.8427999999999987</v>
      </c>
      <c r="H59">
        <v>14.632970000000048</v>
      </c>
      <c r="I59" s="22">
        <f t="shared" si="1"/>
        <v>0.95025500188478074</v>
      </c>
      <c r="J59" s="22">
        <f>AVERAGE(I59:I61)</f>
        <v>0.91510845483930492</v>
      </c>
      <c r="K59" s="4">
        <f t="shared" si="2"/>
        <v>0.96866187843460705</v>
      </c>
      <c r="L59" s="4">
        <f t="shared" si="0"/>
        <v>0.93283452660374666</v>
      </c>
    </row>
    <row r="60" spans="1:12" x14ac:dyDescent="0.35">
      <c r="A60" t="s">
        <v>127</v>
      </c>
      <c r="C60" t="s">
        <v>127</v>
      </c>
      <c r="D60">
        <v>7048.7112721174317</v>
      </c>
      <c r="F60" t="s">
        <v>303</v>
      </c>
      <c r="G60">
        <v>1.7824999999999989</v>
      </c>
      <c r="H60">
        <v>15.468029999999999</v>
      </c>
      <c r="I60" s="22">
        <f t="shared" si="1"/>
        <v>0.81227718349067812</v>
      </c>
      <c r="K60" s="4">
        <f t="shared" si="2"/>
        <v>0.82801136622173244</v>
      </c>
    </row>
    <row r="61" spans="1:12" x14ac:dyDescent="0.35">
      <c r="A61" t="s">
        <v>141</v>
      </c>
      <c r="C61" t="s">
        <v>141</v>
      </c>
      <c r="D61">
        <v>8169.7046957734265</v>
      </c>
      <c r="F61" t="s">
        <v>304</v>
      </c>
      <c r="G61">
        <v>1.7825000000000006</v>
      </c>
      <c r="H61">
        <v>14.817459999999963</v>
      </c>
      <c r="I61" s="22">
        <f t="shared" si="1"/>
        <v>0.9827931791424559</v>
      </c>
      <c r="K61" s="4">
        <f t="shared" si="2"/>
        <v>1.0018303351549007</v>
      </c>
    </row>
    <row r="62" spans="1:12" x14ac:dyDescent="0.35">
      <c r="A62" t="s">
        <v>112</v>
      </c>
      <c r="C62" t="s">
        <v>112</v>
      </c>
      <c r="D62">
        <v>9688.5763534266716</v>
      </c>
      <c r="F62" t="s">
        <v>305</v>
      </c>
      <c r="G62">
        <v>1.7698</v>
      </c>
      <c r="H62">
        <v>15.38064000000003</v>
      </c>
      <c r="I62" s="22">
        <f t="shared" si="1"/>
        <v>1.1148328307726134</v>
      </c>
      <c r="J62" s="22">
        <f>AVERAGE(I62:I64)</f>
        <v>1.0737828689408391</v>
      </c>
      <c r="K62" s="4">
        <f t="shared" si="2"/>
        <v>1.1364276555817681</v>
      </c>
      <c r="L62" s="4">
        <f t="shared" si="0"/>
        <v>1.0945825371043421</v>
      </c>
    </row>
    <row r="63" spans="1:12" x14ac:dyDescent="0.35">
      <c r="A63" t="s">
        <v>128</v>
      </c>
      <c r="C63" t="s">
        <v>128</v>
      </c>
      <c r="D63">
        <v>9017.1862763571953</v>
      </c>
      <c r="F63" t="s">
        <v>306</v>
      </c>
      <c r="G63">
        <v>1.7637999999999998</v>
      </c>
      <c r="H63">
        <v>14.390220000000095</v>
      </c>
      <c r="I63" s="22">
        <f t="shared" si="1"/>
        <v>1.1052307160167609</v>
      </c>
      <c r="K63" s="4">
        <f t="shared" si="2"/>
        <v>1.1266395434456571</v>
      </c>
    </row>
    <row r="64" spans="1:12" x14ac:dyDescent="0.35">
      <c r="A64" t="s">
        <v>142</v>
      </c>
      <c r="C64" t="s">
        <v>142</v>
      </c>
      <c r="D64">
        <v>8439.8247281840613</v>
      </c>
      <c r="F64" t="s">
        <v>307</v>
      </c>
      <c r="G64">
        <v>1.7486999999999995</v>
      </c>
      <c r="H64">
        <v>14.739780000000144</v>
      </c>
      <c r="I64" s="22">
        <f t="shared" si="1"/>
        <v>1.0012850600331429</v>
      </c>
      <c r="K64" s="4">
        <f t="shared" si="2"/>
        <v>1.0206804122856008</v>
      </c>
    </row>
    <row r="65" spans="1:12" x14ac:dyDescent="0.35">
      <c r="A65" t="s">
        <v>115</v>
      </c>
      <c r="C65" t="s">
        <v>115</v>
      </c>
      <c r="D65">
        <v>9455.5778043678984</v>
      </c>
      <c r="F65" t="s">
        <v>308</v>
      </c>
      <c r="G65">
        <v>1.8491</v>
      </c>
      <c r="H65">
        <v>15.08934000000002</v>
      </c>
      <c r="I65" s="22">
        <f t="shared" si="1"/>
        <v>1.1587192626090113</v>
      </c>
      <c r="J65" s="22">
        <f>AVERAGE(I65:I67)</f>
        <v>1.0340624198369832</v>
      </c>
      <c r="K65" s="4">
        <f t="shared" si="2"/>
        <v>1.181164187792721</v>
      </c>
      <c r="L65" s="4">
        <f t="shared" si="0"/>
        <v>1.0540926846280143</v>
      </c>
    </row>
    <row r="66" spans="1:12" x14ac:dyDescent="0.35">
      <c r="A66" t="s">
        <v>129</v>
      </c>
      <c r="C66" t="s">
        <v>129</v>
      </c>
      <c r="D66">
        <v>7681.2839605042491</v>
      </c>
      <c r="F66" t="s">
        <v>309</v>
      </c>
      <c r="G66">
        <v>1.7826000000000004</v>
      </c>
      <c r="H66">
        <v>15.08934000000002</v>
      </c>
      <c r="I66" s="22">
        <f t="shared" si="1"/>
        <v>0.90743907871350638</v>
      </c>
      <c r="K66" s="4">
        <f t="shared" si="2"/>
        <v>0.92501659113410695</v>
      </c>
    </row>
    <row r="67" spans="1:12" x14ac:dyDescent="0.35">
      <c r="A67" t="s">
        <v>145</v>
      </c>
      <c r="C67" t="s">
        <v>145</v>
      </c>
      <c r="D67">
        <v>8484.6720024873284</v>
      </c>
      <c r="F67" t="s">
        <v>310</v>
      </c>
      <c r="G67">
        <v>1.8093000000000004</v>
      </c>
      <c r="H67">
        <v>14.817459999999963</v>
      </c>
      <c r="I67" s="22">
        <f t="shared" si="1"/>
        <v>1.0360289181884321</v>
      </c>
      <c r="K67" s="4">
        <f t="shared" si="2"/>
        <v>1.0560972749572153</v>
      </c>
    </row>
    <row r="68" spans="1:12" x14ac:dyDescent="0.35">
      <c r="A68" t="s">
        <v>116</v>
      </c>
      <c r="C68" t="s">
        <v>116</v>
      </c>
      <c r="D68">
        <v>7710.6796529047087</v>
      </c>
      <c r="F68" t="s">
        <v>311</v>
      </c>
      <c r="G68">
        <v>1.7570999999999994</v>
      </c>
      <c r="H68">
        <v>15.283540000000084</v>
      </c>
      <c r="I68" s="22">
        <f t="shared" si="1"/>
        <v>0.8864723236971791</v>
      </c>
      <c r="J68" s="22">
        <f>AVERAGE(I68:I70)</f>
        <v>0.94370563830986764</v>
      </c>
      <c r="K68" s="4">
        <f t="shared" si="2"/>
        <v>0.90364370042739073</v>
      </c>
      <c r="L68" s="4">
        <f t="shared" si="0"/>
        <v>0.96198565067422337</v>
      </c>
    </row>
    <row r="69" spans="1:12" x14ac:dyDescent="0.35">
      <c r="A69" t="s">
        <v>130</v>
      </c>
      <c r="C69" t="s">
        <v>130</v>
      </c>
      <c r="D69">
        <v>7386.4790838342524</v>
      </c>
      <c r="F69" t="s">
        <v>312</v>
      </c>
      <c r="G69">
        <v>1.7641999999999989</v>
      </c>
      <c r="H69">
        <v>14.458189999999938</v>
      </c>
      <c r="I69" s="22">
        <f t="shared" si="1"/>
        <v>0.9013041327925857</v>
      </c>
      <c r="K69" s="4">
        <f t="shared" si="2"/>
        <v>0.91876280848832592</v>
      </c>
    </row>
    <row r="70" spans="1:12" x14ac:dyDescent="0.35">
      <c r="A70" t="s">
        <v>146</v>
      </c>
      <c r="C70" t="s">
        <v>146</v>
      </c>
      <c r="D70">
        <v>8995.045290094029</v>
      </c>
      <c r="F70" t="s">
        <v>313</v>
      </c>
      <c r="G70">
        <v>1.7536000000000005</v>
      </c>
      <c r="H70">
        <v>15.118469999999951</v>
      </c>
      <c r="I70" s="22">
        <f t="shared" si="1"/>
        <v>1.0433404584398385</v>
      </c>
      <c r="K70" s="4">
        <f t="shared" si="2"/>
        <v>1.063550443106954</v>
      </c>
    </row>
    <row r="71" spans="1:12" x14ac:dyDescent="0.35">
      <c r="A71" t="s">
        <v>152</v>
      </c>
      <c r="C71" t="s">
        <v>152</v>
      </c>
      <c r="D71">
        <v>4361.7377093972009</v>
      </c>
      <c r="F71" t="s">
        <v>335</v>
      </c>
      <c r="G71">
        <v>1.7501999999999995</v>
      </c>
      <c r="H71">
        <v>8.8879140000000501</v>
      </c>
      <c r="I71" s="22">
        <f t="shared" si="1"/>
        <v>0.85890945153012699</v>
      </c>
      <c r="J71" s="22">
        <f>AVERAGE(I71:I73)</f>
        <v>0.8277226301339341</v>
      </c>
      <c r="K71" s="4">
        <f t="shared" si="2"/>
        <v>0.87554692274620693</v>
      </c>
      <c r="L71" s="4">
        <f t="shared" si="0"/>
        <v>0.84375599827212167</v>
      </c>
    </row>
    <row r="72" spans="1:12" x14ac:dyDescent="0.35">
      <c r="A72" t="s">
        <v>166</v>
      </c>
      <c r="C72" t="s">
        <v>166</v>
      </c>
      <c r="D72">
        <v>3550.4354425370743</v>
      </c>
      <c r="F72" t="s">
        <v>336</v>
      </c>
      <c r="G72">
        <v>1.7781000000000002</v>
      </c>
      <c r="H72">
        <v>8.2228320000001673</v>
      </c>
      <c r="I72" s="22">
        <f t="shared" si="1"/>
        <v>0.76774391844258083</v>
      </c>
      <c r="K72" s="4">
        <f t="shared" si="2"/>
        <v>0.782615471342195</v>
      </c>
    </row>
    <row r="73" spans="1:12" x14ac:dyDescent="0.35">
      <c r="A73" t="s">
        <v>175</v>
      </c>
      <c r="C73" t="s">
        <v>175</v>
      </c>
      <c r="D73">
        <v>4146.734600237427</v>
      </c>
      <c r="F73" t="s">
        <v>337</v>
      </c>
      <c r="G73">
        <v>1.7588000000000008</v>
      </c>
      <c r="H73">
        <v>8.5150650000000248</v>
      </c>
      <c r="I73" s="22">
        <f t="shared" si="1"/>
        <v>0.85651452042909471</v>
      </c>
      <c r="K73" s="4">
        <f t="shared" si="2"/>
        <v>0.87310560072796339</v>
      </c>
    </row>
    <row r="74" spans="1:12" x14ac:dyDescent="0.35">
      <c r="A74" t="s">
        <v>153</v>
      </c>
      <c r="C74" t="s">
        <v>153</v>
      </c>
      <c r="D74">
        <v>4280.1458195933601</v>
      </c>
      <c r="F74" t="s">
        <v>338</v>
      </c>
      <c r="G74">
        <v>1.781600000000001</v>
      </c>
      <c r="H74">
        <v>8.5452959999999543</v>
      </c>
      <c r="I74" s="22">
        <f t="shared" si="1"/>
        <v>0.89236321271815222</v>
      </c>
      <c r="J74" s="22">
        <f>AVERAGE(I74:I76)</f>
        <v>0.91592290134183785</v>
      </c>
      <c r="K74" s="4">
        <f t="shared" si="2"/>
        <v>0.90964869867879439</v>
      </c>
      <c r="L74" s="4">
        <f t="shared" si="0"/>
        <v>0.93366474930971854</v>
      </c>
    </row>
    <row r="75" spans="1:12" x14ac:dyDescent="0.35">
      <c r="A75" t="s">
        <v>167</v>
      </c>
      <c r="C75" t="s">
        <v>167</v>
      </c>
      <c r="D75">
        <v>4339.6909400968552</v>
      </c>
      <c r="F75" t="s">
        <v>339</v>
      </c>
      <c r="G75">
        <v>1.7907000000000011</v>
      </c>
      <c r="H75">
        <v>8.2631399999998951</v>
      </c>
      <c r="I75" s="22">
        <f t="shared" si="1"/>
        <v>0.94045176124712171</v>
      </c>
      <c r="K75" s="4">
        <f t="shared" si="2"/>
        <v>0.95866874451583106</v>
      </c>
    </row>
    <row r="76" spans="1:12" x14ac:dyDescent="0.35">
      <c r="A76" t="s">
        <v>176</v>
      </c>
      <c r="C76" t="s">
        <v>176</v>
      </c>
      <c r="D76">
        <v>4361.360841545913</v>
      </c>
      <c r="F76" t="s">
        <v>340</v>
      </c>
      <c r="G76">
        <v>1.7947999999999986</v>
      </c>
      <c r="H76">
        <v>8.5553729999999302</v>
      </c>
      <c r="I76" s="22">
        <f t="shared" ref="I76:I82" si="3">D76*G76/(H76*1000)</f>
        <v>0.91495373006023961</v>
      </c>
      <c r="K76" s="4">
        <f t="shared" ref="K76:K118" si="4">I76*421/413</f>
        <v>0.93267680473452996</v>
      </c>
    </row>
    <row r="77" spans="1:12" x14ac:dyDescent="0.35">
      <c r="A77" t="s">
        <v>154</v>
      </c>
      <c r="C77" t="s">
        <v>154</v>
      </c>
      <c r="D77">
        <v>3582.4692098965502</v>
      </c>
      <c r="F77" t="s">
        <v>341</v>
      </c>
      <c r="G77">
        <v>1.8326999999999991</v>
      </c>
      <c r="H77">
        <v>8.6359889999999204</v>
      </c>
      <c r="I77" s="22">
        <f t="shared" si="3"/>
        <v>0.76025934273161599</v>
      </c>
      <c r="J77" s="22">
        <f>AVERAGE(I77:I79)</f>
        <v>0.78363607027629012</v>
      </c>
      <c r="K77" s="4">
        <f t="shared" si="4"/>
        <v>0.77498591595644151</v>
      </c>
      <c r="L77" s="4">
        <f t="shared" ref="L77:L83" si="5">J77*421/413</f>
        <v>0.79881546146808258</v>
      </c>
    </row>
    <row r="78" spans="1:12" x14ac:dyDescent="0.35">
      <c r="A78" t="s">
        <v>168</v>
      </c>
      <c r="C78" t="s">
        <v>168</v>
      </c>
      <c r="D78">
        <v>3451.5076315739889</v>
      </c>
      <c r="F78" t="s">
        <v>342</v>
      </c>
      <c r="G78">
        <v>1.7923000000000009</v>
      </c>
      <c r="H78">
        <v>8.3941410000001273</v>
      </c>
      <c r="I78" s="22">
        <f t="shared" si="3"/>
        <v>0.7369589250490276</v>
      </c>
      <c r="K78" s="4">
        <f t="shared" si="4"/>
        <v>0.75123415846402086</v>
      </c>
    </row>
    <row r="79" spans="1:12" x14ac:dyDescent="0.35">
      <c r="A79" t="s">
        <v>177</v>
      </c>
      <c r="C79" t="s">
        <v>177</v>
      </c>
      <c r="D79">
        <v>4131.8483201115532</v>
      </c>
      <c r="F79" t="s">
        <v>343</v>
      </c>
      <c r="G79">
        <v>1.7843</v>
      </c>
      <c r="H79">
        <v>8.6359889999999204</v>
      </c>
      <c r="I79" s="22">
        <f t="shared" si="3"/>
        <v>0.85368994304822687</v>
      </c>
      <c r="K79" s="4">
        <f t="shared" si="4"/>
        <v>0.8702263099837857</v>
      </c>
    </row>
    <row r="80" spans="1:12" x14ac:dyDescent="0.35">
      <c r="A80" t="s">
        <v>155</v>
      </c>
      <c r="C80" t="s">
        <v>155</v>
      </c>
      <c r="D80">
        <v>3625.9974467203083</v>
      </c>
      <c r="F80" t="s">
        <v>344</v>
      </c>
      <c r="G80">
        <v>1.7757000000000005</v>
      </c>
      <c r="H80">
        <v>8.4344490000000327</v>
      </c>
      <c r="I80" s="22">
        <f t="shared" si="3"/>
        <v>0.76337928727071891</v>
      </c>
      <c r="J80" s="22">
        <f>AVERAGE(I80:I82)</f>
        <v>0.76031719069538006</v>
      </c>
      <c r="K80" s="4">
        <f t="shared" si="4"/>
        <v>0.77816629525659242</v>
      </c>
      <c r="L80" s="4">
        <f t="shared" si="5"/>
        <v>0.77504488446187647</v>
      </c>
    </row>
    <row r="81" spans="1:12" x14ac:dyDescent="0.35">
      <c r="A81" t="s">
        <v>169</v>
      </c>
      <c r="C81" t="s">
        <v>169</v>
      </c>
      <c r="D81">
        <v>3624.4899753151558</v>
      </c>
      <c r="F81" t="s">
        <v>345</v>
      </c>
      <c r="G81">
        <v>1.7707999999999995</v>
      </c>
      <c r="H81">
        <v>8.4142950000000791</v>
      </c>
      <c r="I81" s="22">
        <f t="shared" si="3"/>
        <v>0.76277891948024357</v>
      </c>
      <c r="K81" s="4">
        <f t="shared" si="4"/>
        <v>0.77755429806581733</v>
      </c>
    </row>
    <row r="82" spans="1:12" x14ac:dyDescent="0.35">
      <c r="A82" t="s">
        <v>178</v>
      </c>
      <c r="C82" t="s">
        <v>178</v>
      </c>
      <c r="D82">
        <v>3608.8499594867067</v>
      </c>
      <c r="F82" t="s">
        <v>346</v>
      </c>
      <c r="G82">
        <v>1.7998999999999992</v>
      </c>
      <c r="H82">
        <v>8.6057579999999909</v>
      </c>
      <c r="I82" s="22">
        <f t="shared" si="3"/>
        <v>0.7547933653351776</v>
      </c>
      <c r="K82" s="4">
        <f t="shared" si="4"/>
        <v>0.76941406006321977</v>
      </c>
    </row>
    <row r="83" spans="1:12" x14ac:dyDescent="0.35">
      <c r="J83" s="22">
        <f>AVERAGE(J11:J80)</f>
        <v>0.97055787545489325</v>
      </c>
      <c r="K83" s="4">
        <f t="shared" si="4"/>
        <v>0</v>
      </c>
      <c r="L83" s="4">
        <f t="shared" si="5"/>
        <v>0.98935802800607764</v>
      </c>
    </row>
    <row r="84" spans="1:12" x14ac:dyDescent="0.35">
      <c r="A84" t="s">
        <v>32</v>
      </c>
      <c r="C84" t="s">
        <v>32</v>
      </c>
      <c r="D84">
        <v>9623.6608660423226</v>
      </c>
      <c r="F84" s="18" t="s">
        <v>277</v>
      </c>
      <c r="G84">
        <v>1.8260000000000005</v>
      </c>
      <c r="H84">
        <v>16.244830000000086</v>
      </c>
      <c r="I84" s="22">
        <f t="shared" ref="I84:I93" si="6">D84*G84/(H84*1000)</f>
        <v>1.0817475308386235</v>
      </c>
      <c r="K84" s="4">
        <f t="shared" si="4"/>
        <v>1.1027014781672166</v>
      </c>
    </row>
    <row r="85" spans="1:12" x14ac:dyDescent="0.35">
      <c r="A85" t="s">
        <v>114</v>
      </c>
      <c r="C85" t="s">
        <v>114</v>
      </c>
      <c r="D85">
        <v>8827.2448793080694</v>
      </c>
      <c r="F85" t="s">
        <v>314</v>
      </c>
      <c r="G85">
        <v>1.8439999999999994</v>
      </c>
      <c r="H85">
        <v>14.817459999999963</v>
      </c>
      <c r="I85" s="22">
        <f t="shared" si="6"/>
        <v>1.0985310274125333</v>
      </c>
      <c r="K85" s="4">
        <f t="shared" si="4"/>
        <v>1.1198100787909844</v>
      </c>
    </row>
    <row r="86" spans="1:12" x14ac:dyDescent="0.35">
      <c r="A86" t="s">
        <v>164</v>
      </c>
      <c r="C86" t="s">
        <v>164</v>
      </c>
      <c r="D86">
        <v>4134.5806120333909</v>
      </c>
      <c r="F86" t="s">
        <v>353</v>
      </c>
      <c r="G86">
        <v>1.8055000000000003</v>
      </c>
      <c r="H86">
        <v>8.4747569999999381</v>
      </c>
      <c r="I86" s="22">
        <f t="shared" si="6"/>
        <v>0.88084947981710193</v>
      </c>
      <c r="J86" s="22"/>
      <c r="K86" s="4">
        <f t="shared" si="4"/>
        <v>0.89791193947457604</v>
      </c>
    </row>
    <row r="88" spans="1:12" x14ac:dyDescent="0.35">
      <c r="A88" t="s">
        <v>158</v>
      </c>
      <c r="C88" t="s">
        <v>158</v>
      </c>
      <c r="D88">
        <v>3484.577785524506</v>
      </c>
      <c r="F88" t="s">
        <v>347</v>
      </c>
      <c r="G88">
        <v>1.8189999999999991</v>
      </c>
      <c r="H88">
        <v>8.5251420000000007</v>
      </c>
      <c r="I88" s="22">
        <f t="shared" si="6"/>
        <v>0.74350045921452956</v>
      </c>
      <c r="K88" s="4">
        <f t="shared" si="4"/>
        <v>0.75790240515573104</v>
      </c>
    </row>
    <row r="89" spans="1:12" x14ac:dyDescent="0.35">
      <c r="A89" t="s">
        <v>172</v>
      </c>
      <c r="C89" t="s">
        <v>172</v>
      </c>
      <c r="D89">
        <v>3677.0630405698244</v>
      </c>
      <c r="F89" t="s">
        <v>348</v>
      </c>
      <c r="G89">
        <v>1.7858000000000001</v>
      </c>
      <c r="H89">
        <v>8.5150650000000248</v>
      </c>
      <c r="I89" s="22">
        <f t="shared" si="6"/>
        <v>0.77116254284019836</v>
      </c>
      <c r="K89" s="4">
        <f t="shared" si="4"/>
        <v>0.78610031606712716</v>
      </c>
    </row>
    <row r="90" spans="1:12" x14ac:dyDescent="0.35">
      <c r="A90" t="s">
        <v>181</v>
      </c>
      <c r="C90" t="s">
        <v>181</v>
      </c>
      <c r="D90">
        <v>4046.7704026832994</v>
      </c>
      <c r="F90" t="s">
        <v>349</v>
      </c>
      <c r="G90">
        <v>1.7888000000000002</v>
      </c>
      <c r="H90">
        <v>8.5553730000001096</v>
      </c>
      <c r="I90" s="22">
        <f t="shared" si="6"/>
        <v>0.84611891221105073</v>
      </c>
      <c r="K90" s="4">
        <f t="shared" si="4"/>
        <v>0.86250862479625268</v>
      </c>
    </row>
    <row r="91" spans="1:12" x14ac:dyDescent="0.35">
      <c r="A91" t="s">
        <v>159</v>
      </c>
      <c r="C91" t="s">
        <v>159</v>
      </c>
      <c r="D91">
        <v>4190.3570540240071</v>
      </c>
      <c r="F91" t="s">
        <v>350</v>
      </c>
      <c r="G91">
        <v>1.7806999999999995</v>
      </c>
      <c r="H91">
        <v>8.5049879999998677</v>
      </c>
      <c r="I91" s="22">
        <f t="shared" si="6"/>
        <v>0.87734030972185528</v>
      </c>
      <c r="K91" s="4">
        <f t="shared" si="4"/>
        <v>0.89433479514019631</v>
      </c>
    </row>
    <row r="92" spans="1:12" x14ac:dyDescent="0.35">
      <c r="A92" t="s">
        <v>173</v>
      </c>
      <c r="C92" t="s">
        <v>173</v>
      </c>
      <c r="D92">
        <v>3555.0520737153524</v>
      </c>
      <c r="F92" t="s">
        <v>351</v>
      </c>
      <c r="G92">
        <v>1.7750000000000004</v>
      </c>
      <c r="H92">
        <v>8.3639100000000184</v>
      </c>
      <c r="I92" s="22">
        <f t="shared" si="6"/>
        <v>0.75445783501313846</v>
      </c>
      <c r="K92" s="4">
        <f t="shared" si="4"/>
        <v>0.76907203036448257</v>
      </c>
    </row>
    <row r="93" spans="1:12" x14ac:dyDescent="0.35">
      <c r="A93" t="s">
        <v>182</v>
      </c>
      <c r="C93" t="s">
        <v>182</v>
      </c>
      <c r="D93">
        <v>3752.0597429761256</v>
      </c>
      <c r="F93" t="s">
        <v>352</v>
      </c>
      <c r="G93">
        <v>1.7846000000000011</v>
      </c>
      <c r="H93">
        <v>8.2228320000001673</v>
      </c>
      <c r="I93" s="22">
        <f t="shared" si="6"/>
        <v>0.81430896524640917</v>
      </c>
      <c r="K93" s="4">
        <f t="shared" si="4"/>
        <v>0.83008250452478993</v>
      </c>
    </row>
    <row r="95" spans="1:12" x14ac:dyDescent="0.35">
      <c r="A95" t="s">
        <v>52</v>
      </c>
      <c r="C95" t="s">
        <v>52</v>
      </c>
      <c r="D95">
        <v>116.88666641542143</v>
      </c>
    </row>
    <row r="96" spans="1:12" x14ac:dyDescent="0.35">
      <c r="A96" t="s">
        <v>132</v>
      </c>
      <c r="C96" t="s">
        <v>132</v>
      </c>
      <c r="D96">
        <v>8815.0908911040351</v>
      </c>
    </row>
    <row r="97" spans="1:11" x14ac:dyDescent="0.35">
      <c r="A97" t="s">
        <v>147</v>
      </c>
      <c r="C97" t="s">
        <v>147</v>
      </c>
      <c r="D97">
        <v>9124.4051800486159</v>
      </c>
    </row>
    <row r="99" spans="1:11" x14ac:dyDescent="0.35">
      <c r="A99" t="s">
        <v>26</v>
      </c>
    </row>
    <row r="100" spans="1:11" x14ac:dyDescent="0.35">
      <c r="A100" t="s">
        <v>108</v>
      </c>
    </row>
    <row r="101" spans="1:11" x14ac:dyDescent="0.35">
      <c r="A101" t="s">
        <v>157</v>
      </c>
    </row>
    <row r="102" spans="1:11" x14ac:dyDescent="0.35">
      <c r="A102" t="s">
        <v>58</v>
      </c>
    </row>
    <row r="103" spans="1:11" x14ac:dyDescent="0.35">
      <c r="A103" t="s">
        <v>138</v>
      </c>
    </row>
    <row r="104" spans="1:11" x14ac:dyDescent="0.35">
      <c r="A104" t="s">
        <v>171</v>
      </c>
    </row>
    <row r="105" spans="1:11" x14ac:dyDescent="0.35">
      <c r="A105" t="s">
        <v>180</v>
      </c>
    </row>
    <row r="107" spans="1:11" x14ac:dyDescent="0.35">
      <c r="A107" t="s">
        <v>15</v>
      </c>
      <c r="C107" t="s">
        <v>15</v>
      </c>
      <c r="D107">
        <v>9731.2566375850311</v>
      </c>
      <c r="F107" s="18" t="s">
        <v>278</v>
      </c>
      <c r="G107">
        <v>1.7866999999999997</v>
      </c>
      <c r="H107">
        <v>15.924400000000057</v>
      </c>
      <c r="I107" s="22">
        <f t="shared" ref="I107:I118" si="7">D107*G107/(H107*1000)</f>
        <v>1.0918361906491365</v>
      </c>
      <c r="K107" s="4">
        <f t="shared" si="4"/>
        <v>1.1129855599595313</v>
      </c>
    </row>
    <row r="108" spans="1:11" x14ac:dyDescent="0.35">
      <c r="A108" t="s">
        <v>39</v>
      </c>
      <c r="C108" t="s">
        <v>39</v>
      </c>
      <c r="D108">
        <v>6578.0033258587882</v>
      </c>
      <c r="F108" s="18" t="s">
        <v>279</v>
      </c>
      <c r="G108">
        <v>1.7868000000000013</v>
      </c>
      <c r="H108">
        <v>16.235120000000023</v>
      </c>
      <c r="I108" s="22">
        <f t="shared" si="7"/>
        <v>0.72395993024039706</v>
      </c>
      <c r="K108" s="4">
        <f t="shared" si="4"/>
        <v>0.73798336714578006</v>
      </c>
    </row>
    <row r="109" spans="1:11" x14ac:dyDescent="0.35">
      <c r="A109" t="s">
        <v>45</v>
      </c>
      <c r="C109" t="s">
        <v>45</v>
      </c>
      <c r="D109">
        <v>6192.5617309540403</v>
      </c>
      <c r="F109" s="18" t="s">
        <v>280</v>
      </c>
      <c r="G109">
        <v>1.7909000000000006</v>
      </c>
      <c r="H109">
        <v>16.147729999999967</v>
      </c>
      <c r="I109" s="22">
        <f t="shared" si="7"/>
        <v>0.68679986623293909</v>
      </c>
      <c r="K109" s="4">
        <f t="shared" si="4"/>
        <v>0.70010349560306862</v>
      </c>
    </row>
    <row r="110" spans="1:11" x14ac:dyDescent="0.35">
      <c r="A110" t="s">
        <v>64</v>
      </c>
      <c r="C110" t="s">
        <v>64</v>
      </c>
      <c r="D110">
        <v>7265.787154459289</v>
      </c>
      <c r="F110" s="18" t="s">
        <v>281</v>
      </c>
      <c r="G110">
        <v>1.7806999999999995</v>
      </c>
      <c r="H110">
        <v>15.662230000000063</v>
      </c>
      <c r="I110" s="22">
        <f t="shared" si="7"/>
        <v>0.8260756728732499</v>
      </c>
      <c r="K110" s="4">
        <f t="shared" si="4"/>
        <v>0.84207713869161793</v>
      </c>
    </row>
    <row r="111" spans="1:11" x14ac:dyDescent="0.35">
      <c r="A111" t="s">
        <v>102</v>
      </c>
      <c r="C111" t="s">
        <v>102</v>
      </c>
      <c r="D111">
        <v>9223.4272079745242</v>
      </c>
      <c r="F111" t="s">
        <v>315</v>
      </c>
      <c r="G111">
        <v>1.807599999999999</v>
      </c>
      <c r="H111">
        <v>15.050500000000023</v>
      </c>
      <c r="I111" s="22">
        <f t="shared" si="7"/>
        <v>1.1077550261542617</v>
      </c>
      <c r="K111" s="4">
        <f t="shared" si="4"/>
        <v>1.1292127506318261</v>
      </c>
    </row>
    <row r="112" spans="1:11" x14ac:dyDescent="0.35">
      <c r="A112" t="s">
        <v>120</v>
      </c>
      <c r="C112" t="s">
        <v>120</v>
      </c>
      <c r="D112">
        <v>9300.2140326744429</v>
      </c>
      <c r="F112" t="s">
        <v>316</v>
      </c>
      <c r="G112">
        <v>1.7914000000000012</v>
      </c>
      <c r="H112">
        <v>14.128050000000018</v>
      </c>
      <c r="I112" s="22">
        <f t="shared" si="7"/>
        <v>1.1792429541325937</v>
      </c>
      <c r="K112" s="4">
        <f t="shared" si="4"/>
        <v>1.2020854326630073</v>
      </c>
    </row>
    <row r="113" spans="1:11" x14ac:dyDescent="0.35">
      <c r="A113" t="s">
        <v>126</v>
      </c>
      <c r="C113" t="s">
        <v>126</v>
      </c>
      <c r="D113">
        <v>1175.4142437204396</v>
      </c>
      <c r="F113" t="s">
        <v>317</v>
      </c>
      <c r="G113">
        <v>1.7805999999999997</v>
      </c>
      <c r="H113">
        <v>1.7575099999999573</v>
      </c>
      <c r="I113" s="22">
        <f t="shared" si="7"/>
        <v>1.1908567247803228</v>
      </c>
      <c r="K113" s="4">
        <f t="shared" si="4"/>
        <v>1.2139241673910797</v>
      </c>
    </row>
    <row r="114" spans="1:11" x14ac:dyDescent="0.35">
      <c r="A114" t="s">
        <v>144</v>
      </c>
      <c r="C114" t="s">
        <v>144</v>
      </c>
      <c r="D114">
        <v>-3.2399611826113177</v>
      </c>
      <c r="F114" t="s">
        <v>318</v>
      </c>
      <c r="G114">
        <v>1.7673999999999985</v>
      </c>
      <c r="I114" s="22"/>
      <c r="K114" s="4">
        <f t="shared" si="4"/>
        <v>0</v>
      </c>
    </row>
    <row r="115" spans="1:11" x14ac:dyDescent="0.35">
      <c r="A115" t="s">
        <v>151</v>
      </c>
      <c r="C115" t="s">
        <v>151</v>
      </c>
      <c r="D115">
        <v>4623.3782151538571</v>
      </c>
      <c r="F115" t="s">
        <v>354</v>
      </c>
      <c r="G115">
        <v>1.8299000000000003</v>
      </c>
      <c r="H115">
        <v>8.1220619999999553</v>
      </c>
      <c r="I115" s="22">
        <f t="shared" si="7"/>
        <v>1.0416467882060112</v>
      </c>
      <c r="K115" s="4">
        <f t="shared" si="4"/>
        <v>1.0618239657015272</v>
      </c>
    </row>
    <row r="116" spans="1:11" x14ac:dyDescent="0.35">
      <c r="A116" t="s">
        <v>161</v>
      </c>
      <c r="C116" t="s">
        <v>161</v>
      </c>
      <c r="D116">
        <v>4153.5182215606101</v>
      </c>
      <c r="F116" t="s">
        <v>355</v>
      </c>
      <c r="G116">
        <v>1.7736000000000001</v>
      </c>
      <c r="H116">
        <v>8.3538329999999519</v>
      </c>
      <c r="I116" s="22">
        <f t="shared" si="7"/>
        <v>0.88183231790244565</v>
      </c>
      <c r="K116" s="4">
        <f t="shared" si="4"/>
        <v>0.89891381558578598</v>
      </c>
    </row>
    <row r="117" spans="1:11" x14ac:dyDescent="0.35">
      <c r="A117" t="s">
        <v>162</v>
      </c>
      <c r="C117" t="s">
        <v>162</v>
      </c>
      <c r="D117">
        <v>4109.707333848386</v>
      </c>
      <c r="F117" t="s">
        <v>356</v>
      </c>
      <c r="G117">
        <v>1.7774000000000001</v>
      </c>
      <c r="H117">
        <v>8.676297000000007</v>
      </c>
      <c r="I117" s="22">
        <f t="shared" si="7"/>
        <v>0.84190223262091135</v>
      </c>
      <c r="K117" s="4">
        <f t="shared" si="4"/>
        <v>0.85821026618257545</v>
      </c>
    </row>
    <row r="118" spans="1:11" x14ac:dyDescent="0.35">
      <c r="A118" t="s">
        <v>163</v>
      </c>
      <c r="C118" t="s">
        <v>163</v>
      </c>
      <c r="D118">
        <v>4407.2445024402195</v>
      </c>
      <c r="F118" t="s">
        <v>357</v>
      </c>
      <c r="G118">
        <v>1.7725999999999988</v>
      </c>
      <c r="H118">
        <v>8.4646799999999622</v>
      </c>
      <c r="I118" s="22">
        <f t="shared" si="7"/>
        <v>0.92292698661090111</v>
      </c>
      <c r="K118" s="4">
        <f t="shared" si="4"/>
        <v>0.94080450693266193</v>
      </c>
    </row>
    <row r="120" spans="1:11" x14ac:dyDescent="0.35">
      <c r="A120" t="s">
        <v>192</v>
      </c>
    </row>
    <row r="121" spans="1:11" x14ac:dyDescent="0.35">
      <c r="A121" t="s">
        <v>193</v>
      </c>
    </row>
    <row r="122" spans="1:11" x14ac:dyDescent="0.35">
      <c r="A122" t="s">
        <v>194</v>
      </c>
    </row>
    <row r="123" spans="1:11" x14ac:dyDescent="0.35">
      <c r="A123" t="s">
        <v>195</v>
      </c>
    </row>
    <row r="124" spans="1:11" x14ac:dyDescent="0.35">
      <c r="A124" t="s">
        <v>196</v>
      </c>
    </row>
  </sheetData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15"/>
  <sheetViews>
    <sheetView workbookViewId="0"/>
  </sheetViews>
  <sheetFormatPr defaultRowHeight="14.5" x14ac:dyDescent="0.35"/>
  <cols>
    <col min="1" max="1" width="18.26953125" customWidth="1"/>
    <col min="3" max="3" width="20.1796875" customWidth="1"/>
    <col min="7" max="7" width="24.54296875" customWidth="1"/>
  </cols>
  <sheetData>
    <row r="1" spans="1:4" x14ac:dyDescent="0.35">
      <c r="A1" t="s">
        <v>674</v>
      </c>
    </row>
    <row r="2" spans="1:4" x14ac:dyDescent="0.35">
      <c r="A2" t="s">
        <v>675</v>
      </c>
    </row>
    <row r="3" spans="1:4" x14ac:dyDescent="0.35">
      <c r="A3" t="s">
        <v>676</v>
      </c>
    </row>
    <row r="7" spans="1:4" x14ac:dyDescent="0.35">
      <c r="A7" t="s">
        <v>677</v>
      </c>
      <c r="C7" t="s">
        <v>4</v>
      </c>
      <c r="D7" t="s">
        <v>201</v>
      </c>
    </row>
    <row r="8" spans="1:4" x14ac:dyDescent="0.35">
      <c r="A8" t="s">
        <v>18</v>
      </c>
      <c r="C8" t="s">
        <v>18</v>
      </c>
      <c r="D8">
        <v>106.44508531351408</v>
      </c>
    </row>
    <row r="9" spans="1:4" x14ac:dyDescent="0.35">
      <c r="A9" t="s">
        <v>35</v>
      </c>
      <c r="C9" t="s">
        <v>35</v>
      </c>
      <c r="D9">
        <v>175.21929236888934</v>
      </c>
    </row>
    <row r="10" spans="1:4" x14ac:dyDescent="0.35">
      <c r="A10" t="s">
        <v>53</v>
      </c>
      <c r="C10" t="s">
        <v>53</v>
      </c>
      <c r="D10">
        <v>130.52129174081441</v>
      </c>
    </row>
    <row r="11" spans="1:4" x14ac:dyDescent="0.35">
      <c r="A11" t="s">
        <v>19</v>
      </c>
      <c r="C11" t="s">
        <v>19</v>
      </c>
      <c r="D11">
        <v>91.894682298754304</v>
      </c>
    </row>
    <row r="12" spans="1:4" x14ac:dyDescent="0.35">
      <c r="A12" t="s">
        <v>36</v>
      </c>
      <c r="C12" t="s">
        <v>36</v>
      </c>
      <c r="D12">
        <v>91.790003140374736</v>
      </c>
    </row>
    <row r="13" spans="1:4" x14ac:dyDescent="0.35">
      <c r="A13" t="s">
        <v>54</v>
      </c>
      <c r="C13" t="s">
        <v>54</v>
      </c>
      <c r="D13">
        <v>111.99308070763111</v>
      </c>
    </row>
    <row r="14" spans="1:4" x14ac:dyDescent="0.35">
      <c r="A14" t="s">
        <v>20</v>
      </c>
      <c r="C14" t="s">
        <v>20</v>
      </c>
      <c r="D14">
        <v>264.19657699152094</v>
      </c>
    </row>
    <row r="15" spans="1:4" x14ac:dyDescent="0.35">
      <c r="A15" t="s">
        <v>40</v>
      </c>
      <c r="C15" t="s">
        <v>40</v>
      </c>
      <c r="D15">
        <v>240.12037056422062</v>
      </c>
    </row>
    <row r="16" spans="1:4" x14ac:dyDescent="0.35">
      <c r="A16" t="s">
        <v>55</v>
      </c>
      <c r="C16" t="s">
        <v>55</v>
      </c>
      <c r="D16">
        <v>200.02825290484662</v>
      </c>
    </row>
    <row r="17" spans="1:4" x14ac:dyDescent="0.35">
      <c r="A17" t="s">
        <v>21</v>
      </c>
      <c r="C17" t="s">
        <v>21</v>
      </c>
      <c r="D17">
        <v>853.95895530199925</v>
      </c>
    </row>
    <row r="18" spans="1:4" x14ac:dyDescent="0.35">
      <c r="A18" t="s">
        <v>41</v>
      </c>
      <c r="C18" t="s">
        <v>41</v>
      </c>
      <c r="D18">
        <v>488.31465508217315</v>
      </c>
    </row>
    <row r="19" spans="1:4" x14ac:dyDescent="0.35">
      <c r="A19" t="s">
        <v>56</v>
      </c>
      <c r="C19" t="s">
        <v>56</v>
      </c>
      <c r="D19">
        <v>409.2818905056003</v>
      </c>
    </row>
    <row r="20" spans="1:4" x14ac:dyDescent="0.35">
      <c r="A20" t="s">
        <v>27</v>
      </c>
      <c r="C20" t="s">
        <v>27</v>
      </c>
      <c r="D20">
        <v>197.41127394535746</v>
      </c>
    </row>
    <row r="21" spans="1:4" x14ac:dyDescent="0.35">
      <c r="A21" t="s">
        <v>42</v>
      </c>
      <c r="C21" t="s">
        <v>42</v>
      </c>
      <c r="D21">
        <v>236.35192086255623</v>
      </c>
    </row>
    <row r="22" spans="1:4" x14ac:dyDescent="0.35">
      <c r="A22" t="s">
        <v>59</v>
      </c>
      <c r="C22" t="s">
        <v>59</v>
      </c>
      <c r="D22">
        <v>203.58734428975191</v>
      </c>
    </row>
    <row r="23" spans="1:4" x14ac:dyDescent="0.35">
      <c r="A23" t="s">
        <v>28</v>
      </c>
      <c r="C23" t="s">
        <v>28</v>
      </c>
      <c r="D23">
        <v>121.62356327855125</v>
      </c>
    </row>
    <row r="24" spans="1:4" x14ac:dyDescent="0.35">
      <c r="A24" t="s">
        <v>43</v>
      </c>
      <c r="C24" t="s">
        <v>43</v>
      </c>
      <c r="D24">
        <v>169.35725949963361</v>
      </c>
    </row>
    <row r="25" spans="1:4" x14ac:dyDescent="0.35">
      <c r="A25" t="s">
        <v>60</v>
      </c>
      <c r="C25" t="s">
        <v>60</v>
      </c>
      <c r="D25">
        <v>161.82036009630482</v>
      </c>
    </row>
    <row r="26" spans="1:4" x14ac:dyDescent="0.35">
      <c r="A26" t="s">
        <v>29</v>
      </c>
      <c r="C26" t="s">
        <v>29</v>
      </c>
      <c r="D26">
        <v>252.1584737778708</v>
      </c>
    </row>
    <row r="27" spans="1:4" x14ac:dyDescent="0.35">
      <c r="A27" t="s">
        <v>46</v>
      </c>
      <c r="C27" t="s">
        <v>46</v>
      </c>
      <c r="D27">
        <v>260.32344813147699</v>
      </c>
    </row>
    <row r="28" spans="1:4" x14ac:dyDescent="0.35">
      <c r="A28" t="s">
        <v>61</v>
      </c>
      <c r="C28" t="s">
        <v>61</v>
      </c>
      <c r="D28">
        <v>348.56797864545166</v>
      </c>
    </row>
    <row r="29" spans="1:4" x14ac:dyDescent="0.35">
      <c r="A29" t="s">
        <v>30</v>
      </c>
      <c r="C29" t="s">
        <v>30</v>
      </c>
      <c r="D29">
        <v>82.682916361352454</v>
      </c>
    </row>
    <row r="30" spans="1:4" x14ac:dyDescent="0.35">
      <c r="A30" t="s">
        <v>47</v>
      </c>
      <c r="C30" t="s">
        <v>47</v>
      </c>
      <c r="D30">
        <v>94.616340416623046</v>
      </c>
    </row>
    <row r="31" spans="1:4" x14ac:dyDescent="0.35">
      <c r="A31" t="s">
        <v>62</v>
      </c>
      <c r="C31" t="s">
        <v>62</v>
      </c>
      <c r="D31">
        <v>90.010457447922107</v>
      </c>
    </row>
    <row r="32" spans="1:4" x14ac:dyDescent="0.35">
      <c r="A32" t="s">
        <v>33</v>
      </c>
      <c r="C32" t="s">
        <v>33</v>
      </c>
      <c r="D32">
        <v>183.38426672249554</v>
      </c>
    </row>
    <row r="33" spans="1:4" x14ac:dyDescent="0.35">
      <c r="A33" t="s">
        <v>49</v>
      </c>
      <c r="C33" t="s">
        <v>49</v>
      </c>
      <c r="D33">
        <v>191.86327855124046</v>
      </c>
    </row>
    <row r="34" spans="1:4" x14ac:dyDescent="0.35">
      <c r="A34" t="s">
        <v>65</v>
      </c>
      <c r="C34" t="s">
        <v>65</v>
      </c>
      <c r="D34">
        <v>249.3321365016225</v>
      </c>
    </row>
    <row r="35" spans="1:4" x14ac:dyDescent="0.35">
      <c r="A35" t="s">
        <v>34</v>
      </c>
      <c r="C35" t="s">
        <v>34</v>
      </c>
      <c r="D35">
        <v>249.01809902648378</v>
      </c>
    </row>
    <row r="36" spans="1:4" x14ac:dyDescent="0.35">
      <c r="A36" t="s">
        <v>50</v>
      </c>
      <c r="C36" t="s">
        <v>50</v>
      </c>
      <c r="D36">
        <v>239.5969747723228</v>
      </c>
    </row>
    <row r="37" spans="1:4" x14ac:dyDescent="0.35">
      <c r="A37" t="s">
        <v>67</v>
      </c>
      <c r="C37" t="s">
        <v>67</v>
      </c>
      <c r="D37">
        <v>292.25059143724485</v>
      </c>
    </row>
    <row r="38" spans="1:4" x14ac:dyDescent="0.35">
      <c r="A38" t="s">
        <v>103</v>
      </c>
      <c r="C38" t="s">
        <v>103</v>
      </c>
      <c r="D38">
        <v>253.51930283680517</v>
      </c>
    </row>
    <row r="39" spans="1:4" x14ac:dyDescent="0.35">
      <c r="A39" t="s">
        <v>117</v>
      </c>
      <c r="C39" t="s">
        <v>117</v>
      </c>
      <c r="D39">
        <v>245.24964932481939</v>
      </c>
    </row>
    <row r="40" spans="1:4" x14ac:dyDescent="0.35">
      <c r="A40" t="s">
        <v>133</v>
      </c>
      <c r="C40" t="s">
        <v>133</v>
      </c>
      <c r="D40">
        <v>197.72531142049615</v>
      </c>
    </row>
    <row r="41" spans="1:4" x14ac:dyDescent="0.35">
      <c r="A41" t="s">
        <v>104</v>
      </c>
      <c r="C41" t="s">
        <v>104</v>
      </c>
      <c r="D41">
        <v>226.72143829163608</v>
      </c>
    </row>
    <row r="42" spans="1:4" x14ac:dyDescent="0.35">
      <c r="A42" t="s">
        <v>118</v>
      </c>
      <c r="C42" t="s">
        <v>118</v>
      </c>
      <c r="D42">
        <v>263.56850204124356</v>
      </c>
    </row>
    <row r="43" spans="1:4" x14ac:dyDescent="0.35">
      <c r="A43" t="s">
        <v>134</v>
      </c>
      <c r="C43" t="s">
        <v>134</v>
      </c>
      <c r="D43">
        <v>265.13868941693704</v>
      </c>
    </row>
    <row r="44" spans="1:4" x14ac:dyDescent="0.35">
      <c r="A44" t="s">
        <v>105</v>
      </c>
      <c r="C44" t="s">
        <v>105</v>
      </c>
      <c r="D44">
        <v>222.42959279807386</v>
      </c>
    </row>
    <row r="45" spans="1:4" x14ac:dyDescent="0.35">
      <c r="A45" t="s">
        <v>121</v>
      </c>
      <c r="C45" t="s">
        <v>121</v>
      </c>
      <c r="D45">
        <v>259.69537318119961</v>
      </c>
    </row>
    <row r="46" spans="1:4" x14ac:dyDescent="0.35">
      <c r="A46" t="s">
        <v>135</v>
      </c>
      <c r="C46" t="s">
        <v>135</v>
      </c>
      <c r="D46">
        <v>173.33506751805714</v>
      </c>
    </row>
    <row r="47" spans="1:4" x14ac:dyDescent="0.35">
      <c r="A47" t="s">
        <v>106</v>
      </c>
      <c r="C47" t="s">
        <v>106</v>
      </c>
      <c r="D47">
        <v>362.90902334345225</v>
      </c>
    </row>
    <row r="48" spans="1:4" x14ac:dyDescent="0.35">
      <c r="A48" t="s">
        <v>122</v>
      </c>
      <c r="C48" t="s">
        <v>122</v>
      </c>
      <c r="D48">
        <v>176.47544226944416</v>
      </c>
    </row>
    <row r="49" spans="1:4" x14ac:dyDescent="0.35">
      <c r="A49" t="s">
        <v>136</v>
      </c>
      <c r="C49" t="s">
        <v>136</v>
      </c>
      <c r="D49">
        <v>397.97654140060706</v>
      </c>
    </row>
    <row r="50" spans="1:4" x14ac:dyDescent="0.35">
      <c r="A50" t="s">
        <v>109</v>
      </c>
      <c r="C50" t="s">
        <v>109</v>
      </c>
      <c r="D50">
        <v>184.32637914791164</v>
      </c>
    </row>
    <row r="51" spans="1:4" x14ac:dyDescent="0.35">
      <c r="A51" t="s">
        <v>123</v>
      </c>
      <c r="C51" t="s">
        <v>123</v>
      </c>
      <c r="D51">
        <v>229.02437977598657</v>
      </c>
    </row>
    <row r="52" spans="1:4" x14ac:dyDescent="0.35">
      <c r="A52" t="s">
        <v>139</v>
      </c>
      <c r="C52" t="s">
        <v>139</v>
      </c>
      <c r="D52">
        <v>202.0171569140584</v>
      </c>
    </row>
    <row r="53" spans="1:4" x14ac:dyDescent="0.35">
      <c r="A53" t="s">
        <v>110</v>
      </c>
      <c r="C53" t="s">
        <v>110</v>
      </c>
      <c r="D53">
        <v>301.46235737464667</v>
      </c>
    </row>
    <row r="54" spans="1:4" x14ac:dyDescent="0.35">
      <c r="A54" t="s">
        <v>124</v>
      </c>
      <c r="C54" t="s">
        <v>124</v>
      </c>
      <c r="D54">
        <v>405.51344080393591</v>
      </c>
    </row>
    <row r="55" spans="1:4" x14ac:dyDescent="0.35">
      <c r="A55" t="s">
        <v>140</v>
      </c>
      <c r="C55" t="s">
        <v>140</v>
      </c>
      <c r="D55">
        <v>337.57666701559714</v>
      </c>
    </row>
    <row r="56" spans="1:4" x14ac:dyDescent="0.35">
      <c r="A56" t="s">
        <v>111</v>
      </c>
      <c r="C56" t="s">
        <v>111</v>
      </c>
      <c r="D56">
        <v>521.07923165497743</v>
      </c>
    </row>
    <row r="57" spans="1:4" x14ac:dyDescent="0.35">
      <c r="A57" t="s">
        <v>127</v>
      </c>
      <c r="C57" t="s">
        <v>127</v>
      </c>
      <c r="D57">
        <v>488.4193342405527</v>
      </c>
    </row>
    <row r="58" spans="1:4" x14ac:dyDescent="0.35">
      <c r="A58" t="s">
        <v>141</v>
      </c>
      <c r="C58" t="s">
        <v>141</v>
      </c>
      <c r="D58">
        <v>709.39703757981783</v>
      </c>
    </row>
    <row r="59" spans="1:4" x14ac:dyDescent="0.35">
      <c r="A59" t="s">
        <v>112</v>
      </c>
      <c r="C59" t="s">
        <v>112</v>
      </c>
      <c r="D59">
        <v>188.61822464147386</v>
      </c>
    </row>
    <row r="60" spans="1:4" x14ac:dyDescent="0.35">
      <c r="A60" t="s">
        <v>128</v>
      </c>
      <c r="C60" t="s">
        <v>128</v>
      </c>
      <c r="D60">
        <v>186.41996231550297</v>
      </c>
    </row>
    <row r="61" spans="1:4" x14ac:dyDescent="0.35">
      <c r="A61" t="s">
        <v>142</v>
      </c>
      <c r="C61" t="s">
        <v>142</v>
      </c>
      <c r="D61">
        <v>148.42142782372031</v>
      </c>
    </row>
    <row r="62" spans="1:4" x14ac:dyDescent="0.35">
      <c r="A62" t="s">
        <v>115</v>
      </c>
      <c r="C62" t="s">
        <v>115</v>
      </c>
      <c r="D62">
        <v>82.787595519732022</v>
      </c>
    </row>
    <row r="63" spans="1:4" x14ac:dyDescent="0.35">
      <c r="A63" t="s">
        <v>129</v>
      </c>
      <c r="C63" t="s">
        <v>129</v>
      </c>
      <c r="D63">
        <v>247.97130744268813</v>
      </c>
    </row>
    <row r="64" spans="1:4" x14ac:dyDescent="0.35">
      <c r="A64" t="s">
        <v>145</v>
      </c>
      <c r="C64" t="s">
        <v>145</v>
      </c>
      <c r="D64">
        <v>164.22798073903485</v>
      </c>
    </row>
    <row r="65" spans="1:4" x14ac:dyDescent="0.35">
      <c r="A65" t="s">
        <v>116</v>
      </c>
      <c r="C65" t="s">
        <v>116</v>
      </c>
      <c r="D65">
        <v>132.4055165916466</v>
      </c>
    </row>
    <row r="66" spans="1:4" x14ac:dyDescent="0.35">
      <c r="A66" t="s">
        <v>130</v>
      </c>
      <c r="C66" t="s">
        <v>130</v>
      </c>
      <c r="D66">
        <v>148.21206950696117</v>
      </c>
    </row>
    <row r="67" spans="1:4" x14ac:dyDescent="0.35">
      <c r="A67" t="s">
        <v>146</v>
      </c>
      <c r="C67" t="s">
        <v>146</v>
      </c>
      <c r="D67">
        <v>131.56808332461006</v>
      </c>
    </row>
    <row r="68" spans="1:4" x14ac:dyDescent="0.35">
      <c r="A68" t="s">
        <v>152</v>
      </c>
      <c r="C68" t="s">
        <v>152</v>
      </c>
      <c r="D68">
        <v>170.71808855856798</v>
      </c>
    </row>
    <row r="69" spans="1:4" x14ac:dyDescent="0.35">
      <c r="A69" t="s">
        <v>166</v>
      </c>
      <c r="C69" t="s">
        <v>166</v>
      </c>
      <c r="D69">
        <v>178.56902543703549</v>
      </c>
    </row>
    <row r="70" spans="1:4" x14ac:dyDescent="0.35">
      <c r="A70" t="s">
        <v>175</v>
      </c>
      <c r="C70" t="s">
        <v>175</v>
      </c>
      <c r="D70">
        <v>231.32732126033702</v>
      </c>
    </row>
    <row r="71" spans="1:4" x14ac:dyDescent="0.35">
      <c r="A71" t="s">
        <v>153</v>
      </c>
      <c r="C71" t="s">
        <v>153</v>
      </c>
      <c r="D71">
        <v>179.1971003873129</v>
      </c>
    </row>
    <row r="72" spans="1:4" x14ac:dyDescent="0.35">
      <c r="A72" t="s">
        <v>167</v>
      </c>
      <c r="C72" t="s">
        <v>167</v>
      </c>
      <c r="D72">
        <v>311.82559405422376</v>
      </c>
    </row>
    <row r="73" spans="1:4" x14ac:dyDescent="0.35">
      <c r="A73" t="s">
        <v>176</v>
      </c>
      <c r="C73" t="s">
        <v>176</v>
      </c>
      <c r="D73">
        <v>251.94911546111166</v>
      </c>
    </row>
    <row r="74" spans="1:4" x14ac:dyDescent="0.35">
      <c r="A74" t="s">
        <v>154</v>
      </c>
      <c r="C74" t="s">
        <v>154</v>
      </c>
      <c r="D74">
        <v>536.15303046163501</v>
      </c>
    </row>
    <row r="75" spans="1:4" x14ac:dyDescent="0.35">
      <c r="A75" t="s">
        <v>168</v>
      </c>
      <c r="C75" t="s">
        <v>168</v>
      </c>
      <c r="D75">
        <v>378.40153878362815</v>
      </c>
    </row>
    <row r="76" spans="1:4" x14ac:dyDescent="0.35">
      <c r="A76" t="s">
        <v>177</v>
      </c>
      <c r="C76" t="s">
        <v>177</v>
      </c>
      <c r="D76">
        <v>578.44341044698001</v>
      </c>
    </row>
    <row r="77" spans="1:4" x14ac:dyDescent="0.35">
      <c r="A77" t="s">
        <v>155</v>
      </c>
      <c r="C77" t="s">
        <v>155</v>
      </c>
      <c r="D77">
        <v>470.51919815764683</v>
      </c>
    </row>
    <row r="78" spans="1:4" x14ac:dyDescent="0.35">
      <c r="A78" t="s">
        <v>169</v>
      </c>
      <c r="C78" t="s">
        <v>169</v>
      </c>
      <c r="D78">
        <v>444.76812519627339</v>
      </c>
    </row>
    <row r="79" spans="1:4" x14ac:dyDescent="0.35">
      <c r="A79" t="s">
        <v>178</v>
      </c>
      <c r="C79" t="s">
        <v>178</v>
      </c>
      <c r="D79">
        <v>483.29005547995393</v>
      </c>
    </row>
    <row r="81" spans="1:4" x14ac:dyDescent="0.35">
      <c r="A81" t="s">
        <v>32</v>
      </c>
      <c r="C81" t="s">
        <v>32</v>
      </c>
      <c r="D81">
        <v>81.426766460797651</v>
      </c>
    </row>
    <row r="82" spans="1:4" x14ac:dyDescent="0.35">
      <c r="A82" t="s">
        <v>114</v>
      </c>
      <c r="C82" t="s">
        <v>114</v>
      </c>
      <c r="D82">
        <v>14.850821731393278</v>
      </c>
    </row>
    <row r="83" spans="1:4" x14ac:dyDescent="0.35">
      <c r="A83" t="s">
        <v>164</v>
      </c>
      <c r="C83" t="s">
        <v>164</v>
      </c>
      <c r="D83">
        <v>39.555103108971004</v>
      </c>
    </row>
    <row r="85" spans="1:4" x14ac:dyDescent="0.35">
      <c r="A85" t="s">
        <v>158</v>
      </c>
      <c r="C85" t="s">
        <v>158</v>
      </c>
      <c r="D85">
        <v>423.93697267873961</v>
      </c>
    </row>
    <row r="86" spans="1:4" x14ac:dyDescent="0.35">
      <c r="A86" t="s">
        <v>172</v>
      </c>
      <c r="C86" t="s">
        <v>172</v>
      </c>
      <c r="D86">
        <v>410.95675703967333</v>
      </c>
    </row>
    <row r="87" spans="1:4" x14ac:dyDescent="0.35">
      <c r="A87" t="s">
        <v>181</v>
      </c>
      <c r="C87" t="s">
        <v>181</v>
      </c>
      <c r="D87">
        <v>502.55102062179418</v>
      </c>
    </row>
    <row r="88" spans="1:4" x14ac:dyDescent="0.35">
      <c r="A88" t="s">
        <v>159</v>
      </c>
      <c r="C88" t="s">
        <v>159</v>
      </c>
      <c r="D88">
        <v>141.40792421228934</v>
      </c>
    </row>
    <row r="89" spans="1:4" x14ac:dyDescent="0.35">
      <c r="A89" t="s">
        <v>173</v>
      </c>
      <c r="C89" t="s">
        <v>173</v>
      </c>
      <c r="D89">
        <v>140.77984926201194</v>
      </c>
    </row>
    <row r="90" spans="1:4" x14ac:dyDescent="0.35">
      <c r="A90" t="s">
        <v>182</v>
      </c>
      <c r="C90" t="s">
        <v>182</v>
      </c>
      <c r="D90">
        <v>119.52998011095991</v>
      </c>
    </row>
    <row r="92" spans="1:4" x14ac:dyDescent="0.35">
      <c r="A92" t="s">
        <v>52</v>
      </c>
      <c r="C92" t="s">
        <v>52</v>
      </c>
    </row>
    <row r="93" spans="1:4" x14ac:dyDescent="0.35">
      <c r="A93" t="s">
        <v>132</v>
      </c>
      <c r="C93" t="s">
        <v>132</v>
      </c>
      <c r="D93">
        <v>326.27131791060395</v>
      </c>
    </row>
    <row r="94" spans="1:4" x14ac:dyDescent="0.35">
      <c r="A94" t="s">
        <v>147</v>
      </c>
      <c r="C94" t="s">
        <v>147</v>
      </c>
      <c r="D94">
        <v>94.197623783104774</v>
      </c>
    </row>
    <row r="96" spans="1:4" x14ac:dyDescent="0.35">
      <c r="A96" t="s">
        <v>26</v>
      </c>
      <c r="C96" t="s">
        <v>26</v>
      </c>
      <c r="D96">
        <v>13.594671830838477</v>
      </c>
    </row>
    <row r="97" spans="1:4" x14ac:dyDescent="0.35">
      <c r="A97" t="s">
        <v>108</v>
      </c>
      <c r="C97" t="s">
        <v>108</v>
      </c>
      <c r="D97">
        <v>25.423416727729506</v>
      </c>
    </row>
    <row r="98" spans="1:4" x14ac:dyDescent="0.35">
      <c r="A98" t="s">
        <v>157</v>
      </c>
      <c r="C98" t="s">
        <v>157</v>
      </c>
      <c r="D98">
        <v>43.9516277609128</v>
      </c>
    </row>
    <row r="99" spans="1:4" x14ac:dyDescent="0.35">
      <c r="A99" t="s">
        <v>58</v>
      </c>
      <c r="C99" t="s">
        <v>58</v>
      </c>
      <c r="D99">
        <v>82.996953836491144</v>
      </c>
    </row>
    <row r="100" spans="1:4" x14ac:dyDescent="0.35">
      <c r="A100" t="s">
        <v>138</v>
      </c>
      <c r="C100" t="s">
        <v>138</v>
      </c>
      <c r="D100">
        <v>155.85364806866951</v>
      </c>
    </row>
    <row r="101" spans="1:4" x14ac:dyDescent="0.35">
      <c r="A101" t="s">
        <v>171</v>
      </c>
      <c r="C101" t="s">
        <v>171</v>
      </c>
      <c r="D101">
        <v>381.96063016853338</v>
      </c>
    </row>
    <row r="102" spans="1:4" x14ac:dyDescent="0.35">
      <c r="A102" t="s">
        <v>180</v>
      </c>
      <c r="C102" t="s">
        <v>180</v>
      </c>
      <c r="D102">
        <v>856.680613419868</v>
      </c>
    </row>
    <row r="104" spans="1:4" x14ac:dyDescent="0.35">
      <c r="A104" t="s">
        <v>15</v>
      </c>
      <c r="C104" t="s">
        <v>15</v>
      </c>
      <c r="D104">
        <v>32.122882864021776</v>
      </c>
    </row>
    <row r="105" spans="1:4" x14ac:dyDescent="0.35">
      <c r="A105" t="s">
        <v>39</v>
      </c>
      <c r="C105" t="s">
        <v>39</v>
      </c>
      <c r="D105">
        <v>13.071276038940647</v>
      </c>
    </row>
    <row r="106" spans="1:4" x14ac:dyDescent="0.35">
      <c r="A106" t="s">
        <v>45</v>
      </c>
      <c r="C106" t="s">
        <v>45</v>
      </c>
      <c r="D106">
        <v>33.588391081335708</v>
      </c>
    </row>
    <row r="107" spans="1:4" x14ac:dyDescent="0.35">
      <c r="A107" t="s">
        <v>64</v>
      </c>
      <c r="C107" t="s">
        <v>64</v>
      </c>
      <c r="D107">
        <v>56.094410132942528</v>
      </c>
    </row>
    <row r="108" spans="1:4" x14ac:dyDescent="0.35">
      <c r="A108" t="s">
        <v>102</v>
      </c>
      <c r="C108" t="s">
        <v>102</v>
      </c>
      <c r="D108">
        <v>36.100690882445306</v>
      </c>
    </row>
    <row r="109" spans="1:4" x14ac:dyDescent="0.35">
      <c r="A109" t="s">
        <v>120</v>
      </c>
      <c r="C109" t="s">
        <v>120</v>
      </c>
      <c r="D109">
        <v>17.781838166021142</v>
      </c>
    </row>
    <row r="110" spans="1:4" x14ac:dyDescent="0.35">
      <c r="A110" t="s">
        <v>126</v>
      </c>
      <c r="C110" t="s">
        <v>126</v>
      </c>
      <c r="D110">
        <v>26.679566628284309</v>
      </c>
    </row>
    <row r="111" spans="1:4" x14ac:dyDescent="0.35">
      <c r="A111" t="s">
        <v>144</v>
      </c>
      <c r="C111" t="s">
        <v>144</v>
      </c>
      <c r="D111">
        <v>22.178362817962942</v>
      </c>
    </row>
    <row r="112" spans="1:4" x14ac:dyDescent="0.35">
      <c r="A112" t="s">
        <v>151</v>
      </c>
      <c r="C112" t="s">
        <v>151</v>
      </c>
      <c r="D112">
        <v>30.866732963466973</v>
      </c>
    </row>
    <row r="113" spans="1:4" x14ac:dyDescent="0.35">
      <c r="A113" t="s">
        <v>161</v>
      </c>
      <c r="C113" t="s">
        <v>161</v>
      </c>
      <c r="D113">
        <v>48.243473254475028</v>
      </c>
    </row>
    <row r="114" spans="1:4" x14ac:dyDescent="0.35">
      <c r="A114" t="s">
        <v>162</v>
      </c>
      <c r="C114" t="s">
        <v>162</v>
      </c>
      <c r="D114">
        <v>22.492400293101642</v>
      </c>
    </row>
    <row r="115" spans="1:4" x14ac:dyDescent="0.35">
      <c r="A115" t="s">
        <v>163</v>
      </c>
      <c r="C115" t="s">
        <v>163</v>
      </c>
      <c r="D115">
        <v>40.706573851146238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E274"/>
  <sheetViews>
    <sheetView topLeftCell="AJ1" workbookViewId="0">
      <selection activeCell="AM1" sqref="AM1"/>
    </sheetView>
  </sheetViews>
  <sheetFormatPr defaultRowHeight="14.5" x14ac:dyDescent="0.35"/>
  <cols>
    <col min="2" max="2" width="22.54296875" customWidth="1"/>
    <col min="16" max="16" width="2.7265625" customWidth="1"/>
    <col min="18" max="23" width="11.26953125" customWidth="1"/>
    <col min="24" max="24" width="4.453125" customWidth="1"/>
    <col min="25" max="37" width="10.26953125" customWidth="1"/>
    <col min="38" max="38" width="2.81640625" customWidth="1"/>
    <col min="39" max="39" width="12" customWidth="1"/>
    <col min="40" max="40" width="9.7265625" customWidth="1"/>
    <col min="41" max="53" width="8.26953125" customWidth="1"/>
    <col min="55" max="55" width="2.81640625" customWidth="1"/>
    <col min="57" max="57" width="10.81640625" customWidth="1"/>
  </cols>
  <sheetData>
    <row r="1" spans="1:57" x14ac:dyDescent="0.35">
      <c r="A1" t="s">
        <v>0</v>
      </c>
      <c r="P1" s="8"/>
      <c r="X1" s="8"/>
      <c r="AL1" s="8"/>
      <c r="BC1" s="8"/>
    </row>
    <row r="2" spans="1:57" x14ac:dyDescent="0.35">
      <c r="P2" s="8"/>
      <c r="X2" s="8"/>
      <c r="AL2" s="8"/>
      <c r="BC2" s="8"/>
      <c r="BE2" s="70" t="s">
        <v>678</v>
      </c>
    </row>
    <row r="3" spans="1:57" x14ac:dyDescent="0.35">
      <c r="A3" t="s">
        <v>1</v>
      </c>
      <c r="P3" s="8"/>
      <c r="U3" s="42"/>
      <c r="X3" s="8"/>
      <c r="AL3" s="8"/>
      <c r="AN3" t="s">
        <v>669</v>
      </c>
      <c r="BC3" s="8"/>
      <c r="BE3" s="70"/>
    </row>
    <row r="4" spans="1:57" x14ac:dyDescent="0.35">
      <c r="P4" s="8"/>
      <c r="X4" s="8"/>
      <c r="AL4" s="8"/>
      <c r="AN4" t="s">
        <v>668</v>
      </c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BC4" s="8"/>
      <c r="BE4" s="70"/>
    </row>
    <row r="5" spans="1:57" x14ac:dyDescent="0.35">
      <c r="P5" s="8"/>
      <c r="X5" s="8"/>
      <c r="AL5" s="8"/>
      <c r="AN5" t="s">
        <v>671</v>
      </c>
      <c r="BC5" s="8"/>
      <c r="BE5" s="51"/>
    </row>
    <row r="6" spans="1:57" x14ac:dyDescent="0.35">
      <c r="C6" s="8" t="s">
        <v>239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1" t="s">
        <v>240</v>
      </c>
      <c r="R6" s="11"/>
      <c r="S6" s="11"/>
      <c r="T6" s="11"/>
      <c r="U6" s="11"/>
      <c r="V6" s="11"/>
      <c r="W6" s="11"/>
      <c r="X6" s="8"/>
      <c r="Y6" s="7" t="s">
        <v>360</v>
      </c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8"/>
      <c r="AM6" s="12" t="s">
        <v>670</v>
      </c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8"/>
      <c r="BE6" s="51"/>
    </row>
    <row r="7" spans="1:57" ht="29" x14ac:dyDescent="0.35">
      <c r="B7" t="s">
        <v>4</v>
      </c>
      <c r="C7" t="s">
        <v>198</v>
      </c>
      <c r="D7" t="s">
        <v>199</v>
      </c>
      <c r="E7" t="s">
        <v>200</v>
      </c>
      <c r="F7" t="s">
        <v>201</v>
      </c>
      <c r="G7" t="s">
        <v>202</v>
      </c>
      <c r="H7" t="s">
        <v>203</v>
      </c>
      <c r="I7" t="s">
        <v>204</v>
      </c>
      <c r="J7" t="s">
        <v>205</v>
      </c>
      <c r="K7" t="s">
        <v>206</v>
      </c>
      <c r="L7" t="s">
        <v>207</v>
      </c>
      <c r="M7" t="s">
        <v>208</v>
      </c>
      <c r="N7" t="s">
        <v>209</v>
      </c>
      <c r="O7" t="s">
        <v>210</v>
      </c>
      <c r="P7" s="8"/>
      <c r="Q7" s="16" t="s">
        <v>246</v>
      </c>
      <c r="R7" s="16" t="s">
        <v>244</v>
      </c>
      <c r="S7" s="17" t="s">
        <v>245</v>
      </c>
      <c r="T7" s="17" t="s">
        <v>283</v>
      </c>
      <c r="U7" s="13" t="s">
        <v>359</v>
      </c>
      <c r="V7" s="13" t="s">
        <v>358</v>
      </c>
      <c r="W7" s="13" t="s">
        <v>241</v>
      </c>
      <c r="X7" s="8"/>
      <c r="Y7" t="s">
        <v>198</v>
      </c>
      <c r="Z7" t="s">
        <v>199</v>
      </c>
      <c r="AA7" t="s">
        <v>200</v>
      </c>
      <c r="AB7" t="s">
        <v>201</v>
      </c>
      <c r="AC7" t="s">
        <v>202</v>
      </c>
      <c r="AD7" t="s">
        <v>203</v>
      </c>
      <c r="AE7" t="s">
        <v>204</v>
      </c>
      <c r="AF7" t="s">
        <v>205</v>
      </c>
      <c r="AG7" t="s">
        <v>206</v>
      </c>
      <c r="AH7" t="s">
        <v>207</v>
      </c>
      <c r="AI7" t="s">
        <v>208</v>
      </c>
      <c r="AJ7" t="s">
        <v>209</v>
      </c>
      <c r="AK7" t="s">
        <v>210</v>
      </c>
      <c r="AL7" s="8"/>
      <c r="AM7" s="14" t="s">
        <v>242</v>
      </c>
      <c r="AN7" s="14" t="s">
        <v>243</v>
      </c>
      <c r="AO7" s="15" t="s">
        <v>385</v>
      </c>
      <c r="AP7" s="15" t="s">
        <v>386</v>
      </c>
      <c r="AQ7" s="15" t="s">
        <v>387</v>
      </c>
      <c r="AR7" s="15" t="s">
        <v>391</v>
      </c>
      <c r="AS7" s="15" t="s">
        <v>392</v>
      </c>
      <c r="AT7" s="15" t="s">
        <v>393</v>
      </c>
      <c r="AU7" s="15" t="s">
        <v>394</v>
      </c>
      <c r="AV7" s="15" t="s">
        <v>395</v>
      </c>
      <c r="AW7" s="15" t="s">
        <v>396</v>
      </c>
      <c r="AX7" s="15" t="s">
        <v>397</v>
      </c>
      <c r="AY7" s="15" t="s">
        <v>398</v>
      </c>
      <c r="AZ7" s="15" t="s">
        <v>694</v>
      </c>
      <c r="BA7" s="15" t="s">
        <v>695</v>
      </c>
      <c r="BB7" s="15" t="s">
        <v>401</v>
      </c>
      <c r="BC7" s="8"/>
      <c r="BE7" s="51"/>
    </row>
    <row r="8" spans="1:57" x14ac:dyDescent="0.35">
      <c r="C8" t="s">
        <v>13</v>
      </c>
      <c r="D8" t="s">
        <v>13</v>
      </c>
      <c r="E8" t="s">
        <v>13</v>
      </c>
      <c r="F8" t="s">
        <v>13</v>
      </c>
      <c r="G8" t="s">
        <v>13</v>
      </c>
      <c r="H8" t="s">
        <v>13</v>
      </c>
      <c r="I8" t="s">
        <v>13</v>
      </c>
      <c r="J8" t="s">
        <v>13</v>
      </c>
      <c r="K8" t="s">
        <v>13</v>
      </c>
      <c r="L8" t="s">
        <v>13</v>
      </c>
      <c r="M8" t="s">
        <v>13</v>
      </c>
      <c r="N8" t="s">
        <v>13</v>
      </c>
      <c r="O8" t="s">
        <v>13</v>
      </c>
      <c r="P8" s="8"/>
      <c r="R8" t="s">
        <v>237</v>
      </c>
      <c r="S8" t="s">
        <v>237</v>
      </c>
      <c r="T8" t="s">
        <v>237</v>
      </c>
      <c r="U8" t="s">
        <v>237</v>
      </c>
      <c r="V8" t="s">
        <v>237</v>
      </c>
      <c r="W8" t="s">
        <v>238</v>
      </c>
      <c r="X8" s="8"/>
      <c r="Y8" t="s">
        <v>13</v>
      </c>
      <c r="Z8" t="s">
        <v>13</v>
      </c>
      <c r="AA8" t="s">
        <v>13</v>
      </c>
      <c r="AB8" t="s">
        <v>13</v>
      </c>
      <c r="AC8" t="s">
        <v>13</v>
      </c>
      <c r="AD8" t="s">
        <v>13</v>
      </c>
      <c r="AE8" t="s">
        <v>13</v>
      </c>
      <c r="AF8" t="s">
        <v>13</v>
      </c>
      <c r="AG8" t="s">
        <v>13</v>
      </c>
      <c r="AH8" t="s">
        <v>13</v>
      </c>
      <c r="AI8" t="s">
        <v>13</v>
      </c>
      <c r="AJ8" t="s">
        <v>13</v>
      </c>
      <c r="AK8" t="s">
        <v>13</v>
      </c>
      <c r="AL8" s="8"/>
      <c r="AO8" s="9" t="s">
        <v>13</v>
      </c>
      <c r="AP8" s="9" t="s">
        <v>13</v>
      </c>
      <c r="AQ8" s="9" t="s">
        <v>13</v>
      </c>
      <c r="AR8" s="9" t="s">
        <v>13</v>
      </c>
      <c r="AS8" s="9" t="s">
        <v>13</v>
      </c>
      <c r="AT8" s="9" t="s">
        <v>13</v>
      </c>
      <c r="AU8" s="9" t="s">
        <v>13</v>
      </c>
      <c r="AV8" s="9" t="s">
        <v>13</v>
      </c>
      <c r="AW8" s="9" t="s">
        <v>13</v>
      </c>
      <c r="AX8" s="9" t="s">
        <v>13</v>
      </c>
      <c r="AY8" s="9" t="s">
        <v>13</v>
      </c>
      <c r="AZ8" s="9" t="s">
        <v>13</v>
      </c>
      <c r="BA8" s="9" t="s">
        <v>13</v>
      </c>
      <c r="BB8" s="9" t="s">
        <v>402</v>
      </c>
      <c r="BC8" s="8"/>
      <c r="BE8" s="51"/>
    </row>
    <row r="9" spans="1:57" x14ac:dyDescent="0.35">
      <c r="A9" t="s">
        <v>282</v>
      </c>
      <c r="P9" s="8"/>
      <c r="X9" s="8"/>
      <c r="AL9" s="8"/>
      <c r="BC9" s="8"/>
      <c r="BE9" s="51"/>
    </row>
    <row r="10" spans="1:57" x14ac:dyDescent="0.35">
      <c r="A10">
        <v>2</v>
      </c>
      <c r="B10" t="s">
        <v>18</v>
      </c>
      <c r="C10">
        <v>180.74739423945468</v>
      </c>
      <c r="D10">
        <v>154.28110059313732</v>
      </c>
      <c r="E10">
        <v>114.89993392890668</v>
      </c>
      <c r="F10">
        <v>106.44508531351408</v>
      </c>
      <c r="G10">
        <v>434.9631329024478</v>
      </c>
      <c r="H10">
        <v>2876.7770050209233</v>
      </c>
      <c r="I10">
        <v>457.89057353438852</v>
      </c>
      <c r="J10">
        <v>7171.8451894216341</v>
      </c>
      <c r="K10">
        <v>112.68598695524312</v>
      </c>
      <c r="L10">
        <v>647.03276608264855</v>
      </c>
      <c r="M10">
        <v>34.060722526861703</v>
      </c>
      <c r="N10">
        <v>-22.787557788300802</v>
      </c>
      <c r="P10" s="8"/>
      <c r="Q10" s="18" t="s">
        <v>247</v>
      </c>
      <c r="R10" s="18">
        <v>7.0130999999999997</v>
      </c>
      <c r="S10" s="18">
        <v>9.6609999999999996</v>
      </c>
      <c r="T10" s="18">
        <v>0.15687580025608186</v>
      </c>
      <c r="U10">
        <f>(S10-R10)*(1-T10)</f>
        <v>2.2325085685019208</v>
      </c>
      <c r="V10">
        <v>1.8267000000000007</v>
      </c>
      <c r="W10">
        <v>1</v>
      </c>
      <c r="X10" s="8" t="s">
        <v>363</v>
      </c>
      <c r="Y10" s="55">
        <f t="shared" ref="Y10:AK10" si="0">AVERAGE(C10:C12)</f>
        <v>180.63363040861691</v>
      </c>
      <c r="Z10" s="56">
        <f t="shared" si="0"/>
        <v>194.60959046749096</v>
      </c>
      <c r="AA10" s="58">
        <f t="shared" si="0"/>
        <v>110.61274629287924</v>
      </c>
      <c r="AB10" s="55">
        <f t="shared" si="0"/>
        <v>137.39522314107262</v>
      </c>
      <c r="AC10" s="56">
        <f t="shared" si="0"/>
        <v>570.41571978619027</v>
      </c>
      <c r="AD10" s="56">
        <f t="shared" si="0"/>
        <v>3208.0570337388767</v>
      </c>
      <c r="AE10" s="56">
        <f t="shared" si="0"/>
        <v>463.9614974256699</v>
      </c>
      <c r="AF10" s="56">
        <f t="shared" si="0"/>
        <v>6755.0502534921316</v>
      </c>
      <c r="AG10" s="56">
        <f t="shared" si="0"/>
        <v>126.30883545708464</v>
      </c>
      <c r="AH10" s="56">
        <f t="shared" si="0"/>
        <v>695.16930018203493</v>
      </c>
      <c r="AI10" s="56">
        <f t="shared" si="0"/>
        <v>33.007454663268852</v>
      </c>
      <c r="AJ10" s="58">
        <f t="shared" si="0"/>
        <v>-27.291701426611244</v>
      </c>
      <c r="AK10" s="58" t="e">
        <f t="shared" si="0"/>
        <v>#DIV/0!</v>
      </c>
      <c r="AL10" s="8"/>
      <c r="AM10" s="9" t="s">
        <v>363</v>
      </c>
      <c r="AN10" s="6" t="s">
        <v>388</v>
      </c>
      <c r="AO10" s="59">
        <f t="shared" ref="AO10:AY10" si="1">((C10-Y$108)*$V10/$U10+(C11-Y$108)*$V11/$U11+(C12-Y$108)*$V12/$U12)/3</f>
        <v>121.10332302042129</v>
      </c>
      <c r="AP10" s="60">
        <f t="shared" si="1"/>
        <v>142.54368232216316</v>
      </c>
      <c r="AQ10" s="61">
        <f t="shared" si="1"/>
        <v>28.071062452963265</v>
      </c>
      <c r="AR10" s="59">
        <f t="shared" si="1"/>
        <v>91.411966980870787</v>
      </c>
      <c r="AS10" s="60">
        <f t="shared" si="1"/>
        <v>397.9802514699947</v>
      </c>
      <c r="AT10" s="60">
        <f t="shared" si="1"/>
        <v>2714.6835868673111</v>
      </c>
      <c r="AU10" s="60">
        <f t="shared" si="1"/>
        <v>381.01917362223094</v>
      </c>
      <c r="AV10" s="43">
        <f t="shared" si="1"/>
        <v>5729.7481238773389</v>
      </c>
      <c r="AW10" s="60">
        <f t="shared" si="1"/>
        <v>99.369610164546046</v>
      </c>
      <c r="AX10" s="60">
        <f t="shared" si="1"/>
        <v>590.05816006416842</v>
      </c>
      <c r="AY10" s="60">
        <f t="shared" si="1"/>
        <v>24.702761786196305</v>
      </c>
      <c r="AZ10" s="61" t="s">
        <v>384</v>
      </c>
      <c r="BA10" s="61" t="s">
        <v>384</v>
      </c>
      <c r="BB10" s="21">
        <f>SUM(AO10:BA10)/1000</f>
        <v>10.320691702628206</v>
      </c>
      <c r="BC10" s="8"/>
      <c r="BE10" s="51">
        <f>5763/(1-T10)</f>
        <v>6835.2918843396901</v>
      </c>
    </row>
    <row r="11" spans="1:57" x14ac:dyDescent="0.35">
      <c r="A11">
        <v>16</v>
      </c>
      <c r="B11" t="s">
        <v>35</v>
      </c>
      <c r="C11">
        <v>170.96370478740954</v>
      </c>
      <c r="D11">
        <v>212.12934426536586</v>
      </c>
      <c r="E11">
        <v>111.37337635733573</v>
      </c>
      <c r="F11">
        <v>175.21929236888934</v>
      </c>
      <c r="G11">
        <v>520.79478603327743</v>
      </c>
      <c r="H11">
        <v>2870.0258178464369</v>
      </c>
      <c r="I11">
        <v>432.83186640867393</v>
      </c>
      <c r="J11">
        <v>6065.0417877207847</v>
      </c>
      <c r="K11">
        <v>125.44311781899451</v>
      </c>
      <c r="L11">
        <v>697.01249714390133</v>
      </c>
      <c r="M11">
        <v>21.132943867356829</v>
      </c>
      <c r="N11">
        <v>-30.681006105314218</v>
      </c>
      <c r="P11" s="8"/>
      <c r="Q11" s="18" t="s">
        <v>248</v>
      </c>
      <c r="R11" s="18">
        <v>7.0037000000000003</v>
      </c>
      <c r="S11" s="18">
        <v>9.3745999999999992</v>
      </c>
      <c r="T11" s="18">
        <v>0.15687580025608186</v>
      </c>
      <c r="U11">
        <f t="shared" ref="U11:U74" si="2">(S11-R11)*(1-T11)</f>
        <v>1.9989631651728546</v>
      </c>
      <c r="V11">
        <v>1.841800000000001</v>
      </c>
      <c r="W11">
        <v>1</v>
      </c>
      <c r="X11" s="8"/>
      <c r="AL11" s="8"/>
      <c r="AM11" s="9"/>
      <c r="AN11" s="6" t="s">
        <v>389</v>
      </c>
      <c r="AO11" s="21">
        <f>(VAR(C10*$V10/$U10,C11*$V11/$U11,C12*$V12/$U12)+VAR(C$106:C$117))^0.5</f>
        <v>21.307017454039759</v>
      </c>
      <c r="AP11" s="21">
        <f>(VAR(D10*$V10/$U10,D11*$V11/$U11,D12*$V12/$U12)+VAR(D$106:D$117))^0.5</f>
        <v>38.812668538365514</v>
      </c>
      <c r="AQ11" s="21"/>
      <c r="AR11" s="21">
        <f>(VAR(F10*$V10/$U10,F11*$V11/$U11,F12*$V12/$U12)+VAR(F$106:F$117))^0.5</f>
        <v>40.513771950990765</v>
      </c>
      <c r="AS11" s="21">
        <f>(VAR(G10*$V10/$U10,G11*$V11/$U11,G12*$V12/$U12)+VAR(G$106:G$117))^0.5</f>
        <v>138.74540131030363</v>
      </c>
      <c r="AT11" s="21">
        <f>(VAR(H10*$V10/$U10,H11*$V11/$U11,H12*$V12/$U12)+VAR(H$106:H$117))^0.5</f>
        <v>412.62169037271156</v>
      </c>
      <c r="AU11" s="21">
        <f>(VAR(I10*$V10/$U10,I11*$V11/$U11,I12*$V12/$U12)+VAR(I$106:I$117))^0.5</f>
        <v>18.369369726960926</v>
      </c>
      <c r="AV11" s="21"/>
      <c r="AW11" s="21">
        <f>(VAR(K10*$V10/$U10,K11*$V11/$U11,K12*$V12/$U12)+VAR(K$106:K$117))^0.5</f>
        <v>13.684283765464</v>
      </c>
      <c r="AX11" s="21">
        <f>(VAR(L10*$V10/$U10,L11*$V11/$U11,L12*$V12/$U12)+VAR(L$106:L$117))^0.5</f>
        <v>57.597833969805734</v>
      </c>
      <c r="AY11" s="21">
        <f>(VAR(M10*$V10/$U10,M11*$V11/$U11,M12*$V12/$U12)+VAR(M$106:M$117))^0.5</f>
        <v>8.4530628842032218</v>
      </c>
      <c r="AZ11" s="21"/>
      <c r="BA11" s="21"/>
      <c r="BC11" s="8"/>
      <c r="BE11" s="51"/>
    </row>
    <row r="12" spans="1:57" x14ac:dyDescent="0.35">
      <c r="A12">
        <v>32</v>
      </c>
      <c r="B12" t="s">
        <v>53</v>
      </c>
      <c r="C12">
        <v>190.18979219898659</v>
      </c>
      <c r="D12">
        <v>217.41832654396964</v>
      </c>
      <c r="E12">
        <v>105.5649285923953</v>
      </c>
      <c r="F12">
        <v>130.52129174081441</v>
      </c>
      <c r="G12">
        <v>755.48924042284557</v>
      </c>
      <c r="H12">
        <v>3877.3682783492695</v>
      </c>
      <c r="I12">
        <v>501.16205233394732</v>
      </c>
      <c r="J12">
        <v>7028.263783333975</v>
      </c>
      <c r="K12">
        <v>140.79740159701632</v>
      </c>
      <c r="L12">
        <v>741.46263731955469</v>
      </c>
      <c r="M12">
        <v>43.828697595588032</v>
      </c>
      <c r="N12">
        <v>-28.406540386218715</v>
      </c>
      <c r="P12" s="8"/>
      <c r="Q12" s="18" t="s">
        <v>249</v>
      </c>
      <c r="R12" s="18">
        <v>7.0317999999999996</v>
      </c>
      <c r="S12" s="18">
        <v>9.7149000000000001</v>
      </c>
      <c r="T12" s="18">
        <v>0.15687580025608186</v>
      </c>
      <c r="U12">
        <f t="shared" si="2"/>
        <v>2.2621865403329071</v>
      </c>
      <c r="V12">
        <v>1.8483000000000001</v>
      </c>
      <c r="W12">
        <v>1</v>
      </c>
      <c r="X12" s="8"/>
      <c r="AL12" s="8"/>
      <c r="AM12" s="9"/>
      <c r="AN12" s="6" t="s">
        <v>390</v>
      </c>
      <c r="AO12" s="22">
        <f>AO11/AO10</f>
        <v>0.17594081584736385</v>
      </c>
      <c r="AP12" s="22">
        <f t="shared" ref="AP12" si="3">AP11/AP10</f>
        <v>0.27228613647460681</v>
      </c>
      <c r="AQ12" s="22"/>
      <c r="AR12" s="22">
        <f t="shared" ref="AR12" si="4">AR11/AR10</f>
        <v>0.44319987075071726</v>
      </c>
      <c r="AS12" s="22">
        <f t="shared" ref="AS12" si="5">AS11/AS10</f>
        <v>0.34862383446874173</v>
      </c>
      <c r="AT12" s="22">
        <f t="shared" ref="AT12" si="6">AT11/AT10</f>
        <v>0.15199623719273614</v>
      </c>
      <c r="AU12" s="22">
        <f t="shared" ref="AU12" si="7">AU11/AU10</f>
        <v>4.821114263707265E-2</v>
      </c>
      <c r="AV12" s="22"/>
      <c r="AW12" s="22">
        <f t="shared" ref="AW12" si="8">AW11/AW10</f>
        <v>0.13771095350786028</v>
      </c>
      <c r="AX12" s="22">
        <f t="shared" ref="AX12" si="9">AX11/AX10</f>
        <v>9.7613824988950257E-2</v>
      </c>
      <c r="AY12" s="22">
        <f t="shared" ref="AY12" si="10">AY11/AY10</f>
        <v>0.34219100509347589</v>
      </c>
      <c r="AZ12" s="21"/>
      <c r="BA12" s="21"/>
      <c r="BC12" s="8"/>
      <c r="BE12" s="51"/>
    </row>
    <row r="13" spans="1:57" x14ac:dyDescent="0.35">
      <c r="A13">
        <v>3</v>
      </c>
      <c r="B13" t="s">
        <v>19</v>
      </c>
      <c r="C13">
        <v>140.93005344624774</v>
      </c>
      <c r="D13">
        <v>67.01289299617541</v>
      </c>
      <c r="E13">
        <v>222.56366214333798</v>
      </c>
      <c r="F13">
        <v>91.894682298754304</v>
      </c>
      <c r="G13">
        <v>505.90850590740354</v>
      </c>
      <c r="H13">
        <v>171.40208001899043</v>
      </c>
      <c r="I13">
        <v>240.62899938257411</v>
      </c>
      <c r="J13">
        <v>2942.9278461346057</v>
      </c>
      <c r="K13">
        <v>158.33163632603868</v>
      </c>
      <c r="L13">
        <v>313.23688717086969</v>
      </c>
      <c r="M13">
        <v>58.325387178048537</v>
      </c>
      <c r="N13">
        <v>4.1111038932868658</v>
      </c>
      <c r="P13" s="8"/>
      <c r="Q13" s="18" t="s">
        <v>250</v>
      </c>
      <c r="R13" s="18">
        <v>7.0015999999999998</v>
      </c>
      <c r="S13" s="18">
        <v>10.876099999999999</v>
      </c>
      <c r="T13" s="18">
        <v>0.10044372896174754</v>
      </c>
      <c r="U13">
        <f t="shared" si="2"/>
        <v>3.4853307721377083</v>
      </c>
      <c r="V13">
        <v>1.8464999999999989</v>
      </c>
      <c r="W13">
        <v>1</v>
      </c>
      <c r="X13" s="8" t="s">
        <v>364</v>
      </c>
      <c r="Y13" s="57">
        <f t="shared" ref="Y13:AK13" si="11">AVERAGE(C13:C15)</f>
        <v>274.52671212669344</v>
      </c>
      <c r="Z13" s="57">
        <f t="shared" si="11"/>
        <v>145.94360769561612</v>
      </c>
      <c r="AA13" s="30">
        <f t="shared" si="11"/>
        <v>146.56980388536752</v>
      </c>
      <c r="AB13" s="57">
        <f t="shared" si="11"/>
        <v>98.559255382253397</v>
      </c>
      <c r="AC13" s="57">
        <f t="shared" si="11"/>
        <v>505.21758151337559</v>
      </c>
      <c r="AD13" s="57">
        <f t="shared" si="11"/>
        <v>207.88026878436162</v>
      </c>
      <c r="AE13" s="57">
        <f t="shared" si="11"/>
        <v>259.53067022138634</v>
      </c>
      <c r="AF13" s="57">
        <f t="shared" si="11"/>
        <v>3143.0679803042549</v>
      </c>
      <c r="AG13" s="57">
        <f t="shared" si="11"/>
        <v>144.32563753111413</v>
      </c>
      <c r="AH13" s="57">
        <f t="shared" si="11"/>
        <v>326.73058615847407</v>
      </c>
      <c r="AI13" s="57">
        <f t="shared" si="11"/>
        <v>55.888065895725966</v>
      </c>
      <c r="AJ13" s="30">
        <f t="shared" si="11"/>
        <v>-7.6274656318834131</v>
      </c>
      <c r="AK13" s="30" t="e">
        <f t="shared" si="11"/>
        <v>#DIV/0!</v>
      </c>
      <c r="AL13" s="8"/>
      <c r="AM13" s="9" t="s">
        <v>364</v>
      </c>
      <c r="AN13" s="6" t="s">
        <v>388</v>
      </c>
      <c r="AO13" s="62">
        <f t="shared" ref="AO13:AY13" si="12">((C13-Y$108)*$V13/$U13+(C14-Y$108)*$V14/$U14+(C15-Y$108)*$V15/$U15)/3</f>
        <v>101.66499263638109</v>
      </c>
      <c r="AP13" s="62">
        <f t="shared" si="12"/>
        <v>52.248715507151246</v>
      </c>
      <c r="AQ13" s="63">
        <f t="shared" si="12"/>
        <v>33.582078620897519</v>
      </c>
      <c r="AR13" s="62">
        <f t="shared" si="12"/>
        <v>31.097153785579938</v>
      </c>
      <c r="AS13" s="62">
        <f t="shared" si="12"/>
        <v>195.87792575854573</v>
      </c>
      <c r="AT13" s="62">
        <f t="shared" si="12"/>
        <v>91.151684454422863</v>
      </c>
      <c r="AU13" s="62">
        <f t="shared" si="12"/>
        <v>114.53272811818482</v>
      </c>
      <c r="AV13" s="62">
        <f t="shared" si="12"/>
        <v>1477.2448421004246</v>
      </c>
      <c r="AW13" s="62">
        <f t="shared" si="12"/>
        <v>64.715095061638436</v>
      </c>
      <c r="AX13" s="62">
        <f t="shared" si="12"/>
        <v>153.20081077311929</v>
      </c>
      <c r="AY13" s="62">
        <f t="shared" si="12"/>
        <v>24.86623746375928</v>
      </c>
      <c r="AZ13" s="63" t="s">
        <v>384</v>
      </c>
      <c r="BA13" s="63" t="s">
        <v>384</v>
      </c>
      <c r="BB13" s="21">
        <f>SUM(AO13:BA13)/1000</f>
        <v>2.3401822642801049</v>
      </c>
      <c r="BC13" s="8"/>
      <c r="BE13" s="51"/>
    </row>
    <row r="14" spans="1:57" x14ac:dyDescent="0.35">
      <c r="A14">
        <v>17</v>
      </c>
      <c r="B14" t="s">
        <v>36</v>
      </c>
      <c r="C14">
        <v>162.09012598206627</v>
      </c>
      <c r="D14">
        <v>149.3226797069463</v>
      </c>
      <c r="E14">
        <v>76.211522923142837</v>
      </c>
      <c r="F14">
        <v>91.790003140374736</v>
      </c>
      <c r="G14">
        <v>640.35611185437824</v>
      </c>
      <c r="H14">
        <v>168.46204689461723</v>
      </c>
      <c r="I14">
        <v>260.00428839730193</v>
      </c>
      <c r="J14">
        <v>3184.8757431600416</v>
      </c>
      <c r="K14">
        <v>154.7789561069917</v>
      </c>
      <c r="L14">
        <v>344.04145491476487</v>
      </c>
      <c r="M14">
        <v>55.612689522825548</v>
      </c>
      <c r="N14">
        <v>-12.886413147592034</v>
      </c>
      <c r="P14" s="8"/>
      <c r="Q14" s="18" t="s">
        <v>251</v>
      </c>
      <c r="R14" s="18">
        <v>7.0205000000000002</v>
      </c>
      <c r="S14" s="18">
        <v>11.126899999999999</v>
      </c>
      <c r="T14" s="18">
        <v>0.10044372896174754</v>
      </c>
      <c r="U14">
        <f t="shared" si="2"/>
        <v>3.693937871391479</v>
      </c>
      <c r="V14">
        <v>1.8391999999999999</v>
      </c>
      <c r="W14">
        <v>1</v>
      </c>
      <c r="X14" s="8"/>
      <c r="AL14" s="8"/>
      <c r="AM14" s="9"/>
      <c r="AN14" s="6" t="s">
        <v>389</v>
      </c>
      <c r="AO14" s="21">
        <f>(VAR(C13*$V13/$U13,C14*$V14/$U14,C15*$V15/$U15)+VAR(C$106:C$117))^0.5</f>
        <v>75.72689970975442</v>
      </c>
      <c r="AP14" s="21">
        <f>(VAR(D13*$V13/$U13,D14*$V14/$U14,D15*$V15/$U15)+VAR(D$106:D$117))^0.5</f>
        <v>30.468644785468271</v>
      </c>
      <c r="AQ14" s="21"/>
      <c r="AR14" s="21">
        <f t="shared" ref="AR14:AY14" si="13">(VAR(F13*$V13/$U13,F14*$V14/$U14,F15*$V15/$U15)+VAR(F$106:F$117))^0.5</f>
        <v>12.724135459391308</v>
      </c>
      <c r="AS14" s="21">
        <f t="shared" si="13"/>
        <v>100.93543415750008</v>
      </c>
      <c r="AT14" s="21">
        <f t="shared" si="13"/>
        <v>15.321567093180654</v>
      </c>
      <c r="AU14" s="21">
        <f t="shared" si="13"/>
        <v>12.222585683251515</v>
      </c>
      <c r="AV14" s="21">
        <f t="shared" si="13"/>
        <v>162.38616830802241</v>
      </c>
      <c r="AW14" s="21">
        <f t="shared" si="13"/>
        <v>19.905682849189787</v>
      </c>
      <c r="AX14" s="21">
        <f t="shared" si="13"/>
        <v>24.609691471716371</v>
      </c>
      <c r="AY14" s="21">
        <f t="shared" si="13"/>
        <v>5.4825312896606091</v>
      </c>
      <c r="AZ14" s="21"/>
      <c r="BA14" s="21"/>
      <c r="BC14" s="8"/>
      <c r="BE14" s="51"/>
    </row>
    <row r="15" spans="1:57" x14ac:dyDescent="0.35">
      <c r="A15">
        <v>33</v>
      </c>
      <c r="B15" t="s">
        <v>54</v>
      </c>
      <c r="C15">
        <v>520.55995695176637</v>
      </c>
      <c r="D15">
        <v>221.49525038372667</v>
      </c>
      <c r="E15">
        <v>140.93422658962177</v>
      </c>
      <c r="F15">
        <v>111.99308070763111</v>
      </c>
      <c r="G15">
        <v>369.38812677834517</v>
      </c>
      <c r="H15">
        <v>283.77667943947722</v>
      </c>
      <c r="I15">
        <v>277.95872288428302</v>
      </c>
      <c r="J15">
        <v>3301.4003516181169</v>
      </c>
      <c r="K15">
        <v>119.866320160312</v>
      </c>
      <c r="L15">
        <v>322.9134163897877</v>
      </c>
      <c r="M15">
        <v>53.726120986303812</v>
      </c>
      <c r="N15">
        <v>-14.107087641345073</v>
      </c>
      <c r="P15" s="8"/>
      <c r="Q15" s="18" t="s">
        <v>252</v>
      </c>
      <c r="R15" s="18">
        <v>7.0197000000000003</v>
      </c>
      <c r="S15" s="18">
        <v>12.200900000000001</v>
      </c>
      <c r="T15" s="18">
        <v>0.10044372896174754</v>
      </c>
      <c r="U15">
        <f t="shared" si="2"/>
        <v>4.6607809515033942</v>
      </c>
      <c r="V15">
        <v>1.8241999999999994</v>
      </c>
      <c r="W15">
        <v>1</v>
      </c>
      <c r="X15" s="8"/>
      <c r="AL15" s="8"/>
      <c r="AM15" s="9"/>
      <c r="AN15" s="6" t="s">
        <v>390</v>
      </c>
      <c r="AO15" s="22">
        <f t="shared" ref="AO15:AY15" si="14">AO14/AO13</f>
        <v>0.74486701612817852</v>
      </c>
      <c r="AP15" s="22">
        <f t="shared" si="14"/>
        <v>0.58314629344903324</v>
      </c>
      <c r="AQ15" s="22"/>
      <c r="AR15" s="22">
        <f t="shared" si="14"/>
        <v>0.40917363521839795</v>
      </c>
      <c r="AS15" s="22">
        <f t="shared" si="14"/>
        <v>0.51529764656544763</v>
      </c>
      <c r="AT15" s="22">
        <f t="shared" si="14"/>
        <v>0.16808868848541855</v>
      </c>
      <c r="AU15" s="22">
        <f t="shared" si="14"/>
        <v>0.10671696976116023</v>
      </c>
      <c r="AV15" s="22">
        <f t="shared" si="14"/>
        <v>0.10992501965830741</v>
      </c>
      <c r="AW15" s="22">
        <f t="shared" si="14"/>
        <v>0.30758948635137523</v>
      </c>
      <c r="AX15" s="22">
        <f t="shared" si="14"/>
        <v>0.16063682266121795</v>
      </c>
      <c r="AY15" s="22">
        <f t="shared" si="14"/>
        <v>0.22048093514955758</v>
      </c>
      <c r="AZ15" s="21"/>
      <c r="BA15" s="21"/>
      <c r="BC15" s="8"/>
      <c r="BE15" s="51"/>
    </row>
    <row r="16" spans="1:57" x14ac:dyDescent="0.35">
      <c r="A16">
        <v>4</v>
      </c>
      <c r="B16" t="s">
        <v>20</v>
      </c>
      <c r="C16">
        <v>223.40883080360496</v>
      </c>
      <c r="D16">
        <v>202.98381240861352</v>
      </c>
      <c r="E16">
        <v>203.27131778121444</v>
      </c>
      <c r="F16">
        <v>264.19657699152094</v>
      </c>
      <c r="G16">
        <v>717.70823833122927</v>
      </c>
      <c r="H16">
        <v>1106.1148333382332</v>
      </c>
      <c r="I16">
        <v>820.07930951636695</v>
      </c>
      <c r="J16">
        <v>1983.1931711047835</v>
      </c>
      <c r="K16">
        <v>361.92553414835356</v>
      </c>
      <c r="L16">
        <v>357.89909534096074</v>
      </c>
      <c r="M16">
        <v>143.93846359970883</v>
      </c>
      <c r="N16">
        <v>35.650726540555802</v>
      </c>
      <c r="O16">
        <v>11.981910350780332</v>
      </c>
      <c r="P16" s="8"/>
      <c r="Q16" s="18" t="s">
        <v>253</v>
      </c>
      <c r="R16" s="18">
        <v>7.0072999999999999</v>
      </c>
      <c r="S16" s="18">
        <v>10.3864</v>
      </c>
      <c r="T16" s="18">
        <v>0.26626549838052038</v>
      </c>
      <c r="U16">
        <f t="shared" si="2"/>
        <v>2.4793622544223837</v>
      </c>
      <c r="V16">
        <v>1.8303999999999991</v>
      </c>
      <c r="W16">
        <v>1</v>
      </c>
      <c r="X16" s="8" t="s">
        <v>365</v>
      </c>
      <c r="Y16" s="57">
        <f t="shared" ref="Y16:AK16" si="15">AVERAGE(C16:C18)</f>
        <v>225.30489465090054</v>
      </c>
      <c r="Z16" s="57">
        <f t="shared" si="15"/>
        <v>220.68721142449553</v>
      </c>
      <c r="AA16" s="2">
        <f t="shared" si="15"/>
        <v>198.74211148831446</v>
      </c>
      <c r="AB16" s="57">
        <f t="shared" si="15"/>
        <v>234.78173348686269</v>
      </c>
      <c r="AC16" s="57">
        <f t="shared" si="15"/>
        <v>639.28831960906246</v>
      </c>
      <c r="AD16" s="57">
        <f t="shared" si="15"/>
        <v>986.80756321706406</v>
      </c>
      <c r="AE16" s="57">
        <f t="shared" si="15"/>
        <v>752.65330374511416</v>
      </c>
      <c r="AF16" s="57">
        <f t="shared" si="15"/>
        <v>1827.8671106386528</v>
      </c>
      <c r="AG16" s="57">
        <f t="shared" si="15"/>
        <v>320.83033748575139</v>
      </c>
      <c r="AH16" s="57">
        <f t="shared" si="15"/>
        <v>323.60297139681865</v>
      </c>
      <c r="AI16" s="57">
        <f t="shared" si="15"/>
        <v>135.8786340474214</v>
      </c>
      <c r="AJ16" s="57">
        <f t="shared" si="15"/>
        <v>28.493105949364292</v>
      </c>
      <c r="AK16" s="30">
        <f t="shared" si="15"/>
        <v>6.1954092386640669</v>
      </c>
      <c r="AL16" s="8"/>
      <c r="AM16" s="9" t="s">
        <v>365</v>
      </c>
      <c r="AN16" s="6" t="s">
        <v>388</v>
      </c>
      <c r="AO16" s="62">
        <f t="shared" ref="AO16:BA16" si="16">((C16-Y$108)*$V16/$U16+(C17-Y$108)*$V17/$U17+(C18-Y$108)*$V18/$U18)/3</f>
        <v>148.74516626691272</v>
      </c>
      <c r="AP16" s="62">
        <f t="shared" si="16"/>
        <v>153.45530021706102</v>
      </c>
      <c r="AQ16" s="64">
        <f t="shared" si="16"/>
        <v>94.56619943315512</v>
      </c>
      <c r="AR16" s="62">
        <f t="shared" si="16"/>
        <v>159.26244773180238</v>
      </c>
      <c r="AS16" s="62">
        <f t="shared" si="16"/>
        <v>422.21239382759654</v>
      </c>
      <c r="AT16" s="62">
        <f t="shared" si="16"/>
        <v>770.04072474283396</v>
      </c>
      <c r="AU16" s="62">
        <f t="shared" si="16"/>
        <v>580.93317769019939</v>
      </c>
      <c r="AV16" s="62">
        <f t="shared" si="16"/>
        <v>1436.5562433715993</v>
      </c>
      <c r="AW16" s="62">
        <f t="shared" si="16"/>
        <v>244.34645770184079</v>
      </c>
      <c r="AX16" s="62">
        <f t="shared" si="16"/>
        <v>252.31690928931985</v>
      </c>
      <c r="AY16" s="62">
        <f t="shared" si="16"/>
        <v>104.36885538778671</v>
      </c>
      <c r="AZ16" s="62">
        <f t="shared" si="16"/>
        <v>21.92599158799861</v>
      </c>
      <c r="BA16" s="63">
        <f t="shared" si="16"/>
        <v>4.9124589621572525</v>
      </c>
      <c r="BB16" s="21">
        <f>SUM(AO16:BA16)/1000</f>
        <v>4.3936423262102622</v>
      </c>
      <c r="BC16" s="8"/>
      <c r="BE16" s="51"/>
    </row>
    <row r="17" spans="1:57" x14ac:dyDescent="0.35">
      <c r="A17">
        <v>20</v>
      </c>
      <c r="B17" t="s">
        <v>40</v>
      </c>
      <c r="C17">
        <v>194.96787309417144</v>
      </c>
      <c r="D17">
        <v>199.34763709207346</v>
      </c>
      <c r="E17">
        <v>235.52894733293712</v>
      </c>
      <c r="F17">
        <v>240.12037056422062</v>
      </c>
      <c r="G17">
        <v>635.92791460174487</v>
      </c>
      <c r="H17">
        <v>922.09053777561451</v>
      </c>
      <c r="I17">
        <v>711.06101666016525</v>
      </c>
      <c r="J17">
        <v>1790.7892768499635</v>
      </c>
      <c r="K17">
        <v>320.25452912750762</v>
      </c>
      <c r="L17">
        <v>318.01951693446119</v>
      </c>
      <c r="M17">
        <v>132.26529934325336</v>
      </c>
      <c r="N17">
        <v>41.257883284389884</v>
      </c>
      <c r="O17">
        <v>-3.4186077361438811</v>
      </c>
      <c r="P17" s="8"/>
      <c r="Q17" s="18" t="s">
        <v>254</v>
      </c>
      <c r="R17" s="18">
        <v>7.0176999999999996</v>
      </c>
      <c r="S17" s="18">
        <v>10.2339</v>
      </c>
      <c r="T17" s="18">
        <v>0.26626549838052038</v>
      </c>
      <c r="U17">
        <f t="shared" si="2"/>
        <v>2.3598369041085707</v>
      </c>
      <c r="V17">
        <v>1.8384999999999998</v>
      </c>
      <c r="W17">
        <v>1</v>
      </c>
      <c r="X17" s="8"/>
      <c r="AL17" s="8"/>
      <c r="AM17" s="9"/>
      <c r="AN17" s="6" t="s">
        <v>389</v>
      </c>
      <c r="AO17" s="21">
        <f t="shared" ref="AO17:AZ17" si="17">(VAR(C16*$V16/$U16,C17*$V17/$U17,C18*$V18/$U18)+VAR(C$106:C$117))^0.5</f>
        <v>41.567216209692667</v>
      </c>
      <c r="AP17" s="21">
        <f t="shared" si="17"/>
        <v>42.594714391459554</v>
      </c>
      <c r="AQ17" s="21">
        <f t="shared" si="17"/>
        <v>71.938958619127533</v>
      </c>
      <c r="AR17" s="21">
        <f t="shared" si="17"/>
        <v>17.592655404362208</v>
      </c>
      <c r="AS17" s="21">
        <f t="shared" si="17"/>
        <v>52.672332870873589</v>
      </c>
      <c r="AT17" s="21">
        <f t="shared" si="17"/>
        <v>52.073769179711654</v>
      </c>
      <c r="AU17" s="21">
        <f t="shared" si="17"/>
        <v>35.110126101573627</v>
      </c>
      <c r="AV17" s="21">
        <f t="shared" si="17"/>
        <v>38.53078735517407</v>
      </c>
      <c r="AW17" s="21">
        <f t="shared" si="17"/>
        <v>14.454118565992639</v>
      </c>
      <c r="AX17" s="21">
        <f t="shared" si="17"/>
        <v>8.81301217271211</v>
      </c>
      <c r="AY17" s="21">
        <f t="shared" si="17"/>
        <v>5.117336282920153</v>
      </c>
      <c r="AZ17" s="21">
        <f t="shared" si="17"/>
        <v>13.002298428655259</v>
      </c>
      <c r="BA17" s="21"/>
      <c r="BC17" s="8"/>
      <c r="BE17" s="51"/>
    </row>
    <row r="18" spans="1:57" x14ac:dyDescent="0.35">
      <c r="A18">
        <v>34</v>
      </c>
      <c r="B18" t="s">
        <v>55</v>
      </c>
      <c r="C18">
        <v>257.53798005492513</v>
      </c>
      <c r="D18">
        <v>259.73018477279965</v>
      </c>
      <c r="E18">
        <v>157.42606935079189</v>
      </c>
      <c r="F18">
        <v>200.02825290484662</v>
      </c>
      <c r="G18">
        <v>564.22880589421322</v>
      </c>
      <c r="H18">
        <v>932.21731853734434</v>
      </c>
      <c r="I18">
        <v>726.8195850588105</v>
      </c>
      <c r="J18">
        <v>1709.6188839612114</v>
      </c>
      <c r="K18">
        <v>280.31094918139303</v>
      </c>
      <c r="L18">
        <v>294.89030191503394</v>
      </c>
      <c r="M18">
        <v>131.43213919930204</v>
      </c>
      <c r="N18">
        <v>8.5707080231471977</v>
      </c>
      <c r="O18">
        <v>10.022925101355753</v>
      </c>
      <c r="P18" s="8"/>
      <c r="Q18" s="18" t="s">
        <v>255</v>
      </c>
      <c r="R18" s="18">
        <v>7.0179999999999998</v>
      </c>
      <c r="S18" s="18">
        <v>9.9436999999999998</v>
      </c>
      <c r="T18" s="18">
        <v>0.26626549838052038</v>
      </c>
      <c r="U18">
        <f t="shared" si="2"/>
        <v>2.1466870313881117</v>
      </c>
      <c r="V18">
        <v>1.8323</v>
      </c>
      <c r="W18">
        <v>1</v>
      </c>
      <c r="X18" s="8"/>
      <c r="AL18" s="8"/>
      <c r="AM18" s="9"/>
      <c r="AN18" s="6" t="s">
        <v>390</v>
      </c>
      <c r="AO18" s="22">
        <f t="shared" ref="AO18:AY18" si="18">AO17/AO16</f>
        <v>0.27945255131923563</v>
      </c>
      <c r="AP18" s="22">
        <f t="shared" si="18"/>
        <v>0.27757082571413139</v>
      </c>
      <c r="AQ18" s="22">
        <f t="shared" ref="AQ18" si="19">AQ17/AQ16</f>
        <v>0.76072591528834954</v>
      </c>
      <c r="AR18" s="22">
        <f t="shared" si="18"/>
        <v>0.11046329913243706</v>
      </c>
      <c r="AS18" s="22">
        <f t="shared" si="18"/>
        <v>0.12475316603894264</v>
      </c>
      <c r="AT18" s="22">
        <f t="shared" si="18"/>
        <v>6.7624695040775187E-2</v>
      </c>
      <c r="AU18" s="22">
        <f t="shared" si="18"/>
        <v>6.043746070963292E-2</v>
      </c>
      <c r="AV18" s="22">
        <f t="shared" si="18"/>
        <v>2.6821635096404065E-2</v>
      </c>
      <c r="AW18" s="22">
        <f t="shared" si="18"/>
        <v>5.9154197289939876E-2</v>
      </c>
      <c r="AX18" s="22">
        <f t="shared" si="18"/>
        <v>3.4928345458633714E-2</v>
      </c>
      <c r="AY18" s="22">
        <f t="shared" si="18"/>
        <v>4.9031258069339584E-2</v>
      </c>
      <c r="AZ18" s="22">
        <f t="shared" ref="AZ18" si="20">AZ17/AZ16</f>
        <v>0.59300845649198297</v>
      </c>
      <c r="BA18" s="21"/>
      <c r="BC18" s="8"/>
      <c r="BE18" s="51"/>
    </row>
    <row r="19" spans="1:57" x14ac:dyDescent="0.35">
      <c r="A19">
        <v>5</v>
      </c>
      <c r="B19" t="s">
        <v>21</v>
      </c>
      <c r="C19">
        <v>1582.7728454836899</v>
      </c>
      <c r="D19">
        <v>36.711432025008072</v>
      </c>
      <c r="F19">
        <v>853.95895530199925</v>
      </c>
      <c r="P19" s="8"/>
      <c r="Q19" s="18" t="s">
        <v>256</v>
      </c>
      <c r="R19" s="18">
        <v>7.0286999999999997</v>
      </c>
      <c r="S19" s="18">
        <v>10.210100000000001</v>
      </c>
      <c r="T19" s="18">
        <v>0.21904215187797285</v>
      </c>
      <c r="U19">
        <f t="shared" si="2"/>
        <v>2.484539298015418</v>
      </c>
      <c r="V19">
        <v>1.8177000000000003</v>
      </c>
      <c r="W19">
        <v>1</v>
      </c>
      <c r="X19" s="8" t="s">
        <v>366</v>
      </c>
      <c r="Y19" s="2">
        <f t="shared" ref="Y19:AK19" si="21">AVERAGE(C20:C21)</f>
        <v>369.25406193757999</v>
      </c>
      <c r="Z19" s="57">
        <f t="shared" si="21"/>
        <v>484.40174448265492</v>
      </c>
      <c r="AA19" s="57">
        <f t="shared" si="21"/>
        <v>418.33946850628507</v>
      </c>
      <c r="AB19" s="57">
        <f t="shared" si="21"/>
        <v>448.79827279388672</v>
      </c>
      <c r="AC19" s="57">
        <f t="shared" si="21"/>
        <v>1409.5905048144868</v>
      </c>
      <c r="AD19" s="57">
        <f t="shared" si="21"/>
        <v>3216.9497265224745</v>
      </c>
      <c r="AE19" s="57">
        <f t="shared" si="21"/>
        <v>793.79350075305297</v>
      </c>
      <c r="AF19" s="57">
        <f t="shared" si="21"/>
        <v>3426.7033877515687</v>
      </c>
      <c r="AG19" s="57">
        <f t="shared" si="21"/>
        <v>236.93834544091982</v>
      </c>
      <c r="AH19" s="57">
        <f t="shared" si="21"/>
        <v>409.63614687052257</v>
      </c>
      <c r="AI19" s="57">
        <f t="shared" si="21"/>
        <v>103.68898402791362</v>
      </c>
      <c r="AJ19" s="30">
        <f t="shared" si="21"/>
        <v>-40.211859897544947</v>
      </c>
      <c r="AK19" s="30" t="e">
        <f t="shared" si="21"/>
        <v>#DIV/0!</v>
      </c>
      <c r="AL19" s="8"/>
      <c r="AM19" s="9" t="s">
        <v>366</v>
      </c>
      <c r="AN19" s="6" t="s">
        <v>388</v>
      </c>
      <c r="AO19" s="64">
        <f t="shared" ref="AO19:AY19" si="22">((C20-Y$108)*$V20/$U20+(C21-Y$108)*$V21/$U21)/2</f>
        <v>268.55742734014086</v>
      </c>
      <c r="AP19" s="62">
        <f t="shared" si="22"/>
        <v>366.09549694041539</v>
      </c>
      <c r="AQ19" s="62">
        <f t="shared" si="22"/>
        <v>295.94188932812972</v>
      </c>
      <c r="AR19" s="62">
        <f t="shared" si="22"/>
        <v>344.83867229269993</v>
      </c>
      <c r="AS19" s="62">
        <f t="shared" si="22"/>
        <v>1068.1754686762697</v>
      </c>
      <c r="AT19" s="62">
        <f t="shared" si="22"/>
        <v>2628.469592423362</v>
      </c>
      <c r="AU19" s="62">
        <f t="shared" si="22"/>
        <v>625.42515683651902</v>
      </c>
      <c r="AV19" s="62">
        <f t="shared" si="22"/>
        <v>2768.7711088954215</v>
      </c>
      <c r="AW19" s="62">
        <f t="shared" si="22"/>
        <v>183.13015102849701</v>
      </c>
      <c r="AX19" s="62">
        <f t="shared" si="22"/>
        <v>326.34630494575839</v>
      </c>
      <c r="AY19" s="62">
        <f t="shared" si="22"/>
        <v>81.562875750770985</v>
      </c>
      <c r="AZ19" s="63" t="s">
        <v>384</v>
      </c>
      <c r="BA19" s="63" t="s">
        <v>384</v>
      </c>
      <c r="BB19" s="21">
        <f>SUM(AO19:BA19)/1000</f>
        <v>8.9573141444579853</v>
      </c>
      <c r="BC19" s="8"/>
      <c r="BE19" s="51"/>
    </row>
    <row r="20" spans="1:57" x14ac:dyDescent="0.35">
      <c r="A20">
        <v>21</v>
      </c>
      <c r="B20" t="s">
        <v>41</v>
      </c>
      <c r="C20">
        <v>352.53077880443311</v>
      </c>
      <c r="D20">
        <v>423.7988225403202</v>
      </c>
      <c r="E20">
        <v>584.03581322936213</v>
      </c>
      <c r="F20">
        <v>488.31465508217315</v>
      </c>
      <c r="G20">
        <v>1409.5433963330756</v>
      </c>
      <c r="H20">
        <v>3300.0328848149466</v>
      </c>
      <c r="I20">
        <v>701.11503496593832</v>
      </c>
      <c r="J20">
        <v>3184.3947334244049</v>
      </c>
      <c r="K20">
        <v>214.28609256436485</v>
      </c>
      <c r="L20">
        <v>355.7153990375524</v>
      </c>
      <c r="M20">
        <v>101.73184307712842</v>
      </c>
      <c r="N20">
        <v>-40.211859897544947</v>
      </c>
      <c r="P20" s="8"/>
      <c r="Q20" s="18" t="s">
        <v>257</v>
      </c>
      <c r="R20" s="18">
        <v>7.0148000000000001</v>
      </c>
      <c r="S20" s="18">
        <v>9.5797000000000008</v>
      </c>
      <c r="T20" s="18">
        <v>0.21904215187797285</v>
      </c>
      <c r="U20">
        <f t="shared" si="2"/>
        <v>2.0030787846481881</v>
      </c>
      <c r="V20">
        <v>1.8509000000000011</v>
      </c>
      <c r="W20">
        <v>1</v>
      </c>
      <c r="X20" s="8"/>
      <c r="Y20" t="s">
        <v>361</v>
      </c>
      <c r="AL20" s="8"/>
      <c r="AM20" s="9"/>
      <c r="AN20" s="6" t="s">
        <v>389</v>
      </c>
      <c r="AO20" s="21">
        <f t="shared" ref="AO20:AY20" si="23">(VAR(C19*$V19/$U19,C20*$V20/$U20,C21*$V21/$U21)+VAR(C$106:C$117))^0.5</f>
        <v>496.63801271737492</v>
      </c>
      <c r="AP20" s="21">
        <f t="shared" si="23"/>
        <v>209.60755547883858</v>
      </c>
      <c r="AQ20" s="21">
        <f t="shared" si="23"/>
        <v>283.01712726109002</v>
      </c>
      <c r="AR20" s="21">
        <f t="shared" si="23"/>
        <v>167.80302799231001</v>
      </c>
      <c r="AS20" s="21">
        <f t="shared" si="23"/>
        <v>683.12232126549543</v>
      </c>
      <c r="AT20" s="21">
        <f t="shared" si="23"/>
        <v>1576.8994565817745</v>
      </c>
      <c r="AU20" s="21">
        <f t="shared" si="23"/>
        <v>368.59491479639826</v>
      </c>
      <c r="AV20" s="21">
        <f t="shared" si="23"/>
        <v>1609.3831535845895</v>
      </c>
      <c r="AW20" s="21">
        <f t="shared" si="23"/>
        <v>110.54929706630473</v>
      </c>
      <c r="AX20" s="21">
        <f t="shared" si="23"/>
        <v>189.76535772074263</v>
      </c>
      <c r="AY20" s="21">
        <f t="shared" si="23"/>
        <v>49.731812726000484</v>
      </c>
      <c r="AZ20" s="21"/>
      <c r="BA20" s="21"/>
      <c r="BC20" s="8"/>
      <c r="BE20" s="51"/>
    </row>
    <row r="21" spans="1:57" x14ac:dyDescent="0.35">
      <c r="A21">
        <v>35</v>
      </c>
      <c r="B21" t="s">
        <v>56</v>
      </c>
      <c r="C21">
        <v>385.97734507072693</v>
      </c>
      <c r="D21">
        <v>545.00466642498964</v>
      </c>
      <c r="E21">
        <v>252.64312378320801</v>
      </c>
      <c r="F21">
        <v>409.2818905056003</v>
      </c>
      <c r="G21">
        <v>1409.6376132958978</v>
      </c>
      <c r="H21">
        <v>3133.866568230002</v>
      </c>
      <c r="I21">
        <v>886.47196654016761</v>
      </c>
      <c r="J21">
        <v>3669.0120420787321</v>
      </c>
      <c r="K21">
        <v>259.59059831747481</v>
      </c>
      <c r="L21">
        <v>463.55689470349279</v>
      </c>
      <c r="M21">
        <v>105.64612497869881</v>
      </c>
      <c r="N21">
        <v>-40.211859897544947</v>
      </c>
      <c r="P21" s="8"/>
      <c r="Q21" s="18" t="s">
        <v>258</v>
      </c>
      <c r="R21" s="18">
        <v>7.0198999999999998</v>
      </c>
      <c r="S21" s="18">
        <v>10.3322</v>
      </c>
      <c r="T21" s="18">
        <v>0.21904215187797285</v>
      </c>
      <c r="U21">
        <f t="shared" si="2"/>
        <v>2.5867666803345908</v>
      </c>
      <c r="V21">
        <v>1.8338999999999999</v>
      </c>
      <c r="W21">
        <v>1</v>
      </c>
      <c r="X21" s="8"/>
      <c r="AL21" s="8"/>
      <c r="AM21" s="9"/>
      <c r="AN21" s="6" t="s">
        <v>390</v>
      </c>
      <c r="AO21" s="22">
        <f t="shared" ref="AO21" si="24">AO20/AO19</f>
        <v>1.849280497047505</v>
      </c>
      <c r="AP21" s="22">
        <f t="shared" ref="AP21:AY21" si="25">AP20/AP19</f>
        <v>0.57254884922267613</v>
      </c>
      <c r="AQ21" s="22">
        <f t="shared" si="25"/>
        <v>0.95632668934978249</v>
      </c>
      <c r="AR21" s="22">
        <f t="shared" si="25"/>
        <v>0.48661313673623702</v>
      </c>
      <c r="AS21" s="22">
        <f t="shared" si="25"/>
        <v>0.63952257030584203</v>
      </c>
      <c r="AT21" s="22">
        <f t="shared" si="25"/>
        <v>0.59993064448119615</v>
      </c>
      <c r="AU21" s="22">
        <f t="shared" si="25"/>
        <v>0.5893509571325829</v>
      </c>
      <c r="AV21" s="22">
        <f t="shared" si="25"/>
        <v>0.58126262167862608</v>
      </c>
      <c r="AW21" s="22">
        <f t="shared" si="25"/>
        <v>0.60366518809402436</v>
      </c>
      <c r="AX21" s="22">
        <f t="shared" si="25"/>
        <v>0.58148462184146166</v>
      </c>
      <c r="AY21" s="22">
        <f t="shared" si="25"/>
        <v>0.60973589109295701</v>
      </c>
      <c r="AZ21" s="21"/>
      <c r="BA21" s="21"/>
      <c r="BC21" s="8"/>
      <c r="BE21" s="51"/>
    </row>
    <row r="22" spans="1:57" x14ac:dyDescent="0.35">
      <c r="A22">
        <v>8</v>
      </c>
      <c r="B22" t="s">
        <v>27</v>
      </c>
      <c r="C22">
        <v>213.8526690132353</v>
      </c>
      <c r="D22">
        <v>211.79878287295313</v>
      </c>
      <c r="E22">
        <v>171.63602191859255</v>
      </c>
      <c r="F22">
        <v>197.41127394535746</v>
      </c>
      <c r="G22">
        <v>376.17174810152824</v>
      </c>
      <c r="H22">
        <v>908.80594365807633</v>
      </c>
      <c r="I22">
        <v>317.09680669403321</v>
      </c>
      <c r="J22">
        <v>993.5156400315542</v>
      </c>
      <c r="K22">
        <v>77.724547118400153</v>
      </c>
      <c r="L22">
        <v>102.55083430009594</v>
      </c>
      <c r="M22">
        <v>35.236976285998097</v>
      </c>
      <c r="N22">
        <v>-18.070255405508242</v>
      </c>
      <c r="P22" s="8"/>
      <c r="Q22" s="18" t="s">
        <v>259</v>
      </c>
      <c r="R22" s="18">
        <v>7.0109000000000004</v>
      </c>
      <c r="S22" s="18">
        <v>9.7316000000000003</v>
      </c>
      <c r="T22" s="18">
        <v>0.18546576344854493</v>
      </c>
      <c r="U22">
        <f t="shared" si="2"/>
        <v>2.2161032973855437</v>
      </c>
      <c r="V22">
        <v>1.8050999999999995</v>
      </c>
      <c r="W22">
        <v>1</v>
      </c>
      <c r="X22" s="8" t="s">
        <v>367</v>
      </c>
      <c r="Y22" s="57">
        <f t="shared" ref="Y22:AK22" si="26">AVERAGE(C22:C24)</f>
        <v>189.69681559868977</v>
      </c>
      <c r="Z22" s="57">
        <f t="shared" si="26"/>
        <v>276.18479630623352</v>
      </c>
      <c r="AA22" s="2">
        <f t="shared" si="26"/>
        <v>184.77417757738635</v>
      </c>
      <c r="AB22" s="57">
        <f t="shared" si="26"/>
        <v>212.45017969922188</v>
      </c>
      <c r="AC22" s="57">
        <f t="shared" si="26"/>
        <v>438.98305664951926</v>
      </c>
      <c r="AD22" s="57">
        <f t="shared" si="26"/>
        <v>964.26730926353628</v>
      </c>
      <c r="AE22" s="57">
        <f t="shared" si="26"/>
        <v>334.14706102699364</v>
      </c>
      <c r="AF22" s="57">
        <f t="shared" si="26"/>
        <v>1144.5526970215876</v>
      </c>
      <c r="AG22" s="57">
        <f t="shared" si="26"/>
        <v>94.372539349113666</v>
      </c>
      <c r="AH22" s="57">
        <f t="shared" si="26"/>
        <v>121.29021769424726</v>
      </c>
      <c r="AI22" s="57">
        <f t="shared" si="26"/>
        <v>42.620638384745746</v>
      </c>
      <c r="AJ22" s="30">
        <f t="shared" si="26"/>
        <v>-21.920561287001131</v>
      </c>
      <c r="AK22" s="30">
        <f t="shared" si="26"/>
        <v>-4.4984424131350051</v>
      </c>
      <c r="AL22" s="8"/>
      <c r="AM22" s="9" t="s">
        <v>367</v>
      </c>
      <c r="AN22" s="6" t="s">
        <v>388</v>
      </c>
      <c r="AO22" s="62">
        <f t="shared" ref="AO22:AY22" si="27">((C22-Y$108)*$V22/$U22+(C23-Y$108)*$V23/$U23+(C24-Y$108)*$V24/$U24)/3</f>
        <v>111.67409609513597</v>
      </c>
      <c r="AP22" s="62">
        <f t="shared" si="27"/>
        <v>178.27926169420516</v>
      </c>
      <c r="AQ22" s="64">
        <f t="shared" si="27"/>
        <v>78.651210538978418</v>
      </c>
      <c r="AR22" s="62">
        <f t="shared" si="27"/>
        <v>131.66784526515295</v>
      </c>
      <c r="AS22" s="62">
        <f t="shared" si="27"/>
        <v>243.82472970925627</v>
      </c>
      <c r="AT22" s="62">
        <f t="shared" si="27"/>
        <v>691.1068910866037</v>
      </c>
      <c r="AU22" s="62">
        <f t="shared" si="27"/>
        <v>231.35071200806661</v>
      </c>
      <c r="AV22" s="62">
        <f t="shared" si="27"/>
        <v>824.93799829403918</v>
      </c>
      <c r="AW22" s="62">
        <f t="shared" si="27"/>
        <v>60.924506240583547</v>
      </c>
      <c r="AX22" s="62">
        <f t="shared" si="27"/>
        <v>85.614324478135828</v>
      </c>
      <c r="AY22" s="62">
        <f t="shared" si="27"/>
        <v>27.984533692852512</v>
      </c>
      <c r="AZ22" s="63" t="s">
        <v>384</v>
      </c>
      <c r="BA22" s="63" t="s">
        <v>384</v>
      </c>
      <c r="BB22" s="21">
        <f>SUM(AO22:BA22)/1000</f>
        <v>2.6660161091030106</v>
      </c>
      <c r="BC22" s="8"/>
      <c r="BE22" s="51"/>
    </row>
    <row r="23" spans="1:57" x14ac:dyDescent="0.35">
      <c r="A23">
        <v>22</v>
      </c>
      <c r="B23" t="s">
        <v>42</v>
      </c>
      <c r="C23">
        <v>196.78809438757517</v>
      </c>
      <c r="D23">
        <v>352.06700038675683</v>
      </c>
      <c r="E23">
        <v>175.16257949016352</v>
      </c>
      <c r="F23">
        <v>236.35192086255623</v>
      </c>
      <c r="G23">
        <v>522.30225743842925</v>
      </c>
      <c r="H23">
        <v>1256.8187534912893</v>
      </c>
      <c r="I23">
        <v>402.99392132599314</v>
      </c>
      <c r="J23">
        <v>1436.0445968176396</v>
      </c>
      <c r="K23">
        <v>122.11806700105286</v>
      </c>
      <c r="L23">
        <v>150.47894369098515</v>
      </c>
      <c r="M23">
        <v>59.505099036233823</v>
      </c>
      <c r="N23">
        <v>-18.374860075759813</v>
      </c>
      <c r="O23">
        <v>-3.8506568553953771</v>
      </c>
      <c r="P23" s="8"/>
      <c r="Q23" s="18" t="s">
        <v>260</v>
      </c>
      <c r="R23" s="18">
        <v>7.0101000000000004</v>
      </c>
      <c r="S23" s="18">
        <v>10.408099999999999</v>
      </c>
      <c r="T23" s="18">
        <v>0.18546576344854493</v>
      </c>
      <c r="U23">
        <f t="shared" si="2"/>
        <v>2.7677873358018434</v>
      </c>
      <c r="V23">
        <v>1.7871000000000006</v>
      </c>
      <c r="W23">
        <v>1</v>
      </c>
      <c r="X23" s="8"/>
      <c r="AL23" s="8"/>
      <c r="AM23" s="9"/>
      <c r="AN23" s="6" t="s">
        <v>389</v>
      </c>
      <c r="AO23" s="21">
        <f t="shared" ref="AO23:AY23" si="28">(VAR(C22*$V22/$U22,C23*$V23/$U23,C24*$V24/$U24)+VAR(C$106:C$117))^0.5</f>
        <v>36.642963542324274</v>
      </c>
      <c r="AP23" s="21">
        <f t="shared" si="28"/>
        <v>31.126473419665672</v>
      </c>
      <c r="AQ23" s="21">
        <f t="shared" si="28"/>
        <v>70.586174000415312</v>
      </c>
      <c r="AR23" s="21">
        <f t="shared" si="28"/>
        <v>13.497329412554903</v>
      </c>
      <c r="AS23" s="21">
        <f t="shared" si="28"/>
        <v>49.32234796867823</v>
      </c>
      <c r="AT23" s="21">
        <f t="shared" si="28"/>
        <v>140.52245657524844</v>
      </c>
      <c r="AU23" s="21">
        <f t="shared" si="28"/>
        <v>28.826658471691491</v>
      </c>
      <c r="AV23" s="21">
        <f t="shared" si="28"/>
        <v>91.757169636915336</v>
      </c>
      <c r="AW23" s="21">
        <f t="shared" si="28"/>
        <v>9.8783529971883528</v>
      </c>
      <c r="AX23" s="21">
        <f t="shared" si="28"/>
        <v>8.4410787564834315</v>
      </c>
      <c r="AY23" s="21">
        <f t="shared" si="28"/>
        <v>7.4120493324363217</v>
      </c>
      <c r="AZ23" s="21"/>
      <c r="BA23" s="21"/>
      <c r="BC23" s="8"/>
      <c r="BE23" s="51"/>
    </row>
    <row r="24" spans="1:57" x14ac:dyDescent="0.35">
      <c r="A24">
        <v>38</v>
      </c>
      <c r="B24" t="s">
        <v>59</v>
      </c>
      <c r="C24">
        <v>158.4496833952588</v>
      </c>
      <c r="D24">
        <v>264.68860565899064</v>
      </c>
      <c r="E24">
        <v>207.52393132340296</v>
      </c>
      <c r="F24">
        <v>203.58734428975191</v>
      </c>
      <c r="G24">
        <v>418.47516440860016</v>
      </c>
      <c r="H24">
        <v>727.177230641243</v>
      </c>
      <c r="I24">
        <v>282.35045506095463</v>
      </c>
      <c r="J24">
        <v>1004.0978542155692</v>
      </c>
      <c r="K24">
        <v>83.275003927888037</v>
      </c>
      <c r="L24">
        <v>110.84087509166068</v>
      </c>
      <c r="M24">
        <v>33.119839832005304</v>
      </c>
      <c r="N24">
        <v>-29.316568379735333</v>
      </c>
      <c r="O24">
        <v>-5.1462279708746337</v>
      </c>
      <c r="P24" s="8"/>
      <c r="Q24" s="18" t="s">
        <v>261</v>
      </c>
      <c r="R24" s="18">
        <v>7.0011000000000001</v>
      </c>
      <c r="S24" s="18">
        <v>9.9382999999999999</v>
      </c>
      <c r="T24" s="18">
        <v>0.18546576344854493</v>
      </c>
      <c r="U24">
        <f t="shared" si="2"/>
        <v>2.3924499595989337</v>
      </c>
      <c r="V24">
        <v>1.7788000000000004</v>
      </c>
      <c r="W24">
        <v>1</v>
      </c>
      <c r="X24" s="8"/>
      <c r="AL24" s="8"/>
      <c r="AM24" s="9"/>
      <c r="AN24" s="6" t="s">
        <v>390</v>
      </c>
      <c r="AO24" s="22">
        <f t="shared" ref="AO24:AY24" si="29">AO23/AO22</f>
        <v>0.3281241113526262</v>
      </c>
      <c r="AP24" s="22">
        <f t="shared" si="29"/>
        <v>0.17459391027238821</v>
      </c>
      <c r="AQ24" s="22">
        <f t="shared" si="29"/>
        <v>0.89745820206332116</v>
      </c>
      <c r="AR24" s="22">
        <f t="shared" si="29"/>
        <v>0.10251044501695881</v>
      </c>
      <c r="AS24" s="22">
        <f t="shared" si="29"/>
        <v>0.20228607667274617</v>
      </c>
      <c r="AT24" s="22">
        <f t="shared" si="29"/>
        <v>0.20332955493224758</v>
      </c>
      <c r="AU24" s="22">
        <f t="shared" si="29"/>
        <v>0.12460155502217075</v>
      </c>
      <c r="AV24" s="22">
        <f t="shared" si="29"/>
        <v>0.11122917095183874</v>
      </c>
      <c r="AW24" s="22">
        <f t="shared" si="29"/>
        <v>0.16214087904430322</v>
      </c>
      <c r="AX24" s="22">
        <f t="shared" si="29"/>
        <v>9.8594234176771586E-2</v>
      </c>
      <c r="AY24" s="22">
        <f t="shared" si="29"/>
        <v>0.26486234910283396</v>
      </c>
      <c r="AZ24" s="21"/>
      <c r="BA24" s="21"/>
      <c r="BC24" s="8"/>
      <c r="BE24" s="51"/>
    </row>
    <row r="25" spans="1:57" x14ac:dyDescent="0.35">
      <c r="A25">
        <v>9</v>
      </c>
      <c r="B25" t="s">
        <v>28</v>
      </c>
      <c r="C25">
        <v>216.01418179915225</v>
      </c>
      <c r="D25">
        <v>290.58258139798818</v>
      </c>
      <c r="E25">
        <v>121.64188222749826</v>
      </c>
      <c r="F25">
        <v>121.62356327855125</v>
      </c>
      <c r="G25">
        <v>343.19581111383292</v>
      </c>
      <c r="H25">
        <v>820.16938946401012</v>
      </c>
      <c r="I25">
        <v>285.19216411644805</v>
      </c>
      <c r="J25">
        <v>1329.6211928079424</v>
      </c>
      <c r="K25">
        <v>124.26311858298857</v>
      </c>
      <c r="L25">
        <v>169.50500804273958</v>
      </c>
      <c r="M25">
        <v>48.422455833781186</v>
      </c>
      <c r="N25">
        <v>-18.070255405508242</v>
      </c>
      <c r="P25" s="8"/>
      <c r="Q25" s="18" t="s">
        <v>262</v>
      </c>
      <c r="R25" s="18">
        <v>7.0225999999999997</v>
      </c>
      <c r="S25" s="18">
        <v>9.0838999999999999</v>
      </c>
      <c r="T25" s="18">
        <v>0.15718641593105484</v>
      </c>
      <c r="U25">
        <f t="shared" si="2"/>
        <v>1.7372916408413168</v>
      </c>
      <c r="V25">
        <v>1.7979000000000003</v>
      </c>
      <c r="W25">
        <v>1</v>
      </c>
      <c r="X25" s="8" t="s">
        <v>368</v>
      </c>
      <c r="Y25" s="57">
        <f t="shared" ref="Y25:AK25" si="30">AVERAGE(C25:C27)</f>
        <v>171.53252394159821</v>
      </c>
      <c r="Z25" s="57">
        <f t="shared" si="30"/>
        <v>312.62000755883713</v>
      </c>
      <c r="AA25" s="2">
        <f t="shared" si="30"/>
        <v>153.10430762092551</v>
      </c>
      <c r="AB25" s="57">
        <f t="shared" si="30"/>
        <v>150.93372762482988</v>
      </c>
      <c r="AC25" s="57">
        <f t="shared" si="30"/>
        <v>447.65101722914204</v>
      </c>
      <c r="AD25" s="57">
        <f t="shared" si="30"/>
        <v>895.26727260386394</v>
      </c>
      <c r="AE25" s="57">
        <f t="shared" si="30"/>
        <v>340.13187252265396</v>
      </c>
      <c r="AF25" s="57">
        <f t="shared" si="30"/>
        <v>1602.113208046331</v>
      </c>
      <c r="AG25" s="57">
        <f t="shared" si="30"/>
        <v>137.82013733510658</v>
      </c>
      <c r="AH25" s="57">
        <f t="shared" si="30"/>
        <v>193.71784931469747</v>
      </c>
      <c r="AI25" s="57">
        <f t="shared" si="30"/>
        <v>57.426801809481539</v>
      </c>
      <c r="AJ25" s="30">
        <f t="shared" si="30"/>
        <v>-15.224585368457985</v>
      </c>
      <c r="AK25" s="30" t="e">
        <f t="shared" si="30"/>
        <v>#DIV/0!</v>
      </c>
      <c r="AL25" s="8"/>
      <c r="AM25" s="9" t="s">
        <v>368</v>
      </c>
      <c r="AN25" s="6" t="s">
        <v>388</v>
      </c>
      <c r="AO25" s="62">
        <f t="shared" ref="AO25:AY25" si="31">((C25-Y$108)*$V25/$U25+(C26-Y$108)*$V26/$U26+(C27-Y$108)*$V27/$U27)/3</f>
        <v>119.02617211101328</v>
      </c>
      <c r="AP25" s="62">
        <f t="shared" si="31"/>
        <v>245.37987622034211</v>
      </c>
      <c r="AQ25" s="64">
        <f t="shared" si="31"/>
        <v>62.793396378580724</v>
      </c>
      <c r="AR25" s="62">
        <f t="shared" si="31"/>
        <v>101.65138994109124</v>
      </c>
      <c r="AS25" s="62">
        <f t="shared" si="31"/>
        <v>295.32286957917682</v>
      </c>
      <c r="AT25" s="62">
        <f t="shared" si="31"/>
        <v>765.52882066599898</v>
      </c>
      <c r="AU25" s="62">
        <f t="shared" si="31"/>
        <v>277.92431523536931</v>
      </c>
      <c r="AV25" s="62">
        <f t="shared" si="31"/>
        <v>1372.7645231659069</v>
      </c>
      <c r="AW25" s="62">
        <f t="shared" si="31"/>
        <v>111.37603119419623</v>
      </c>
      <c r="AX25" s="62">
        <f t="shared" si="31"/>
        <v>165.08071986632967</v>
      </c>
      <c r="AY25" s="62">
        <f t="shared" si="31"/>
        <v>46.501104291840782</v>
      </c>
      <c r="AZ25" s="63" t="s">
        <v>384</v>
      </c>
      <c r="BA25" s="63" t="s">
        <v>384</v>
      </c>
      <c r="BB25" s="21">
        <f>SUM(AO25:BA25)/1000</f>
        <v>3.5633492186498454</v>
      </c>
      <c r="BC25" s="8"/>
      <c r="BE25" s="51"/>
    </row>
    <row r="26" spans="1:57" x14ac:dyDescent="0.35">
      <c r="A26">
        <v>23</v>
      </c>
      <c r="B26" t="s">
        <v>43</v>
      </c>
      <c r="C26">
        <v>121.81772986550841</v>
      </c>
      <c r="D26">
        <v>298.07530629267683</v>
      </c>
      <c r="E26">
        <v>158.04840303989266</v>
      </c>
      <c r="F26">
        <v>169.35725949963361</v>
      </c>
      <c r="G26">
        <v>567.52639959298278</v>
      </c>
      <c r="H26">
        <v>904.01477856650513</v>
      </c>
      <c r="I26">
        <v>355.45987894319421</v>
      </c>
      <c r="J26">
        <v>1811.3524430484474</v>
      </c>
      <c r="K26">
        <v>170.93901455986236</v>
      </c>
      <c r="L26">
        <v>229.61651220836731</v>
      </c>
      <c r="M26">
        <v>70.957066850382716</v>
      </c>
      <c r="N26">
        <v>-12.733787778364507</v>
      </c>
      <c r="P26" s="8"/>
      <c r="Q26" s="18" t="s">
        <v>263</v>
      </c>
      <c r="R26" s="18">
        <v>7.0225</v>
      </c>
      <c r="S26" s="18">
        <v>9.5571999999999999</v>
      </c>
      <c r="T26" s="18">
        <v>0.15718641593105484</v>
      </c>
      <c r="U26">
        <f t="shared" si="2"/>
        <v>2.1362795915395552</v>
      </c>
      <c r="V26">
        <v>1.7858999999999998</v>
      </c>
      <c r="W26">
        <v>1</v>
      </c>
      <c r="X26" s="8"/>
      <c r="AL26" s="8"/>
      <c r="AM26" s="9"/>
      <c r="AN26" s="6" t="s">
        <v>389</v>
      </c>
      <c r="AO26" s="21">
        <f t="shared" ref="AO26:AY26" si="32">(VAR(C25*$V25/$U25,C26*$V26/$U26,C27*$V27/$U27)+VAR(C$106:C$117))^0.5</f>
        <v>66.773792095890272</v>
      </c>
      <c r="AP26" s="21">
        <f t="shared" si="32"/>
        <v>30.948943596459934</v>
      </c>
      <c r="AQ26" s="21">
        <f t="shared" si="32"/>
        <v>67.543796501546993</v>
      </c>
      <c r="AR26" s="21">
        <f t="shared" si="32"/>
        <v>16.672241946132612</v>
      </c>
      <c r="AS26" s="21">
        <f t="shared" si="32"/>
        <v>92.903867223715991</v>
      </c>
      <c r="AT26" s="21">
        <f t="shared" si="32"/>
        <v>68.950029248513573</v>
      </c>
      <c r="AU26" s="21">
        <f t="shared" si="32"/>
        <v>9.2116330934156672</v>
      </c>
      <c r="AV26" s="21">
        <f t="shared" si="32"/>
        <v>138.26459211628224</v>
      </c>
      <c r="AW26" s="21">
        <f t="shared" si="32"/>
        <v>28.701491630082998</v>
      </c>
      <c r="AX26" s="21">
        <f t="shared" si="32"/>
        <v>29.203496433751006</v>
      </c>
      <c r="AY26" s="21">
        <f t="shared" si="32"/>
        <v>10.243071726973811</v>
      </c>
      <c r="AZ26" s="21"/>
      <c r="BA26" s="21"/>
      <c r="BC26" s="8"/>
      <c r="BE26" s="51"/>
    </row>
    <row r="27" spans="1:57" x14ac:dyDescent="0.35">
      <c r="A27">
        <v>39</v>
      </c>
      <c r="B27" t="s">
        <v>60</v>
      </c>
      <c r="C27">
        <v>176.76566016013396</v>
      </c>
      <c r="D27">
        <v>349.20213498584644</v>
      </c>
      <c r="E27">
        <v>179.62263759538561</v>
      </c>
      <c r="F27">
        <v>161.82036009630482</v>
      </c>
      <c r="G27">
        <v>432.2308409806102</v>
      </c>
      <c r="H27">
        <v>961.61764978107635</v>
      </c>
      <c r="I27">
        <v>379.74357450831974</v>
      </c>
      <c r="J27">
        <v>1665.3659882826028</v>
      </c>
      <c r="K27">
        <v>118.25827886246881</v>
      </c>
      <c r="L27">
        <v>182.03202769298562</v>
      </c>
      <c r="M27">
        <v>52.900882744280736</v>
      </c>
      <c r="N27">
        <v>-14.869712921501208</v>
      </c>
      <c r="P27" s="8"/>
      <c r="Q27" s="18" t="s">
        <v>264</v>
      </c>
      <c r="R27" s="18">
        <v>7.0179999999999998</v>
      </c>
      <c r="S27" s="18">
        <v>9.8741000000000003</v>
      </c>
      <c r="T27" s="18">
        <v>0.15718641593105484</v>
      </c>
      <c r="U27">
        <f t="shared" si="2"/>
        <v>2.4071598774593146</v>
      </c>
      <c r="V27">
        <v>1.7891000000000012</v>
      </c>
      <c r="W27">
        <v>1</v>
      </c>
      <c r="X27" s="8"/>
      <c r="AL27" s="8"/>
      <c r="AM27" s="9"/>
      <c r="AN27" s="6" t="s">
        <v>390</v>
      </c>
      <c r="AO27" s="22">
        <f t="shared" ref="AO27:AY27" si="33">AO26/AO25</f>
        <v>0.56100092031533799</v>
      </c>
      <c r="AP27" s="22">
        <f t="shared" si="33"/>
        <v>0.1261266574634218</v>
      </c>
      <c r="AQ27" s="22">
        <f t="shared" si="33"/>
        <v>1.0756512690335487</v>
      </c>
      <c r="AR27" s="22">
        <f t="shared" si="33"/>
        <v>0.16401391024554085</v>
      </c>
      <c r="AS27" s="22">
        <f t="shared" si="33"/>
        <v>0.31458405966358194</v>
      </c>
      <c r="AT27" s="22">
        <f t="shared" si="33"/>
        <v>9.0068495642695784E-2</v>
      </c>
      <c r="AU27" s="22">
        <f t="shared" si="33"/>
        <v>3.3144394313302503E-2</v>
      </c>
      <c r="AV27" s="22">
        <f t="shared" si="33"/>
        <v>0.1007198174071491</v>
      </c>
      <c r="AW27" s="22">
        <f t="shared" si="33"/>
        <v>0.25769899791130846</v>
      </c>
      <c r="AX27" s="22">
        <f t="shared" si="33"/>
        <v>0.17690434387127624</v>
      </c>
      <c r="AY27" s="22">
        <f t="shared" si="33"/>
        <v>0.22027588124979411</v>
      </c>
      <c r="AZ27" s="21"/>
      <c r="BA27" s="21"/>
      <c r="BC27" s="8"/>
      <c r="BE27" s="51"/>
    </row>
    <row r="28" spans="1:57" x14ac:dyDescent="0.35">
      <c r="A28">
        <v>10</v>
      </c>
      <c r="B28" t="s">
        <v>29</v>
      </c>
      <c r="C28">
        <v>295.42133572389059</v>
      </c>
      <c r="D28">
        <v>359.89028667385816</v>
      </c>
      <c r="E28">
        <v>289.46453372166957</v>
      </c>
      <c r="F28">
        <v>252.1584737778708</v>
      </c>
      <c r="G28">
        <v>989.52417607266</v>
      </c>
      <c r="H28">
        <v>1596.8825848771228</v>
      </c>
      <c r="I28">
        <v>372.63930186958618</v>
      </c>
      <c r="J28">
        <v>1134.2109877053911</v>
      </c>
      <c r="K28">
        <v>101.87284661065644</v>
      </c>
      <c r="L28">
        <v>121.26693652490749</v>
      </c>
      <c r="M28">
        <v>52.665115532264096</v>
      </c>
      <c r="N28">
        <v>-24.915107516643847</v>
      </c>
      <c r="O28">
        <v>-5.7936897883033138</v>
      </c>
      <c r="P28" s="8"/>
      <c r="Q28" s="18" t="s">
        <v>265</v>
      </c>
      <c r="R28" s="18">
        <v>7.0225</v>
      </c>
      <c r="S28" s="18">
        <v>9.7687000000000008</v>
      </c>
      <c r="T28" s="18">
        <v>0.13989084750015687</v>
      </c>
      <c r="U28">
        <f t="shared" si="2"/>
        <v>2.36203175459507</v>
      </c>
      <c r="V28">
        <v>1.7894000000000005</v>
      </c>
      <c r="W28">
        <v>1</v>
      </c>
      <c r="X28" s="8" t="s">
        <v>369</v>
      </c>
      <c r="Y28" s="57">
        <f t="shared" ref="Y28:AK28" si="34">AVERAGE(C28:C30)</f>
        <v>397.39164943144624</v>
      </c>
      <c r="Z28" s="57">
        <f t="shared" si="34"/>
        <v>403.26728716712927</v>
      </c>
      <c r="AA28" s="57">
        <f t="shared" si="34"/>
        <v>333.37363289711197</v>
      </c>
      <c r="AB28" s="57">
        <f t="shared" si="34"/>
        <v>287.01663351826647</v>
      </c>
      <c r="AC28" s="57">
        <f t="shared" si="34"/>
        <v>1104.8143329124975</v>
      </c>
      <c r="AD28" s="57">
        <f t="shared" si="34"/>
        <v>1662.4707312443127</v>
      </c>
      <c r="AE28" s="57">
        <f t="shared" si="34"/>
        <v>360.54051028483394</v>
      </c>
      <c r="AF28" s="57">
        <f t="shared" si="34"/>
        <v>1098.8968562807042</v>
      </c>
      <c r="AG28" s="57">
        <f t="shared" si="34"/>
        <v>93.505488176133454</v>
      </c>
      <c r="AH28" s="57">
        <f t="shared" si="34"/>
        <v>126.91937863473849</v>
      </c>
      <c r="AI28" s="57">
        <f t="shared" si="34"/>
        <v>57.422574085019079</v>
      </c>
      <c r="AJ28" s="30">
        <f t="shared" si="34"/>
        <v>-17.324877436437305</v>
      </c>
      <c r="AK28" s="30">
        <f t="shared" si="34"/>
        <v>-5.7936897883033138</v>
      </c>
      <c r="AL28" s="8"/>
      <c r="AM28" s="9" t="s">
        <v>369</v>
      </c>
      <c r="AN28" s="6" t="s">
        <v>388</v>
      </c>
      <c r="AO28" s="62">
        <f t="shared" ref="AO28:AY28" si="35">((C28-Y$108)*$V28/$U28+(C29-Y$108)*$V29/$U29+(C30-Y$108)*$V30/$U30)/3</f>
        <v>256.73694649986857</v>
      </c>
      <c r="AP28" s="62">
        <f t="shared" si="35"/>
        <v>275.63896099848546</v>
      </c>
      <c r="AQ28" s="62">
        <f t="shared" si="35"/>
        <v>186.19332308649265</v>
      </c>
      <c r="AR28" s="62">
        <f t="shared" si="35"/>
        <v>187.59758662720751</v>
      </c>
      <c r="AS28" s="62">
        <f t="shared" si="35"/>
        <v>748.86350349495399</v>
      </c>
      <c r="AT28" s="62">
        <f t="shared" si="35"/>
        <v>1215.0803033147331</v>
      </c>
      <c r="AU28" s="62">
        <f t="shared" si="35"/>
        <v>256.39303294082862</v>
      </c>
      <c r="AV28" s="62">
        <f t="shared" si="35"/>
        <v>810.05409158091982</v>
      </c>
      <c r="AW28" s="62">
        <f t="shared" si="35"/>
        <v>63.345958900160575</v>
      </c>
      <c r="AX28" s="62">
        <f t="shared" si="35"/>
        <v>91.574025499475809</v>
      </c>
      <c r="AY28" s="62">
        <f t="shared" si="35"/>
        <v>39.869724961178328</v>
      </c>
      <c r="AZ28" s="63" t="s">
        <v>384</v>
      </c>
      <c r="BA28" s="63" t="s">
        <v>384</v>
      </c>
      <c r="BB28" s="21">
        <f>SUM(AO28:BA28)/1000</f>
        <v>4.1313474579043037</v>
      </c>
      <c r="BC28" s="8"/>
      <c r="BE28" s="51"/>
    </row>
    <row r="29" spans="1:57" x14ac:dyDescent="0.35">
      <c r="A29">
        <v>26</v>
      </c>
      <c r="B29" t="s">
        <v>46</v>
      </c>
      <c r="C29">
        <v>263.45369925848735</v>
      </c>
      <c r="D29">
        <v>358.89860249662001</v>
      </c>
      <c r="E29">
        <v>282.93002998611161</v>
      </c>
      <c r="F29">
        <v>260.32344813147699</v>
      </c>
      <c r="G29">
        <v>1195.2940228758785</v>
      </c>
      <c r="H29">
        <v>1393.6936289482194</v>
      </c>
      <c r="I29">
        <v>341.63883944602173</v>
      </c>
      <c r="J29">
        <v>969.70565811752022</v>
      </c>
      <c r="K29">
        <v>104.01301951152305</v>
      </c>
      <c r="L29">
        <v>114.5631411638709</v>
      </c>
      <c r="M29">
        <v>55.258925091640023</v>
      </c>
      <c r="N29">
        <v>-28.406540386218715</v>
      </c>
      <c r="P29" s="8"/>
      <c r="Q29" s="18" t="s">
        <v>266</v>
      </c>
      <c r="R29" s="18">
        <v>7.0095000000000001</v>
      </c>
      <c r="S29" s="18">
        <v>9.5540000000000003</v>
      </c>
      <c r="T29" s="18">
        <v>0.13989084750015687</v>
      </c>
      <c r="U29">
        <f t="shared" si="2"/>
        <v>2.1885477385358509</v>
      </c>
      <c r="V29">
        <v>1.8006000000000011</v>
      </c>
      <c r="W29">
        <v>1</v>
      </c>
      <c r="X29" s="8"/>
      <c r="AL29" s="8"/>
      <c r="AM29" s="9"/>
      <c r="AN29" s="6" t="s">
        <v>389</v>
      </c>
      <c r="AO29" s="21">
        <f t="shared" ref="AO29:AY29" si="36">(VAR(C28*$V28/$U28,C29*$V29/$U29,C30*$V30/$U30)+VAR(C$106:C$117))^0.5</f>
        <v>114.31277155835157</v>
      </c>
      <c r="AP29" s="21">
        <f t="shared" si="36"/>
        <v>28.587815999495959</v>
      </c>
      <c r="AQ29" s="21">
        <f t="shared" si="36"/>
        <v>74.632726223910282</v>
      </c>
      <c r="AR29" s="21">
        <f t="shared" si="36"/>
        <v>22.607743128501866</v>
      </c>
      <c r="AS29" s="21">
        <f t="shared" si="36"/>
        <v>145.43176323145249</v>
      </c>
      <c r="AT29" s="21">
        <f t="shared" si="36"/>
        <v>81.646842386966966</v>
      </c>
      <c r="AU29" s="21">
        <f t="shared" si="36"/>
        <v>24.098600034387374</v>
      </c>
      <c r="AV29" s="21">
        <f t="shared" si="36"/>
        <v>41.070883001922887</v>
      </c>
      <c r="AW29" s="21">
        <f t="shared" si="36"/>
        <v>19.456175949952023</v>
      </c>
      <c r="AX29" s="21">
        <f t="shared" si="36"/>
        <v>2.536441037686509</v>
      </c>
      <c r="AY29" s="21">
        <f t="shared" si="36"/>
        <v>3.5409669170863616</v>
      </c>
      <c r="AZ29" s="21"/>
      <c r="BA29" s="21"/>
      <c r="BC29" s="8"/>
      <c r="BE29" s="51"/>
    </row>
    <row r="30" spans="1:57" x14ac:dyDescent="0.35">
      <c r="A30">
        <v>40</v>
      </c>
      <c r="B30" t="s">
        <v>61</v>
      </c>
      <c r="C30">
        <v>633.29991331196084</v>
      </c>
      <c r="D30">
        <v>491.01297233090958</v>
      </c>
      <c r="E30">
        <v>427.72633498355486</v>
      </c>
      <c r="F30">
        <v>348.56797864545166</v>
      </c>
      <c r="G30">
        <v>1129.6247997889539</v>
      </c>
      <c r="H30">
        <v>1996.8359799075959</v>
      </c>
      <c r="I30">
        <v>367.34338953889392</v>
      </c>
      <c r="J30">
        <v>1192.7739230192019</v>
      </c>
      <c r="K30">
        <v>74.630598406220869</v>
      </c>
      <c r="L30">
        <v>144.92805821543712</v>
      </c>
      <c r="M30">
        <v>64.343681631153117</v>
      </c>
      <c r="N30">
        <v>1.3470155935506503</v>
      </c>
      <c r="P30" s="8"/>
      <c r="Q30" s="18" t="s">
        <v>267</v>
      </c>
      <c r="R30" s="18">
        <v>7.0209999999999999</v>
      </c>
      <c r="S30" s="18">
        <v>10.258100000000001</v>
      </c>
      <c r="T30" s="18">
        <v>0.13989084750015687</v>
      </c>
      <c r="U30">
        <f t="shared" si="2"/>
        <v>2.7842593375572426</v>
      </c>
      <c r="V30">
        <v>1.8240999999999996</v>
      </c>
      <c r="W30">
        <v>1</v>
      </c>
      <c r="X30" s="8"/>
      <c r="AL30" s="8"/>
      <c r="AM30" s="9"/>
      <c r="AN30" s="6" t="s">
        <v>390</v>
      </c>
      <c r="AO30" s="22">
        <f t="shared" ref="AO30:AY30" si="37">AO29/AO28</f>
        <v>0.4452525166977091</v>
      </c>
      <c r="AP30" s="22">
        <f t="shared" si="37"/>
        <v>0.10371471397199555</v>
      </c>
      <c r="AQ30" s="22">
        <f t="shared" si="37"/>
        <v>0.40083460022484818</v>
      </c>
      <c r="AR30" s="22">
        <f t="shared" si="37"/>
        <v>0.12051190814851899</v>
      </c>
      <c r="AS30" s="22">
        <f t="shared" si="37"/>
        <v>0.19420329947009154</v>
      </c>
      <c r="AT30" s="22">
        <f t="shared" si="37"/>
        <v>6.7194606121286624E-2</v>
      </c>
      <c r="AU30" s="22">
        <f t="shared" si="37"/>
        <v>9.3990853643628233E-2</v>
      </c>
      <c r="AV30" s="22">
        <f t="shared" si="37"/>
        <v>5.0701408003221149E-2</v>
      </c>
      <c r="AW30" s="22">
        <f t="shared" si="37"/>
        <v>0.30714154916522551</v>
      </c>
      <c r="AX30" s="22">
        <f t="shared" si="37"/>
        <v>2.7698258582080439E-2</v>
      </c>
      <c r="AY30" s="22">
        <f t="shared" si="37"/>
        <v>8.8813427244212179E-2</v>
      </c>
      <c r="AZ30" s="21"/>
      <c r="BA30" s="21"/>
      <c r="BC30" s="8"/>
      <c r="BE30" s="51"/>
    </row>
    <row r="31" spans="1:57" x14ac:dyDescent="0.35">
      <c r="A31">
        <v>11</v>
      </c>
      <c r="B31" t="s">
        <v>30</v>
      </c>
      <c r="C31">
        <v>102.13658713058039</v>
      </c>
      <c r="D31">
        <v>94.008740043215397</v>
      </c>
      <c r="E31">
        <v>75.485466952525272</v>
      </c>
      <c r="F31">
        <v>82.682916361352454</v>
      </c>
      <c r="G31">
        <v>199.98602762441348</v>
      </c>
      <c r="H31">
        <v>425.76939033513105</v>
      </c>
      <c r="I31">
        <v>391.8854222908825</v>
      </c>
      <c r="J31">
        <v>8530.2166828606605</v>
      </c>
      <c r="K31">
        <v>314.00466935178974</v>
      </c>
      <c r="L31">
        <v>1371.4288819531141</v>
      </c>
      <c r="M31">
        <v>80.768821263880099</v>
      </c>
      <c r="N31">
        <v>-15.784562762375113</v>
      </c>
      <c r="P31" s="8"/>
      <c r="Q31" s="18" t="s">
        <v>268</v>
      </c>
      <c r="R31" s="18">
        <v>7.0105000000000004</v>
      </c>
      <c r="S31" s="18">
        <v>9.7112999999999996</v>
      </c>
      <c r="T31" s="18">
        <v>9.2617625256180919E-2</v>
      </c>
      <c r="U31">
        <f t="shared" si="2"/>
        <v>2.4506583177081058</v>
      </c>
      <c r="V31">
        <v>1.8133999999999997</v>
      </c>
      <c r="W31">
        <v>1</v>
      </c>
      <c r="X31" s="8" t="s">
        <v>370</v>
      </c>
      <c r="Y31" s="57">
        <f t="shared" ref="Y31:AK31" si="38">AVERAGE(C31:C33)</f>
        <v>148.40054500459226</v>
      </c>
      <c r="Z31" s="57">
        <f t="shared" si="38"/>
        <v>109.87568687902665</v>
      </c>
      <c r="AA31" s="30">
        <f t="shared" si="38"/>
        <v>88.381603954446561</v>
      </c>
      <c r="AB31" s="57">
        <f t="shared" si="38"/>
        <v>89.103238075299203</v>
      </c>
      <c r="AC31" s="57">
        <f t="shared" si="38"/>
        <v>211.26065750877788</v>
      </c>
      <c r="AD31" s="57">
        <f t="shared" si="38"/>
        <v>458.94457892373731</v>
      </c>
      <c r="AE31" s="57">
        <f t="shared" si="38"/>
        <v>516.31783396324556</v>
      </c>
      <c r="AF31" s="57">
        <f t="shared" si="38"/>
        <v>10028.682261803979</v>
      </c>
      <c r="AG31" s="57">
        <f t="shared" si="38"/>
        <v>438.95397802761141</v>
      </c>
      <c r="AH31" s="57">
        <f t="shared" si="38"/>
        <v>1984.590420605876</v>
      </c>
      <c r="AI31" s="57">
        <f t="shared" si="38"/>
        <v>114.44740712130381</v>
      </c>
      <c r="AJ31" s="30">
        <f t="shared" si="38"/>
        <v>3.950997209904644</v>
      </c>
      <c r="AK31" s="30">
        <f t="shared" si="38"/>
        <v>18.744827441490131</v>
      </c>
      <c r="AL31" s="8"/>
      <c r="AM31" s="9" t="s">
        <v>370</v>
      </c>
      <c r="AN31" s="6" t="s">
        <v>388</v>
      </c>
      <c r="AO31" s="62">
        <f t="shared" ref="AO31:BA31" si="39">((C31-Y$108)*$V31/$U31+(C32-Y$108)*$V32/$U32+(C33-Y$108)*$V33/$U33)/3</f>
        <v>69.409641243147959</v>
      </c>
      <c r="AP31" s="62">
        <f t="shared" si="39"/>
        <v>53.255551224722751</v>
      </c>
      <c r="AQ31" s="63">
        <f t="shared" si="39"/>
        <v>6.2454652756597353</v>
      </c>
      <c r="AR31" s="62">
        <f t="shared" si="39"/>
        <v>37.737021318022585</v>
      </c>
      <c r="AS31" s="62">
        <f t="shared" si="39"/>
        <v>72.446921543970845</v>
      </c>
      <c r="AT31" s="62">
        <f t="shared" si="39"/>
        <v>295.14728100123074</v>
      </c>
      <c r="AU31" s="62">
        <f t="shared" si="39"/>
        <v>324.37153071003496</v>
      </c>
      <c r="AV31" s="65">
        <f t="shared" si="39"/>
        <v>6557.6258041262199</v>
      </c>
      <c r="AW31" s="62">
        <f t="shared" si="39"/>
        <v>277.14469212134355</v>
      </c>
      <c r="AX31" s="62">
        <f t="shared" si="39"/>
        <v>1277.0045988515276</v>
      </c>
      <c r="AY31" s="62">
        <f t="shared" si="39"/>
        <v>71.531241678031094</v>
      </c>
      <c r="AZ31" s="63">
        <f t="shared" si="39"/>
        <v>1.6647387535160574</v>
      </c>
      <c r="BA31" s="63">
        <f t="shared" si="39"/>
        <v>3.6443231047505336</v>
      </c>
      <c r="BB31" s="21">
        <f>SUM(AO31:BA31)/1000</f>
        <v>9.047228810952177</v>
      </c>
      <c r="BC31" s="8"/>
      <c r="BE31" s="51">
        <f>5763/(1-T31)</f>
        <v>6351.2364361574309</v>
      </c>
    </row>
    <row r="32" spans="1:57" x14ac:dyDescent="0.35">
      <c r="A32">
        <v>27</v>
      </c>
      <c r="B32" t="s">
        <v>47</v>
      </c>
      <c r="C32">
        <v>239.67705861340087</v>
      </c>
      <c r="D32">
        <v>130.15011894700768</v>
      </c>
      <c r="E32">
        <v>106.91331825211361</v>
      </c>
      <c r="F32">
        <v>94.616340416623046</v>
      </c>
      <c r="G32">
        <v>214.21278901053347</v>
      </c>
      <c r="H32">
        <v>543.04404496290658</v>
      </c>
      <c r="I32">
        <v>670.11457254237382</v>
      </c>
      <c r="J32">
        <v>11686.24181080925</v>
      </c>
      <c r="K32">
        <v>588.97455699124862</v>
      </c>
      <c r="L32">
        <v>2731.9612858126789</v>
      </c>
      <c r="M32">
        <v>154.55407424643658</v>
      </c>
      <c r="N32">
        <v>20.759344925950678</v>
      </c>
      <c r="O32">
        <v>18.744827441490131</v>
      </c>
      <c r="P32" s="8"/>
      <c r="Q32" s="18" t="s">
        <v>269</v>
      </c>
      <c r="R32" s="18">
        <v>7.0285000000000002</v>
      </c>
      <c r="S32" s="18">
        <v>10.420199999999999</v>
      </c>
      <c r="T32" s="18">
        <v>9.2617625256180919E-2</v>
      </c>
      <c r="U32">
        <f t="shared" si="2"/>
        <v>3.0775688004186108</v>
      </c>
      <c r="V32">
        <v>1.7949999999999999</v>
      </c>
      <c r="W32">
        <v>1</v>
      </c>
      <c r="X32" s="8"/>
      <c r="AL32" s="8"/>
      <c r="AM32" s="9"/>
      <c r="AN32" s="6" t="s">
        <v>389</v>
      </c>
      <c r="AO32" s="21">
        <f>(VAR(C31*$V31/$U31,C32*$V32/$U32,C33*$V33/$U33)+VAR(C$106:C$117))^0.5</f>
        <v>44.35689254358816</v>
      </c>
      <c r="AP32" s="21">
        <f>(VAR(D31*$V31/$U31,D32*$V32/$U32,D33*$V33/$U33)+VAR(D$106:D$117))^0.5</f>
        <v>15.075708427643406</v>
      </c>
      <c r="AQ32" s="21"/>
      <c r="AR32" s="21">
        <f>(VAR(F31*$V31/$U31,F32*$V32/$U32,F33*$V33/$U33)+VAR(F$106:F$117))^0.5</f>
        <v>12.873648571302803</v>
      </c>
      <c r="AS32" s="21">
        <f>(VAR(G31*$V31/$U31,G32*$V32/$U32,G33*$V33/$U33)+VAR(G$106:G$117))^0.5</f>
        <v>48.152216264372704</v>
      </c>
      <c r="AT32" s="21">
        <f>(VAR(H31*$V31/$U31,H32*$V32/$U32,H33*$V33/$U33)+VAR(H$106:H$117))^0.5</f>
        <v>26.670653195049034</v>
      </c>
      <c r="AU32" s="21">
        <f>(VAR(I31*$V31/$U31,I32*$V32/$U32,I33*$V33/$U33)+VAR(I$106:I$117))^0.5</f>
        <v>51.58151980113194</v>
      </c>
      <c r="AV32" s="21"/>
      <c r="AW32" s="21">
        <f>(VAR(K31*$V31/$U31,K32*$V32/$U32,K33*$V33/$U33)+VAR(K$106:K$117))^0.5</f>
        <v>56.184052355166514</v>
      </c>
      <c r="AX32" s="21">
        <f>(VAR(L31*$V31/$U31,L32*$V32/$U32,L33*$V33/$U33)+VAR(L$106:L$117))^0.5</f>
        <v>292.59572279001196</v>
      </c>
      <c r="AY32" s="21">
        <f>(VAR(M31*$V31/$U31,M32*$V32/$U32,M33*$V33/$U33)+VAR(M$106:M$117))^0.5</f>
        <v>15.45681775265464</v>
      </c>
      <c r="AZ32" s="21"/>
      <c r="BA32" s="21"/>
      <c r="BC32" s="8"/>
    </row>
    <row r="33" spans="1:55" x14ac:dyDescent="0.35">
      <c r="A33">
        <v>41</v>
      </c>
      <c r="B33" t="s">
        <v>62</v>
      </c>
      <c r="C33">
        <v>103.38798926979547</v>
      </c>
      <c r="D33">
        <v>105.46820164685684</v>
      </c>
      <c r="E33">
        <v>82.746026658700799</v>
      </c>
      <c r="F33">
        <v>90.010457447922107</v>
      </c>
      <c r="G33">
        <v>219.5831558913867</v>
      </c>
      <c r="H33">
        <v>408.02030147317436</v>
      </c>
      <c r="I33">
        <v>486.95350705648025</v>
      </c>
      <c r="J33">
        <v>9869.588291742024</v>
      </c>
      <c r="K33">
        <v>413.88270773979593</v>
      </c>
      <c r="L33">
        <v>1850.3810940518354</v>
      </c>
      <c r="M33">
        <v>108.01932585359476</v>
      </c>
      <c r="N33">
        <v>6.878209466138367</v>
      </c>
      <c r="P33" s="8"/>
      <c r="Q33" s="18" t="s">
        <v>270</v>
      </c>
      <c r="R33" s="18">
        <v>7.0209000000000001</v>
      </c>
      <c r="S33" s="18">
        <v>9.9738000000000007</v>
      </c>
      <c r="T33" s="18">
        <v>9.2617625256180919E-2</v>
      </c>
      <c r="U33">
        <f t="shared" si="2"/>
        <v>2.6794094143810239</v>
      </c>
      <c r="V33">
        <v>1.7788000000000004</v>
      </c>
      <c r="W33">
        <v>1</v>
      </c>
      <c r="X33" s="8"/>
      <c r="AL33" s="8"/>
      <c r="AM33" s="9"/>
      <c r="AN33" s="6" t="s">
        <v>390</v>
      </c>
      <c r="AO33" s="22">
        <f t="shared" ref="AO33:AY33" si="40">AO32/AO31</f>
        <v>0.63905952759793327</v>
      </c>
      <c r="AP33" s="22">
        <f t="shared" si="40"/>
        <v>0.28308238448285611</v>
      </c>
      <c r="AQ33" s="22"/>
      <c r="AR33" s="22">
        <f t="shared" si="40"/>
        <v>0.34114108961627448</v>
      </c>
      <c r="AS33" s="22">
        <f t="shared" si="40"/>
        <v>0.66465510525726423</v>
      </c>
      <c r="AT33" s="22">
        <f t="shared" si="40"/>
        <v>9.0363879025325736E-2</v>
      </c>
      <c r="AU33" s="22">
        <f t="shared" si="40"/>
        <v>0.15901987356357158</v>
      </c>
      <c r="AV33" s="22"/>
      <c r="AW33" s="22">
        <f t="shared" si="40"/>
        <v>0.20272461985513035</v>
      </c>
      <c r="AX33" s="22">
        <f t="shared" si="40"/>
        <v>0.22912660068190635</v>
      </c>
      <c r="AY33" s="22">
        <f t="shared" si="40"/>
        <v>0.21608485173831099</v>
      </c>
      <c r="AZ33" s="21"/>
      <c r="BA33" s="21"/>
      <c r="BC33" s="8"/>
    </row>
    <row r="34" spans="1:55" x14ac:dyDescent="0.35">
      <c r="A34">
        <v>14</v>
      </c>
      <c r="B34" t="s">
        <v>33</v>
      </c>
      <c r="C34">
        <v>206.79931150129576</v>
      </c>
      <c r="D34">
        <v>215.10439679708045</v>
      </c>
      <c r="E34">
        <v>201.92292812149617</v>
      </c>
      <c r="F34">
        <v>183.38426672249554</v>
      </c>
      <c r="G34">
        <v>374.38162580791044</v>
      </c>
      <c r="H34">
        <v>896.0658001191257</v>
      </c>
      <c r="I34">
        <v>360.884959867318</v>
      </c>
      <c r="J34">
        <v>2478.3926939431258</v>
      </c>
      <c r="K34">
        <v>151.98087880251163</v>
      </c>
      <c r="L34">
        <v>418.37598057544835</v>
      </c>
      <c r="M34">
        <v>63.399345105600943</v>
      </c>
      <c r="N34">
        <v>-17.765614446015597</v>
      </c>
      <c r="P34" s="8"/>
      <c r="Q34" s="18" t="s">
        <v>271</v>
      </c>
      <c r="R34" s="18">
        <v>7.0265000000000004</v>
      </c>
      <c r="S34" s="18">
        <v>10.6433</v>
      </c>
      <c r="T34" s="18">
        <v>0.12050997585653947</v>
      </c>
      <c r="U34">
        <f t="shared" si="2"/>
        <v>3.180939519322068</v>
      </c>
      <c r="V34">
        <v>1.7777999999999992</v>
      </c>
      <c r="W34">
        <v>1</v>
      </c>
      <c r="X34" s="8" t="s">
        <v>371</v>
      </c>
      <c r="Y34" s="57">
        <f t="shared" ref="Y34:AK34" si="41">AVERAGE(C34:C36)</f>
        <v>236.45375007299845</v>
      </c>
      <c r="Z34" s="57">
        <f t="shared" si="41"/>
        <v>227.99629110117712</v>
      </c>
      <c r="AA34" s="2">
        <f t="shared" si="41"/>
        <v>188.40445743047408</v>
      </c>
      <c r="AB34" s="57">
        <f t="shared" si="41"/>
        <v>208.19322725845282</v>
      </c>
      <c r="AC34" s="57">
        <f t="shared" si="41"/>
        <v>413.79572192177483</v>
      </c>
      <c r="AD34" s="57">
        <f t="shared" si="41"/>
        <v>1016.0264109346002</v>
      </c>
      <c r="AE34" s="57">
        <f t="shared" si="41"/>
        <v>415.73855587790302</v>
      </c>
      <c r="AF34" s="57">
        <f t="shared" si="41"/>
        <v>2818.4665770385195</v>
      </c>
      <c r="AG34" s="57">
        <f t="shared" si="41"/>
        <v>173.29272956249238</v>
      </c>
      <c r="AH34" s="57">
        <f t="shared" si="41"/>
        <v>438.12458337307754</v>
      </c>
      <c r="AI34" s="57">
        <f t="shared" si="41"/>
        <v>71.985450603487664</v>
      </c>
      <c r="AJ34" s="30">
        <f t="shared" si="41"/>
        <v>-3.4318459960088599</v>
      </c>
      <c r="AK34" s="30">
        <f t="shared" si="41"/>
        <v>-4.4985503985160138</v>
      </c>
      <c r="AL34" s="8"/>
      <c r="AM34" s="9" t="s">
        <v>371</v>
      </c>
      <c r="AN34" s="6" t="s">
        <v>388</v>
      </c>
      <c r="AO34" s="62">
        <f t="shared" ref="AO34:AY34" si="42">((C34-Y$108)*$V34/$U34+(C35-Y$108)*$V35/$U35+(C36-Y$108)*$V36/$U36)/3</f>
        <v>102.65034569344489</v>
      </c>
      <c r="AP34" s="62">
        <f t="shared" si="42"/>
        <v>103.59260985521507</v>
      </c>
      <c r="AQ34" s="64">
        <f t="shared" si="42"/>
        <v>58.004650113299611</v>
      </c>
      <c r="AR34" s="62">
        <f t="shared" si="42"/>
        <v>91.177083907654279</v>
      </c>
      <c r="AS34" s="62">
        <f t="shared" si="42"/>
        <v>161.60832811985537</v>
      </c>
      <c r="AT34" s="62">
        <f t="shared" si="42"/>
        <v>521.84038878287697</v>
      </c>
      <c r="AU34" s="62">
        <f t="shared" si="42"/>
        <v>207.06000840671183</v>
      </c>
      <c r="AV34" s="62">
        <f t="shared" si="42"/>
        <v>1456.8074728277559</v>
      </c>
      <c r="AW34" s="62">
        <f t="shared" si="42"/>
        <v>84.656286507155173</v>
      </c>
      <c r="AX34" s="62">
        <f t="shared" si="42"/>
        <v>225.79264713467978</v>
      </c>
      <c r="AY34" s="62">
        <f t="shared" si="42"/>
        <v>35.399436355002109</v>
      </c>
      <c r="AZ34" s="63" t="s">
        <v>384</v>
      </c>
      <c r="BA34" s="63" t="s">
        <v>384</v>
      </c>
      <c r="BB34" s="21">
        <f>SUM(AO34:BA34)/1000</f>
        <v>3.0485892577036506</v>
      </c>
      <c r="BC34" s="8"/>
    </row>
    <row r="35" spans="1:55" x14ac:dyDescent="0.35">
      <c r="A35">
        <v>28</v>
      </c>
      <c r="B35" t="s">
        <v>49</v>
      </c>
      <c r="C35">
        <v>255.60399493068368</v>
      </c>
      <c r="D35">
        <v>205.62830354791541</v>
      </c>
      <c r="E35">
        <v>202.33781724756332</v>
      </c>
      <c r="F35">
        <v>191.86327855124046</v>
      </c>
      <c r="G35">
        <v>402.45828072886241</v>
      </c>
      <c r="H35">
        <v>1074.5366997801509</v>
      </c>
      <c r="I35">
        <v>430.24849454004357</v>
      </c>
      <c r="J35">
        <v>2811.0109261361454</v>
      </c>
      <c r="K35">
        <v>173.41950469055803</v>
      </c>
      <c r="L35">
        <v>402.23151812899789</v>
      </c>
      <c r="M35">
        <v>68.948871243240475</v>
      </c>
      <c r="N35">
        <v>-2.64024955519282</v>
      </c>
      <c r="P35" s="8"/>
      <c r="Q35" s="18" t="s">
        <v>272</v>
      </c>
      <c r="R35" s="18">
        <v>7.0034999999999998</v>
      </c>
      <c r="S35" s="18">
        <v>10.9617</v>
      </c>
      <c r="T35" s="18">
        <v>0.12050997585653947</v>
      </c>
      <c r="U35">
        <f t="shared" si="2"/>
        <v>3.481197413564646</v>
      </c>
      <c r="V35">
        <v>1.7806999999999995</v>
      </c>
      <c r="W35">
        <v>1</v>
      </c>
      <c r="X35" s="8"/>
      <c r="AL35" s="8"/>
      <c r="AM35" s="9"/>
      <c r="AN35" s="6" t="s">
        <v>389</v>
      </c>
      <c r="AO35" s="21">
        <f t="shared" ref="AO35:AY35" si="43">(VAR(C34*$V34/$U34,C35*$V35/$U35,C36*$V36/$U36)+VAR(C$106:C$117))^0.5</f>
        <v>22.07403187316843</v>
      </c>
      <c r="AP35" s="21">
        <f t="shared" si="43"/>
        <v>19.012165086765066</v>
      </c>
      <c r="AQ35" s="21">
        <f t="shared" si="43"/>
        <v>69.656714190173702</v>
      </c>
      <c r="AR35" s="21">
        <f t="shared" si="43"/>
        <v>17.94495009425307</v>
      </c>
      <c r="AS35" s="21">
        <f t="shared" si="43"/>
        <v>47.93600453587301</v>
      </c>
      <c r="AT35" s="21">
        <f t="shared" si="43"/>
        <v>25.205057101514278</v>
      </c>
      <c r="AU35" s="21">
        <f t="shared" si="43"/>
        <v>12.608786725545247</v>
      </c>
      <c r="AV35" s="21">
        <f t="shared" si="43"/>
        <v>85.971724864575009</v>
      </c>
      <c r="AW35" s="21">
        <f t="shared" si="43"/>
        <v>6.110128202149788</v>
      </c>
      <c r="AX35" s="21">
        <f t="shared" si="43"/>
        <v>19.206400783695933</v>
      </c>
      <c r="AY35" s="21">
        <f t="shared" si="43"/>
        <v>3.9255014109781428</v>
      </c>
      <c r="AZ35" s="21"/>
      <c r="BA35" s="21"/>
      <c r="BC35" s="8"/>
    </row>
    <row r="36" spans="1:55" x14ac:dyDescent="0.35">
      <c r="A36">
        <v>44</v>
      </c>
      <c r="B36" t="s">
        <v>65</v>
      </c>
      <c r="C36">
        <v>246.95794378701586</v>
      </c>
      <c r="D36">
        <v>263.2561729585355</v>
      </c>
      <c r="E36">
        <v>160.95262692236287</v>
      </c>
      <c r="F36">
        <v>249.3321365016225</v>
      </c>
      <c r="G36">
        <v>464.54725922855152</v>
      </c>
      <c r="H36">
        <v>1077.4767329045239</v>
      </c>
      <c r="I36">
        <v>456.08221322634733</v>
      </c>
      <c r="J36">
        <v>3165.9961110362874</v>
      </c>
      <c r="K36">
        <v>194.47780519440755</v>
      </c>
      <c r="L36">
        <v>493.76625141478644</v>
      </c>
      <c r="M36">
        <v>83.608135461621558</v>
      </c>
      <c r="N36">
        <v>10.110326013181838</v>
      </c>
      <c r="O36">
        <v>-4.4985503985160138</v>
      </c>
      <c r="P36" s="8"/>
      <c r="Q36" s="18" t="s">
        <v>273</v>
      </c>
      <c r="R36" s="18">
        <v>7.0167999999999999</v>
      </c>
      <c r="S36" s="18">
        <v>11.168900000000001</v>
      </c>
      <c r="T36" s="18">
        <v>0.12050997585653947</v>
      </c>
      <c r="U36">
        <f t="shared" si="2"/>
        <v>3.6517305292460631</v>
      </c>
      <c r="V36">
        <v>1.7914999999999992</v>
      </c>
      <c r="W36">
        <v>1</v>
      </c>
      <c r="X36" s="8"/>
      <c r="AL36" s="8"/>
      <c r="AM36" s="9"/>
      <c r="AN36" s="6" t="s">
        <v>390</v>
      </c>
      <c r="AO36" s="22">
        <f t="shared" ref="AO36:AY36" si="44">AO35/AO34</f>
        <v>0.2150409891369518</v>
      </c>
      <c r="AP36" s="22">
        <f t="shared" si="44"/>
        <v>0.18352819871356829</v>
      </c>
      <c r="AQ36" s="22">
        <f t="shared" ref="AQ36" si="45">AQ35/AQ34</f>
        <v>1.2008815509465929</v>
      </c>
      <c r="AR36" s="22">
        <f t="shared" si="44"/>
        <v>0.19681425776270739</v>
      </c>
      <c r="AS36" s="22">
        <f t="shared" si="44"/>
        <v>0.29661840508814435</v>
      </c>
      <c r="AT36" s="22">
        <f t="shared" si="44"/>
        <v>4.8300318724469965E-2</v>
      </c>
      <c r="AU36" s="22">
        <f t="shared" si="44"/>
        <v>6.089436015466005E-2</v>
      </c>
      <c r="AV36" s="22">
        <f t="shared" si="44"/>
        <v>5.9013786288244684E-2</v>
      </c>
      <c r="AW36" s="22">
        <f t="shared" si="44"/>
        <v>7.2175717294584593E-2</v>
      </c>
      <c r="AX36" s="22">
        <f t="shared" si="44"/>
        <v>8.5062117953910985E-2</v>
      </c>
      <c r="AY36" s="22">
        <f t="shared" si="44"/>
        <v>0.11089163600265772</v>
      </c>
      <c r="AZ36" s="21"/>
      <c r="BA36" s="21"/>
      <c r="BC36" s="8"/>
    </row>
    <row r="37" spans="1:55" x14ac:dyDescent="0.35">
      <c r="A37">
        <v>15</v>
      </c>
      <c r="B37" t="s">
        <v>34</v>
      </c>
      <c r="C37">
        <v>107.1421956874407</v>
      </c>
      <c r="D37">
        <v>139.18546367295576</v>
      </c>
      <c r="E37">
        <v>250.7761227159057</v>
      </c>
      <c r="F37">
        <v>249.01809902648378</v>
      </c>
      <c r="G37">
        <v>2689.4808362697618</v>
      </c>
      <c r="H37">
        <v>368.60207958342994</v>
      </c>
      <c r="I37">
        <v>364.63084907683208</v>
      </c>
      <c r="J37">
        <v>1116.8946372224573</v>
      </c>
      <c r="K37">
        <v>146.17231125406889</v>
      </c>
      <c r="L37">
        <v>156.24680908327329</v>
      </c>
      <c r="M37">
        <v>63.989542765340055</v>
      </c>
      <c r="N37">
        <v>-11.512456030335294</v>
      </c>
      <c r="P37" s="8"/>
      <c r="Q37" s="18" t="s">
        <v>274</v>
      </c>
      <c r="R37" s="18">
        <v>7.0259</v>
      </c>
      <c r="S37" s="18">
        <v>9.8320000000000007</v>
      </c>
      <c r="T37" s="18">
        <v>0.14000254422434127</v>
      </c>
      <c r="U37">
        <f t="shared" si="2"/>
        <v>2.4132388606520765</v>
      </c>
      <c r="V37">
        <v>1.7875999999999994</v>
      </c>
      <c r="W37">
        <v>1</v>
      </c>
      <c r="X37" s="8" t="s">
        <v>372</v>
      </c>
      <c r="Y37" s="57">
        <f t="shared" ref="Y37:AK37" si="46">AVERAGE(C37:C39)</f>
        <v>106.11832120990108</v>
      </c>
      <c r="Z37" s="57">
        <f t="shared" si="46"/>
        <v>145.20902682358781</v>
      </c>
      <c r="AA37" s="57">
        <f t="shared" si="46"/>
        <v>320.09718086296243</v>
      </c>
      <c r="AB37" s="57">
        <f t="shared" si="46"/>
        <v>260.28855507868383</v>
      </c>
      <c r="AC37" s="57">
        <f t="shared" si="46"/>
        <v>2981.1451475123581</v>
      </c>
      <c r="AD37" s="57">
        <f t="shared" si="46"/>
        <v>443.08291873421769</v>
      </c>
      <c r="AE37" s="57">
        <f t="shared" si="46"/>
        <v>413.88713937205119</v>
      </c>
      <c r="AF37" s="57">
        <f t="shared" si="46"/>
        <v>1218.3876914418749</v>
      </c>
      <c r="AG37" s="57">
        <f t="shared" si="46"/>
        <v>162.4651393704338</v>
      </c>
      <c r="AH37" s="57">
        <f t="shared" si="46"/>
        <v>160.5459417509725</v>
      </c>
      <c r="AI37" s="57">
        <f t="shared" si="46"/>
        <v>63.321733914990425</v>
      </c>
      <c r="AJ37" s="30">
        <f t="shared" si="46"/>
        <v>-11.907141554428136</v>
      </c>
      <c r="AK37" s="30" t="e">
        <f t="shared" si="46"/>
        <v>#DIV/0!</v>
      </c>
      <c r="AL37" s="8"/>
      <c r="AM37" s="9" t="s">
        <v>372</v>
      </c>
      <c r="AN37" s="6" t="s">
        <v>388</v>
      </c>
      <c r="AO37" s="62">
        <f t="shared" ref="AO37:AY37" si="47">((C37-Y$108)*$V37/$U37+(C38-Y$108)*$V38/$U38+(C39-Y$108)*$V39/$U39)/3</f>
        <v>45.85585447659907</v>
      </c>
      <c r="AP37" s="62">
        <f t="shared" si="47"/>
        <v>77.736028777162844</v>
      </c>
      <c r="AQ37" s="62">
        <f t="shared" si="47"/>
        <v>157.99136670374392</v>
      </c>
      <c r="AR37" s="62">
        <f t="shared" si="47"/>
        <v>151.41911665133173</v>
      </c>
      <c r="AS37" s="62">
        <f t="shared" si="47"/>
        <v>1900.6431584952122</v>
      </c>
      <c r="AT37" s="62">
        <f t="shared" si="47"/>
        <v>285.95784368069059</v>
      </c>
      <c r="AU37" s="62">
        <f t="shared" si="47"/>
        <v>261.78034344392023</v>
      </c>
      <c r="AV37" s="62">
        <f t="shared" si="47"/>
        <v>794.39868428252885</v>
      </c>
      <c r="AW37" s="62">
        <f t="shared" si="47"/>
        <v>100.23061181358544</v>
      </c>
      <c r="AX37" s="62">
        <f t="shared" si="47"/>
        <v>104.14989232965324</v>
      </c>
      <c r="AY37" s="62">
        <f t="shared" si="47"/>
        <v>39.817794526532879</v>
      </c>
      <c r="AZ37" s="63" t="s">
        <v>384</v>
      </c>
      <c r="BA37" s="63" t="s">
        <v>384</v>
      </c>
      <c r="BB37" s="21">
        <f>SUM(AO37:BA37)/1000</f>
        <v>3.9199806951809606</v>
      </c>
      <c r="BC37" s="8"/>
    </row>
    <row r="38" spans="1:55" x14ac:dyDescent="0.35">
      <c r="A38">
        <v>29</v>
      </c>
      <c r="B38" t="s">
        <v>50</v>
      </c>
      <c r="C38">
        <v>110.21381912005951</v>
      </c>
      <c r="D38">
        <v>137.42246958008786</v>
      </c>
      <c r="E38">
        <v>317.26210516817014</v>
      </c>
      <c r="F38">
        <v>239.5969747723228</v>
      </c>
      <c r="G38">
        <v>2770.2247734082043</v>
      </c>
      <c r="H38">
        <v>432.41168739390019</v>
      </c>
      <c r="I38">
        <v>374.96433655135354</v>
      </c>
      <c r="J38">
        <v>971.26893975834071</v>
      </c>
      <c r="K38">
        <v>140.90486785168517</v>
      </c>
      <c r="L38">
        <v>136.82113497427585</v>
      </c>
      <c r="M38">
        <v>57.853549639472753</v>
      </c>
      <c r="N38">
        <v>-21.87520968140484</v>
      </c>
      <c r="P38" s="8"/>
      <c r="Q38" s="18" t="s">
        <v>275</v>
      </c>
      <c r="R38" s="18">
        <v>7.0214999999999996</v>
      </c>
      <c r="S38" s="18">
        <v>9.8910999999999998</v>
      </c>
      <c r="T38" s="18">
        <v>0.14000254422434127</v>
      </c>
      <c r="U38">
        <f t="shared" si="2"/>
        <v>2.4678486990938304</v>
      </c>
      <c r="V38">
        <v>1.7686999999999991</v>
      </c>
      <c r="W38">
        <v>1</v>
      </c>
      <c r="X38" s="8"/>
      <c r="AL38" s="8"/>
      <c r="AM38" s="9"/>
      <c r="AN38" s="6" t="s">
        <v>389</v>
      </c>
      <c r="AO38" s="21">
        <f t="shared" ref="AO38:AY38" si="48">(VAR(C37*$V37/$U37,C38*$V38/$U38,C39*$V39/$U39)+VAR(C$106:C$117))^0.5</f>
        <v>24.67975121196114</v>
      </c>
      <c r="AP38" s="21">
        <f t="shared" si="48"/>
        <v>16.569818855686421</v>
      </c>
      <c r="AQ38" s="21">
        <f t="shared" si="48"/>
        <v>70.82102160218281</v>
      </c>
      <c r="AR38" s="21">
        <f t="shared" si="48"/>
        <v>16.897823090115761</v>
      </c>
      <c r="AS38" s="21">
        <f t="shared" si="48"/>
        <v>58.301417488225411</v>
      </c>
      <c r="AT38" s="21">
        <f t="shared" si="48"/>
        <v>19.368780758049315</v>
      </c>
      <c r="AU38" s="21">
        <f t="shared" si="48"/>
        <v>6.6036798755331381</v>
      </c>
      <c r="AV38" s="21">
        <f t="shared" si="48"/>
        <v>89.566099656966941</v>
      </c>
      <c r="AW38" s="21">
        <f t="shared" si="48"/>
        <v>5.9552580441592458</v>
      </c>
      <c r="AX38" s="21">
        <f t="shared" si="48"/>
        <v>9.1711911359104246</v>
      </c>
      <c r="AY38" s="21">
        <f t="shared" si="48"/>
        <v>5.3486516224672549</v>
      </c>
      <c r="AZ38" s="21"/>
      <c r="BA38" s="21"/>
      <c r="BC38" s="8"/>
    </row>
    <row r="39" spans="1:55" x14ac:dyDescent="0.35">
      <c r="A39">
        <v>45</v>
      </c>
      <c r="B39" t="s">
        <v>67</v>
      </c>
      <c r="C39">
        <v>100.99894882220305</v>
      </c>
      <c r="D39">
        <v>159.01914721771985</v>
      </c>
      <c r="E39">
        <v>392.25331470481154</v>
      </c>
      <c r="F39">
        <v>292.25059143724485</v>
      </c>
      <c r="G39">
        <v>3483.7298328591082</v>
      </c>
      <c r="H39">
        <v>528.23498922532303</v>
      </c>
      <c r="I39">
        <v>502.06623248796797</v>
      </c>
      <c r="J39">
        <v>1566.9994973448263</v>
      </c>
      <c r="K39">
        <v>200.31823900554735</v>
      </c>
      <c r="L39">
        <v>188.56988119536834</v>
      </c>
      <c r="M39">
        <v>68.12210934015846</v>
      </c>
      <c r="N39">
        <v>-2.3337589515442767</v>
      </c>
      <c r="P39" s="8"/>
      <c r="Q39" s="18" t="s">
        <v>276</v>
      </c>
      <c r="R39" s="18">
        <v>7.0255999999999998</v>
      </c>
      <c r="S39" s="18">
        <v>10.759499999999999</v>
      </c>
      <c r="T39" s="18">
        <v>0.14000254422434127</v>
      </c>
      <c r="U39">
        <f t="shared" si="2"/>
        <v>3.2111445001207315</v>
      </c>
      <c r="V39">
        <v>1.7771999999999988</v>
      </c>
      <c r="W39">
        <v>1</v>
      </c>
      <c r="X39" s="8"/>
      <c r="AL39" s="8"/>
      <c r="AM39" s="9"/>
      <c r="AN39" s="6" t="s">
        <v>390</v>
      </c>
      <c r="AO39" s="22">
        <f t="shared" ref="AO39" si="49">AO38/AO37</f>
        <v>0.53820284222498971</v>
      </c>
      <c r="AP39" s="22">
        <f t="shared" ref="AP39:AY39" si="50">AP38/AP37</f>
        <v>0.2131549439344948</v>
      </c>
      <c r="AQ39" s="22">
        <f t="shared" si="50"/>
        <v>0.44825880729914952</v>
      </c>
      <c r="AR39" s="22">
        <f t="shared" si="50"/>
        <v>0.1115963655304229</v>
      </c>
      <c r="AS39" s="22">
        <f t="shared" si="50"/>
        <v>3.0674573092607311E-2</v>
      </c>
      <c r="AT39" s="22">
        <f t="shared" si="50"/>
        <v>6.7732993467656363E-2</v>
      </c>
      <c r="AU39" s="22">
        <f t="shared" si="50"/>
        <v>2.5226034119509085E-2</v>
      </c>
      <c r="AV39" s="22">
        <f t="shared" si="50"/>
        <v>0.1127470392751968</v>
      </c>
      <c r="AW39" s="22">
        <f t="shared" si="50"/>
        <v>5.9415561138498996E-2</v>
      </c>
      <c r="AX39" s="22">
        <f t="shared" si="50"/>
        <v>8.805761514262489E-2</v>
      </c>
      <c r="AY39" s="22">
        <f t="shared" si="50"/>
        <v>0.13432817377424411</v>
      </c>
      <c r="AZ39" s="21"/>
      <c r="BA39" s="21"/>
      <c r="BC39" s="8"/>
    </row>
    <row r="40" spans="1:55" x14ac:dyDescent="0.35">
      <c r="A40">
        <v>3</v>
      </c>
      <c r="B40" t="s">
        <v>103</v>
      </c>
      <c r="C40">
        <v>401.790517557172</v>
      </c>
      <c r="D40">
        <v>247.82997464594118</v>
      </c>
      <c r="E40">
        <v>310.20899002502819</v>
      </c>
      <c r="F40">
        <v>253.51930283680517</v>
      </c>
      <c r="G40">
        <v>715.82389907478932</v>
      </c>
      <c r="H40">
        <v>1702.9415575859932</v>
      </c>
      <c r="I40">
        <v>704.86092417545228</v>
      </c>
      <c r="J40">
        <v>2079.9963804017398</v>
      </c>
      <c r="K40">
        <v>194.69404851869081</v>
      </c>
      <c r="L40">
        <v>267.60085888191844</v>
      </c>
      <c r="M40">
        <v>74.738527747708261</v>
      </c>
      <c r="N40">
        <v>11.496784059362607</v>
      </c>
      <c r="O40">
        <v>1.3402924562169207</v>
      </c>
      <c r="P40" s="8"/>
      <c r="Q40" s="18" t="s">
        <v>284</v>
      </c>
      <c r="R40" s="18">
        <v>6.9290000000000003</v>
      </c>
      <c r="S40" s="18">
        <v>11.757</v>
      </c>
      <c r="T40" s="18">
        <v>0.1315592665906799</v>
      </c>
      <c r="U40">
        <f t="shared" si="2"/>
        <v>4.1928318609001964</v>
      </c>
      <c r="V40">
        <v>1.782</v>
      </c>
      <c r="W40">
        <v>1</v>
      </c>
      <c r="X40" s="8" t="s">
        <v>325</v>
      </c>
      <c r="Y40" s="57">
        <f t="shared" ref="Y40:AK40" si="51">AVERAGE(C40:C42)</f>
        <v>417.64161132056296</v>
      </c>
      <c r="Z40" s="57">
        <f t="shared" si="51"/>
        <v>371.86395488791953</v>
      </c>
      <c r="AA40" s="57">
        <f t="shared" si="51"/>
        <v>378.97686267066206</v>
      </c>
      <c r="AB40" s="57">
        <f t="shared" si="51"/>
        <v>232.16475452737359</v>
      </c>
      <c r="AC40" s="57">
        <f t="shared" si="51"/>
        <v>731.65234882888308</v>
      </c>
      <c r="AD40" s="57">
        <f t="shared" si="51"/>
        <v>1575.0319683231392</v>
      </c>
      <c r="AE40" s="57">
        <f t="shared" si="51"/>
        <v>842.12408279534611</v>
      </c>
      <c r="AF40" s="57">
        <f t="shared" si="51"/>
        <v>2672.8007954297664</v>
      </c>
      <c r="AG40" s="57">
        <f t="shared" si="51"/>
        <v>237.60407750863234</v>
      </c>
      <c r="AH40" s="57">
        <f t="shared" si="51"/>
        <v>327.52482796241065</v>
      </c>
      <c r="AI40" s="57">
        <f t="shared" si="51"/>
        <v>109.75862212480693</v>
      </c>
      <c r="AJ40" s="57">
        <f t="shared" si="51"/>
        <v>16.029321205790328</v>
      </c>
      <c r="AK40" s="30">
        <f t="shared" si="51"/>
        <v>-1.0395478442059392</v>
      </c>
      <c r="AL40" s="8"/>
      <c r="AM40" s="9" t="s">
        <v>325</v>
      </c>
      <c r="AN40" s="6" t="s">
        <v>388</v>
      </c>
      <c r="AO40" s="62">
        <f t="shared" ref="AO40:AZ40" si="52">((C40-Y$108)*$V40/$U40+(C41-Y$108)*$V41/$U41+(C42-Y$108)*$V42/$U42)/3</f>
        <v>191.8583517699831</v>
      </c>
      <c r="AP40" s="62">
        <f t="shared" si="52"/>
        <v>176.26391340602538</v>
      </c>
      <c r="AQ40" s="62">
        <f t="shared" si="52"/>
        <v>155.45152055405765</v>
      </c>
      <c r="AR40" s="62">
        <f t="shared" si="52"/>
        <v>100.0261252841705</v>
      </c>
      <c r="AS40" s="62">
        <f t="shared" si="52"/>
        <v>316.76139337403498</v>
      </c>
      <c r="AT40" s="62">
        <f t="shared" si="52"/>
        <v>783.97173059067302</v>
      </c>
      <c r="AU40" s="62">
        <f t="shared" si="52"/>
        <v>421.68749577117933</v>
      </c>
      <c r="AV40" s="62">
        <f t="shared" si="52"/>
        <v>1367.537582825433</v>
      </c>
      <c r="AW40" s="62">
        <f t="shared" si="52"/>
        <v>116.47634142371514</v>
      </c>
      <c r="AX40" s="62">
        <f t="shared" si="52"/>
        <v>165.86925686891888</v>
      </c>
      <c r="AY40" s="62">
        <f t="shared" si="52"/>
        <v>54.899429396061628</v>
      </c>
      <c r="AZ40" s="62">
        <f t="shared" si="52"/>
        <v>8.3223259681409516</v>
      </c>
      <c r="BA40" s="63" t="s">
        <v>384</v>
      </c>
      <c r="BB40" s="21">
        <f>SUM(AO40:BA40)/1000</f>
        <v>3.8591254672323929</v>
      </c>
      <c r="BC40" s="8"/>
    </row>
    <row r="41" spans="1:55" x14ac:dyDescent="0.35">
      <c r="A41">
        <v>17</v>
      </c>
      <c r="B41" t="s">
        <v>117</v>
      </c>
      <c r="C41">
        <v>436.14719447016773</v>
      </c>
      <c r="D41">
        <v>655.96310714486413</v>
      </c>
      <c r="E41">
        <v>318.19560570182125</v>
      </c>
      <c r="F41">
        <v>245.24964932481939</v>
      </c>
      <c r="G41">
        <v>923.19543424598157</v>
      </c>
      <c r="H41">
        <v>1582.8357599495621</v>
      </c>
      <c r="I41">
        <v>959.19388464211249</v>
      </c>
      <c r="J41">
        <v>3138.6988085388848</v>
      </c>
      <c r="K41">
        <v>274.19878775555304</v>
      </c>
      <c r="L41">
        <v>378.67023833005101</v>
      </c>
      <c r="M41">
        <v>131.43213919930204</v>
      </c>
      <c r="N41">
        <v>11.342695610505002</v>
      </c>
      <c r="O41">
        <v>-0.82429167867201347</v>
      </c>
      <c r="P41" s="8"/>
      <c r="Q41" s="18" t="s">
        <v>285</v>
      </c>
      <c r="R41" s="18">
        <v>6.9386000000000001</v>
      </c>
      <c r="S41" s="18">
        <v>10.7319</v>
      </c>
      <c r="T41" s="18">
        <v>0.1315592665906799</v>
      </c>
      <c r="U41">
        <f t="shared" si="2"/>
        <v>3.2942562340415731</v>
      </c>
      <c r="V41">
        <v>1.7470999999999997</v>
      </c>
      <c r="W41">
        <v>1</v>
      </c>
      <c r="X41" s="8"/>
      <c r="AL41" s="8"/>
      <c r="AM41" s="9"/>
      <c r="AN41" s="6" t="s">
        <v>389</v>
      </c>
      <c r="AO41" s="21">
        <f t="shared" ref="AO41:AZ41" si="53">(VAR(C40*$V40/$U40,C41*$V41/$U41,C42*$V42/$U42)+VAR(C$106:C$117))^0.5</f>
        <v>40.590461000574592</v>
      </c>
      <c r="AP41" s="21">
        <f t="shared" si="53"/>
        <v>137.31819250536631</v>
      </c>
      <c r="AQ41" s="21">
        <f t="shared" si="53"/>
        <v>103.83347155035261</v>
      </c>
      <c r="AR41" s="21">
        <f t="shared" si="53"/>
        <v>17.493906881677045</v>
      </c>
      <c r="AS41" s="21">
        <f t="shared" si="53"/>
        <v>115.25951936573614</v>
      </c>
      <c r="AT41" s="21">
        <f t="shared" si="53"/>
        <v>59.301260315645422</v>
      </c>
      <c r="AU41" s="21">
        <f t="shared" si="53"/>
        <v>113.53610513600619</v>
      </c>
      <c r="AV41" s="21">
        <f t="shared" si="53"/>
        <v>423.63430505542971</v>
      </c>
      <c r="AW41" s="21">
        <f t="shared" si="53"/>
        <v>33.905294082246755</v>
      </c>
      <c r="AX41" s="21">
        <f t="shared" si="53"/>
        <v>46.919310044671548</v>
      </c>
      <c r="AY41" s="21">
        <f t="shared" si="53"/>
        <v>21.695397194742227</v>
      </c>
      <c r="AZ41" s="21">
        <f t="shared" si="53"/>
        <v>5.0531803597510496</v>
      </c>
      <c r="BA41" s="21"/>
      <c r="BC41" s="8"/>
    </row>
    <row r="42" spans="1:55" x14ac:dyDescent="0.35">
      <c r="A42">
        <v>33</v>
      </c>
      <c r="B42" t="s">
        <v>133</v>
      </c>
      <c r="C42">
        <v>414.98712193434915</v>
      </c>
      <c r="D42">
        <v>211.79878287295313</v>
      </c>
      <c r="E42">
        <v>508.52599228513674</v>
      </c>
      <c r="F42">
        <v>197.72531142049615</v>
      </c>
      <c r="G42">
        <v>555.93771316587834</v>
      </c>
      <c r="H42">
        <v>1439.3185874338628</v>
      </c>
      <c r="I42">
        <v>862.31743956847356</v>
      </c>
      <c r="J42">
        <v>2799.7071973486745</v>
      </c>
      <c r="K42">
        <v>243.91939625165315</v>
      </c>
      <c r="L42">
        <v>336.30338667526252</v>
      </c>
      <c r="M42">
        <v>123.10519942741045</v>
      </c>
      <c r="N42">
        <v>25.248483947503384</v>
      </c>
      <c r="O42">
        <v>-3.6346443101627246</v>
      </c>
      <c r="P42" s="8"/>
      <c r="Q42" s="18" t="s">
        <v>286</v>
      </c>
      <c r="R42" s="18">
        <v>6.9417</v>
      </c>
      <c r="S42" s="18">
        <v>10.653499999999999</v>
      </c>
      <c r="T42" s="18">
        <v>0.1315592665906799</v>
      </c>
      <c r="U42">
        <f t="shared" si="2"/>
        <v>3.2234783142687133</v>
      </c>
      <c r="V42">
        <v>1.7957000000000001</v>
      </c>
      <c r="W42">
        <v>1</v>
      </c>
      <c r="X42" s="8"/>
      <c r="AL42" s="8"/>
      <c r="AM42" s="9"/>
      <c r="AN42" s="6" t="s">
        <v>390</v>
      </c>
      <c r="AO42" s="22">
        <f t="shared" ref="AO42:AY42" si="54">AO41/AO40</f>
        <v>0.21156473318001842</v>
      </c>
      <c r="AP42" s="22">
        <f t="shared" si="54"/>
        <v>0.77904881295272688</v>
      </c>
      <c r="AQ42" s="22">
        <f t="shared" si="54"/>
        <v>0.66794760952013288</v>
      </c>
      <c r="AR42" s="22">
        <f t="shared" si="54"/>
        <v>0.17489337742492281</v>
      </c>
      <c r="AS42" s="22">
        <f t="shared" si="54"/>
        <v>0.36386858303037128</v>
      </c>
      <c r="AT42" s="22">
        <f t="shared" si="54"/>
        <v>7.5642090143946489E-2</v>
      </c>
      <c r="AU42" s="22">
        <f t="shared" si="54"/>
        <v>0.26924228551850249</v>
      </c>
      <c r="AV42" s="22">
        <f t="shared" si="54"/>
        <v>0.30977891238657601</v>
      </c>
      <c r="AW42" s="22">
        <f t="shared" si="54"/>
        <v>0.29109168151931214</v>
      </c>
      <c r="AX42" s="22">
        <f t="shared" si="54"/>
        <v>0.28286923647189405</v>
      </c>
      <c r="AY42" s="22">
        <f t="shared" si="54"/>
        <v>0.39518438412583229</v>
      </c>
      <c r="AZ42" s="22">
        <f t="shared" ref="AZ42" si="55">AZ41/AZ40</f>
        <v>0.6071836622472303</v>
      </c>
      <c r="BA42" s="21"/>
      <c r="BC42" s="8"/>
    </row>
    <row r="43" spans="1:55" x14ac:dyDescent="0.35">
      <c r="A43">
        <v>4</v>
      </c>
      <c r="B43" t="s">
        <v>104</v>
      </c>
      <c r="C43">
        <v>185.29794747296404</v>
      </c>
      <c r="D43">
        <v>335.42874363531581</v>
      </c>
      <c r="E43">
        <v>275.66947027993609</v>
      </c>
      <c r="F43">
        <v>226.72143829163608</v>
      </c>
      <c r="G43">
        <v>1080.0666773445892</v>
      </c>
      <c r="H43">
        <v>719.77270277245111</v>
      </c>
      <c r="I43">
        <v>444.0695340372161</v>
      </c>
      <c r="J43">
        <v>1009.2687088736676</v>
      </c>
      <c r="K43">
        <v>199.56092721051087</v>
      </c>
      <c r="L43">
        <v>155.6057596390072</v>
      </c>
      <c r="M43">
        <v>78.639978105681379</v>
      </c>
      <c r="N43">
        <v>-12.733787778364507</v>
      </c>
      <c r="P43" s="8"/>
      <c r="Q43" s="18" t="s">
        <v>287</v>
      </c>
      <c r="R43" s="18">
        <v>6.9396000000000004</v>
      </c>
      <c r="S43" s="18">
        <v>10.470499999999999</v>
      </c>
      <c r="T43" s="18">
        <v>0.20926727250817564</v>
      </c>
      <c r="U43">
        <f t="shared" si="2"/>
        <v>2.7919981875008819</v>
      </c>
      <c r="V43">
        <v>1.7722999999999995</v>
      </c>
      <c r="W43">
        <v>1</v>
      </c>
      <c r="X43" s="8" t="s">
        <v>326</v>
      </c>
      <c r="Y43" s="57">
        <f t="shared" ref="Y43:AK43" si="56">AVERAGE(C43:C45)</f>
        <v>187.64906664361055</v>
      </c>
      <c r="Z43" s="57">
        <f t="shared" si="56"/>
        <v>314.93393730572626</v>
      </c>
      <c r="AA43" s="57">
        <f t="shared" si="56"/>
        <v>309.20634130369922</v>
      </c>
      <c r="AB43" s="57">
        <f t="shared" si="56"/>
        <v>251.80954324993888</v>
      </c>
      <c r="AC43" s="57">
        <f t="shared" si="56"/>
        <v>1064.8035293674272</v>
      </c>
      <c r="AD43" s="57">
        <f t="shared" si="56"/>
        <v>757.92053997882442</v>
      </c>
      <c r="AE43" s="57">
        <f t="shared" si="56"/>
        <v>466.84626267897391</v>
      </c>
      <c r="AF43" s="57">
        <f t="shared" si="56"/>
        <v>1108.8778082951731</v>
      </c>
      <c r="AG43" s="57">
        <f t="shared" si="56"/>
        <v>211.72642235219701</v>
      </c>
      <c r="AH43" s="57">
        <f t="shared" si="56"/>
        <v>166.84059012967566</v>
      </c>
      <c r="AI43" s="57">
        <f t="shared" si="56"/>
        <v>83.648458642398467</v>
      </c>
      <c r="AJ43" s="30">
        <f t="shared" si="56"/>
        <v>-11.052484047966304</v>
      </c>
      <c r="AK43" s="30">
        <f t="shared" si="56"/>
        <v>9.805382899208066</v>
      </c>
      <c r="AL43" s="8"/>
      <c r="AM43" s="9" t="s">
        <v>326</v>
      </c>
      <c r="AN43" s="6" t="s">
        <v>388</v>
      </c>
      <c r="AO43" s="62">
        <f t="shared" ref="AO43:AY43" si="57">((C43-Y$108)*$V43/$U43+(C44-Y$108)*$V44/$U44+(C45-Y$108)*$V45/$U45)/3</f>
        <v>88.828853473959612</v>
      </c>
      <c r="AP43" s="62">
        <f t="shared" si="57"/>
        <v>171.0443713276284</v>
      </c>
      <c r="AQ43" s="62">
        <f t="shared" si="57"/>
        <v>136.7796481347149</v>
      </c>
      <c r="AR43" s="62">
        <f t="shared" si="57"/>
        <v>130.45400356506835</v>
      </c>
      <c r="AS43" s="62">
        <f t="shared" si="57"/>
        <v>573.35352266050404</v>
      </c>
      <c r="AT43" s="62">
        <f t="shared" si="57"/>
        <v>445.10087752679152</v>
      </c>
      <c r="AU43" s="62">
        <f t="shared" si="57"/>
        <v>268.03541606722763</v>
      </c>
      <c r="AV43" s="62">
        <f t="shared" si="57"/>
        <v>655.40718863114591</v>
      </c>
      <c r="AW43" s="62">
        <f t="shared" si="57"/>
        <v>119.93506953228029</v>
      </c>
      <c r="AX43" s="62">
        <f t="shared" si="57"/>
        <v>97.390229473729462</v>
      </c>
      <c r="AY43" s="62">
        <f t="shared" si="57"/>
        <v>47.545091009139234</v>
      </c>
      <c r="AZ43" s="63" t="s">
        <v>384</v>
      </c>
      <c r="BA43" s="63">
        <f>((O43-AK$108)*$V43/$U43+(O44-AK$108)*$V44/$U44+(O45-AK$108)*$V45/$U45)/3</f>
        <v>1.856654953129308</v>
      </c>
      <c r="BB43" s="21">
        <f>SUM(AO43:BA43)/1000</f>
        <v>2.7357309263553184</v>
      </c>
      <c r="BC43" s="8"/>
    </row>
    <row r="44" spans="1:55" x14ac:dyDescent="0.35">
      <c r="A44">
        <v>18</v>
      </c>
      <c r="B44" t="s">
        <v>118</v>
      </c>
      <c r="C44">
        <v>202.02123060611095</v>
      </c>
      <c r="D44">
        <v>308.3227094574716</v>
      </c>
      <c r="E44">
        <v>381.88108655313226</v>
      </c>
      <c r="F44">
        <v>263.56850204124356</v>
      </c>
      <c r="G44">
        <v>1069.0432926944168</v>
      </c>
      <c r="H44">
        <v>736.75956082438529</v>
      </c>
      <c r="I44">
        <v>462.28230571106013</v>
      </c>
      <c r="J44">
        <v>1154.4133966021473</v>
      </c>
      <c r="K44">
        <v>220.89878078006322</v>
      </c>
      <c r="L44">
        <v>158.7045721240647</v>
      </c>
      <c r="M44">
        <v>87.868944503845</v>
      </c>
      <c r="N44">
        <v>-13.649403110825649</v>
      </c>
      <c r="O44">
        <v>9.805382899208066</v>
      </c>
      <c r="P44" s="8"/>
      <c r="Q44" s="18" t="s">
        <v>288</v>
      </c>
      <c r="R44" s="18">
        <v>6.9428000000000001</v>
      </c>
      <c r="S44" s="18">
        <v>10.910500000000001</v>
      </c>
      <c r="T44" s="18">
        <v>0.20926727250817564</v>
      </c>
      <c r="U44">
        <f t="shared" si="2"/>
        <v>3.1373902428693121</v>
      </c>
      <c r="V44">
        <v>1.7821999999999996</v>
      </c>
      <c r="W44">
        <v>1</v>
      </c>
      <c r="X44" s="8"/>
      <c r="AL44" s="8"/>
      <c r="AM44" s="9"/>
      <c r="AN44" s="6" t="s">
        <v>389</v>
      </c>
      <c r="AO44" s="21">
        <f t="shared" ref="AO44:AY44" si="58">(VAR(C43*$V43/$U43,C44*$V44/$U44,C45*$V45/$U45)+VAR(C$106:C$117))^0.5</f>
        <v>22.273473487641862</v>
      </c>
      <c r="AP44" s="21">
        <f t="shared" si="58"/>
        <v>26.285452568618521</v>
      </c>
      <c r="AQ44" s="21">
        <f t="shared" si="58"/>
        <v>74.087940525744997</v>
      </c>
      <c r="AR44" s="21">
        <f t="shared" si="58"/>
        <v>13.512909330962588</v>
      </c>
      <c r="AS44" s="21">
        <f t="shared" si="58"/>
        <v>64.676388052520863</v>
      </c>
      <c r="AT44" s="21">
        <f t="shared" si="58"/>
        <v>29.592841706277422</v>
      </c>
      <c r="AU44" s="21">
        <f t="shared" si="58"/>
        <v>13.762972460710845</v>
      </c>
      <c r="AV44" s="21">
        <f t="shared" si="58"/>
        <v>18.087936404431613</v>
      </c>
      <c r="AW44" s="21">
        <f t="shared" si="58"/>
        <v>3.1696331035761367</v>
      </c>
      <c r="AX44" s="21">
        <f t="shared" si="58"/>
        <v>9.2918293045882798</v>
      </c>
      <c r="AY44" s="21">
        <f t="shared" si="58"/>
        <v>2.2171081694775157</v>
      </c>
      <c r="AZ44" s="21"/>
      <c r="BA44" s="21"/>
      <c r="BC44" s="8"/>
    </row>
    <row r="45" spans="1:55" x14ac:dyDescent="0.35">
      <c r="A45">
        <v>34</v>
      </c>
      <c r="B45" t="s">
        <v>134</v>
      </c>
      <c r="C45">
        <v>175.62802185175664</v>
      </c>
      <c r="D45">
        <v>301.05035882439148</v>
      </c>
      <c r="E45">
        <v>270.06846707802924</v>
      </c>
      <c r="F45">
        <v>265.13868941693704</v>
      </c>
      <c r="G45">
        <v>1045.300618063276</v>
      </c>
      <c r="H45">
        <v>817.22935633963698</v>
      </c>
      <c r="I45">
        <v>494.18694828864534</v>
      </c>
      <c r="J45">
        <v>1162.9513194097046</v>
      </c>
      <c r="K45">
        <v>214.71955906601696</v>
      </c>
      <c r="L45">
        <v>186.21143862595514</v>
      </c>
      <c r="M45">
        <v>84.436453317669006</v>
      </c>
      <c r="N45">
        <v>-6.7742612547087635</v>
      </c>
      <c r="P45" s="8"/>
      <c r="Q45" s="18" t="s">
        <v>289</v>
      </c>
      <c r="R45" s="18">
        <v>6.9310999999999998</v>
      </c>
      <c r="S45" s="18">
        <v>10.754200000000001</v>
      </c>
      <c r="T45">
        <v>0.20926727250817564</v>
      </c>
      <c r="U45">
        <f t="shared" si="2"/>
        <v>3.0230502904739942</v>
      </c>
      <c r="V45">
        <v>1.7584</v>
      </c>
      <c r="W45">
        <v>1</v>
      </c>
      <c r="X45" s="8"/>
      <c r="AL45" s="8"/>
      <c r="AM45" s="9"/>
      <c r="AN45" s="6" t="s">
        <v>390</v>
      </c>
      <c r="AO45" s="22">
        <f t="shared" ref="AO45:AY45" si="59">AO44/AO43</f>
        <v>0.25074593014049634</v>
      </c>
      <c r="AP45" s="22">
        <f t="shared" si="59"/>
        <v>0.15367622076420057</v>
      </c>
      <c r="AQ45" s="22">
        <f t="shared" si="59"/>
        <v>0.54165909575067372</v>
      </c>
      <c r="AR45" s="22">
        <f t="shared" si="59"/>
        <v>0.10358370737332387</v>
      </c>
      <c r="AS45" s="22">
        <f t="shared" si="59"/>
        <v>0.11280368131760352</v>
      </c>
      <c r="AT45" s="22">
        <f t="shared" si="59"/>
        <v>6.6485696165575786E-2</v>
      </c>
      <c r="AU45" s="22">
        <f t="shared" si="59"/>
        <v>5.1347589294911941E-2</v>
      </c>
      <c r="AV45" s="22">
        <f t="shared" si="59"/>
        <v>2.7598013445975875E-2</v>
      </c>
      <c r="AW45" s="22">
        <f t="shared" si="59"/>
        <v>2.6427909000569981E-2</v>
      </c>
      <c r="AX45" s="22">
        <f t="shared" si="59"/>
        <v>9.5408228882905607E-2</v>
      </c>
      <c r="AY45" s="22">
        <f t="shared" si="59"/>
        <v>4.6631694722202501E-2</v>
      </c>
      <c r="AZ45" s="21"/>
      <c r="BA45" s="21"/>
      <c r="BC45" s="8"/>
    </row>
    <row r="46" spans="1:55" x14ac:dyDescent="0.35">
      <c r="A46">
        <v>5</v>
      </c>
      <c r="B46" t="s">
        <v>105</v>
      </c>
      <c r="C46">
        <v>269.02812696953629</v>
      </c>
      <c r="D46">
        <v>344.13352696885119</v>
      </c>
      <c r="E46">
        <v>1273.6852630345199</v>
      </c>
      <c r="F46">
        <v>222.42959279807386</v>
      </c>
      <c r="G46">
        <v>961.91860596581807</v>
      </c>
      <c r="H46">
        <v>989.16684905761042</v>
      </c>
      <c r="I46">
        <v>393.04793963176621</v>
      </c>
      <c r="J46">
        <v>1521.7845821949436</v>
      </c>
      <c r="K46">
        <v>168.6748273156974</v>
      </c>
      <c r="L46">
        <v>202.19620129713604</v>
      </c>
      <c r="M46">
        <v>77.339289295173671</v>
      </c>
      <c r="N46">
        <v>-18.222562275978785</v>
      </c>
      <c r="P46" s="8"/>
      <c r="Q46" s="18" t="s">
        <v>290</v>
      </c>
      <c r="R46" s="18">
        <v>6.9393000000000002</v>
      </c>
      <c r="S46" s="18">
        <v>11.020099999999999</v>
      </c>
      <c r="T46">
        <v>0.42319538686092406</v>
      </c>
      <c r="U46">
        <f t="shared" si="2"/>
        <v>2.3538242652979404</v>
      </c>
      <c r="V46">
        <v>1.8583999999999996</v>
      </c>
      <c r="W46">
        <v>1</v>
      </c>
      <c r="X46" s="8" t="s">
        <v>327</v>
      </c>
      <c r="Y46" s="57">
        <f t="shared" ref="Y46:AK46" si="60">AVERAGE(C46:C48)</f>
        <v>256.62786940822326</v>
      </c>
      <c r="Z46" s="57">
        <f t="shared" si="60"/>
        <v>301.38092021680421</v>
      </c>
      <c r="AA46" s="2">
        <f t="shared" si="60"/>
        <v>636.3464172076649</v>
      </c>
      <c r="AB46" s="57">
        <f t="shared" si="60"/>
        <v>218.48667783244355</v>
      </c>
      <c r="AC46" s="57">
        <f t="shared" si="60"/>
        <v>950.4241365015356</v>
      </c>
      <c r="AD46" s="57">
        <f t="shared" si="60"/>
        <v>1576.7379134693808</v>
      </c>
      <c r="AE46" s="57">
        <f t="shared" si="60"/>
        <v>441.14171258610168</v>
      </c>
      <c r="AF46" s="57">
        <f t="shared" si="60"/>
        <v>1706.8530779812984</v>
      </c>
      <c r="AG46" s="57">
        <f t="shared" si="60"/>
        <v>208.48625603744094</v>
      </c>
      <c r="AH46" s="57">
        <f t="shared" si="60"/>
        <v>257.92638171450295</v>
      </c>
      <c r="AI46" s="57">
        <f t="shared" si="60"/>
        <v>98.979594190365347</v>
      </c>
      <c r="AJ46" s="30">
        <f t="shared" si="60"/>
        <v>-8.4383836454583996</v>
      </c>
      <c r="AK46" s="30" t="e">
        <f t="shared" si="60"/>
        <v>#DIV/0!</v>
      </c>
      <c r="AL46" s="8"/>
      <c r="AM46" s="9" t="s">
        <v>327</v>
      </c>
      <c r="AN46" s="6" t="s">
        <v>388</v>
      </c>
      <c r="AO46" s="62">
        <f t="shared" ref="AO46:AY46" si="61">((C46-Y$108)*$V46/$U46+(C47-Y$108)*$V47/$U47+(C48-Y$108)*$V48/$U48)/3</f>
        <v>159.4509570344843</v>
      </c>
      <c r="AP46" s="62">
        <f t="shared" si="61"/>
        <v>199.46484276216518</v>
      </c>
      <c r="AQ46" s="64">
        <f t="shared" si="61"/>
        <v>425.94273638051504</v>
      </c>
      <c r="AR46" s="62">
        <f t="shared" si="61"/>
        <v>134.85277374319242</v>
      </c>
      <c r="AS46" s="62">
        <f t="shared" si="61"/>
        <v>619.35229905583867</v>
      </c>
      <c r="AT46" s="62">
        <f t="shared" si="61"/>
        <v>1145.583364059371</v>
      </c>
      <c r="AU46" s="62">
        <f t="shared" si="61"/>
        <v>311.91305404205332</v>
      </c>
      <c r="AV46" s="62">
        <f t="shared" si="61"/>
        <v>1249.4250215453956</v>
      </c>
      <c r="AW46" s="62">
        <f t="shared" si="61"/>
        <v>145.81063975424792</v>
      </c>
      <c r="AX46" s="62">
        <f t="shared" si="61"/>
        <v>186.73876012793872</v>
      </c>
      <c r="AY46" s="62">
        <f t="shared" si="61"/>
        <v>69.661677206909488</v>
      </c>
      <c r="AZ46" s="63" t="s">
        <v>384</v>
      </c>
      <c r="BA46" s="63" t="s">
        <v>384</v>
      </c>
      <c r="BB46" s="21">
        <f>SUM(AO46:BA46)/1000</f>
        <v>4.6481961257121114</v>
      </c>
      <c r="BC46" s="8"/>
    </row>
    <row r="47" spans="1:55" x14ac:dyDescent="0.35">
      <c r="A47">
        <v>21</v>
      </c>
      <c r="B47" t="s">
        <v>121</v>
      </c>
      <c r="C47">
        <v>275.85395681980032</v>
      </c>
      <c r="D47">
        <v>324.07946916247863</v>
      </c>
      <c r="E47">
        <v>352.32023632084622</v>
      </c>
      <c r="F47">
        <v>259.69537318119961</v>
      </c>
      <c r="G47">
        <v>1032.016026305376</v>
      </c>
      <c r="H47">
        <v>1732.2329987140076</v>
      </c>
      <c r="I47">
        <v>460.34477680958742</v>
      </c>
      <c r="J47">
        <v>1765.5362657290184</v>
      </c>
      <c r="K47">
        <v>217.10400699121831</v>
      </c>
      <c r="L47">
        <v>274.74030500479478</v>
      </c>
      <c r="M47">
        <v>108.7314199800724</v>
      </c>
      <c r="N47">
        <v>17.822518856247431</v>
      </c>
      <c r="P47" s="8"/>
      <c r="Q47" s="18" t="s">
        <v>291</v>
      </c>
      <c r="R47" s="18">
        <v>6.9264999999999999</v>
      </c>
      <c r="S47" s="18">
        <v>12.0953</v>
      </c>
      <c r="T47">
        <v>0.42319538686092406</v>
      </c>
      <c r="U47">
        <f t="shared" si="2"/>
        <v>2.9813876843932556</v>
      </c>
      <c r="V47">
        <v>1.8387000000000011</v>
      </c>
      <c r="W47">
        <v>1</v>
      </c>
      <c r="X47" s="8"/>
      <c r="AL47" s="8"/>
      <c r="AM47" s="9"/>
      <c r="AN47" s="6" t="s">
        <v>389</v>
      </c>
      <c r="AO47" s="21">
        <f t="shared" ref="AO47:AY47" si="62">(VAR(C46*$V46/$U46,C47*$V47/$U47,C48*$V48/$U48)+VAR(C$106:C$117))^0.5</f>
        <v>30.297538236689409</v>
      </c>
      <c r="AP47" s="21">
        <f t="shared" si="62"/>
        <v>47.371867478595298</v>
      </c>
      <c r="AQ47" s="21">
        <f t="shared" si="62"/>
        <v>457.53412952405699</v>
      </c>
      <c r="AR47" s="21">
        <f t="shared" si="62"/>
        <v>22.382668821629292</v>
      </c>
      <c r="AS47" s="21">
        <f t="shared" si="62"/>
        <v>77.387050233296009</v>
      </c>
      <c r="AT47" s="21">
        <f t="shared" si="62"/>
        <v>419.15505378555434</v>
      </c>
      <c r="AU47" s="21">
        <f t="shared" si="62"/>
        <v>47.578597661994422</v>
      </c>
      <c r="AV47" s="21">
        <f t="shared" si="62"/>
        <v>193.7054350549935</v>
      </c>
      <c r="AW47" s="21">
        <f t="shared" si="62"/>
        <v>33.714673784998503</v>
      </c>
      <c r="AX47" s="21">
        <f t="shared" si="62"/>
        <v>42.398619266944941</v>
      </c>
      <c r="AY47" s="21">
        <f t="shared" si="62"/>
        <v>14.682010343870298</v>
      </c>
      <c r="AZ47" s="21"/>
      <c r="BA47" s="21"/>
      <c r="BC47" s="8"/>
    </row>
    <row r="48" spans="1:55" x14ac:dyDescent="0.35">
      <c r="A48">
        <v>35</v>
      </c>
      <c r="B48" t="s">
        <v>135</v>
      </c>
      <c r="C48">
        <v>225.00152443533321</v>
      </c>
      <c r="D48">
        <v>235.92976451908274</v>
      </c>
      <c r="E48">
        <v>283.03375226762836</v>
      </c>
      <c r="F48">
        <v>173.33506751805714</v>
      </c>
      <c r="G48">
        <v>857.33777723341314</v>
      </c>
      <c r="H48">
        <v>2008.8138926365236</v>
      </c>
      <c r="I48">
        <v>470.03242131695129</v>
      </c>
      <c r="J48">
        <v>1833.2383860199329</v>
      </c>
      <c r="K48">
        <v>239.67993380540707</v>
      </c>
      <c r="L48">
        <v>296.84263884157804</v>
      </c>
      <c r="M48">
        <v>110.86807329584995</v>
      </c>
      <c r="N48">
        <v>-24.915107516643847</v>
      </c>
      <c r="P48" s="8"/>
      <c r="Q48" s="18" t="s">
        <v>292</v>
      </c>
      <c r="R48" s="18">
        <v>6.9406999999999996</v>
      </c>
      <c r="S48" s="18">
        <v>10.9003</v>
      </c>
      <c r="T48">
        <v>0.42319538686092406</v>
      </c>
      <c r="U48">
        <f t="shared" si="2"/>
        <v>2.2839155461854852</v>
      </c>
      <c r="V48">
        <v>1.8265999999999991</v>
      </c>
      <c r="W48">
        <v>1</v>
      </c>
      <c r="X48" s="8"/>
      <c r="AL48" s="8"/>
      <c r="AM48" s="9"/>
      <c r="AN48" s="6" t="s">
        <v>390</v>
      </c>
      <c r="AO48" s="22">
        <f t="shared" ref="AO48" si="63">AO47/AO46</f>
        <v>0.19001164245214902</v>
      </c>
      <c r="AP48" s="22">
        <f t="shared" ref="AP48" si="64">AP47/AP46</f>
        <v>0.23749482275971731</v>
      </c>
      <c r="AQ48" s="22">
        <f t="shared" ref="AQ48" si="65">AQ47/AQ46</f>
        <v>1.0741681696746199</v>
      </c>
      <c r="AR48" s="22">
        <f t="shared" ref="AR48" si="66">AR47/AR46</f>
        <v>0.16597855720976007</v>
      </c>
      <c r="AS48" s="22">
        <f t="shared" ref="AS48" si="67">AS47/AS46</f>
        <v>0.12494835387108018</v>
      </c>
      <c r="AT48" s="22">
        <f t="shared" ref="AT48" si="68">AT47/AT46</f>
        <v>0.36588786720879024</v>
      </c>
      <c r="AU48" s="22">
        <f t="shared" ref="AU48" si="69">AU47/AU46</f>
        <v>0.15253801354392718</v>
      </c>
      <c r="AV48" s="22">
        <f t="shared" ref="AV48" si="70">AV47/AV46</f>
        <v>0.15503566177616812</v>
      </c>
      <c r="AW48" s="22">
        <f t="shared" ref="AW48" si="71">AW47/AW46</f>
        <v>0.23122231575022145</v>
      </c>
      <c r="AX48" s="22">
        <f t="shared" ref="AX48" si="72">AX47/AX46</f>
        <v>0.22704777111027588</v>
      </c>
      <c r="AY48" s="22">
        <f t="shared" ref="AY48" si="73">AY47/AY46</f>
        <v>0.21076165450713613</v>
      </c>
      <c r="AZ48" s="21"/>
      <c r="BA48" s="21"/>
      <c r="BC48" s="8"/>
    </row>
    <row r="49" spans="1:55" x14ac:dyDescent="0.35">
      <c r="A49">
        <v>6</v>
      </c>
      <c r="B49" t="s">
        <v>106</v>
      </c>
      <c r="C49">
        <v>620.55836425813459</v>
      </c>
      <c r="D49">
        <v>455.64290334274705</v>
      </c>
      <c r="E49">
        <v>841.05962682797565</v>
      </c>
      <c r="F49">
        <v>362.90902334345225</v>
      </c>
      <c r="G49">
        <v>1146.6780700597335</v>
      </c>
      <c r="H49">
        <v>2734.1309534309644</v>
      </c>
      <c r="I49">
        <v>834.80452916756008</v>
      </c>
      <c r="J49">
        <v>1808.466384634625</v>
      </c>
      <c r="K49">
        <v>226.75679244556483</v>
      </c>
      <c r="L49">
        <v>200.80046539173338</v>
      </c>
      <c r="M49">
        <v>80.295697433787709</v>
      </c>
      <c r="N49">
        <v>-7.0802173274682811</v>
      </c>
      <c r="O49">
        <v>2.2068036591565976</v>
      </c>
      <c r="P49" s="8"/>
      <c r="Q49" s="18" t="s">
        <v>293</v>
      </c>
      <c r="R49" s="18">
        <v>6.9238999999999997</v>
      </c>
      <c r="S49" s="18">
        <v>11.31</v>
      </c>
      <c r="T49">
        <v>0.14171288367229457</v>
      </c>
      <c r="U49">
        <f t="shared" si="2"/>
        <v>3.7645331209249497</v>
      </c>
      <c r="V49">
        <v>1.8096999999999994</v>
      </c>
      <c r="W49">
        <v>1</v>
      </c>
      <c r="X49" s="8" t="s">
        <v>328</v>
      </c>
      <c r="Y49" s="57">
        <f t="shared" ref="Y49:AK49" si="74">AVERAGE(C49:C51)</f>
        <v>498.6793801539755</v>
      </c>
      <c r="Z49" s="57">
        <f t="shared" si="74"/>
        <v>416.34282668923305</v>
      </c>
      <c r="AA49" s="57">
        <f t="shared" si="74"/>
        <v>543.06551203022889</v>
      </c>
      <c r="AB49" s="57">
        <f t="shared" si="74"/>
        <v>312.45366900450114</v>
      </c>
      <c r="AC49" s="57">
        <f t="shared" si="74"/>
        <v>937.01392212653957</v>
      </c>
      <c r="AD49" s="57">
        <f t="shared" si="74"/>
        <v>1806.3871675176431</v>
      </c>
      <c r="AE49" s="57">
        <f t="shared" si="74"/>
        <v>700.59836059221209</v>
      </c>
      <c r="AF49" s="57">
        <f t="shared" si="74"/>
        <v>1639.4716308474751</v>
      </c>
      <c r="AG49" s="57">
        <f t="shared" si="74"/>
        <v>219.3550146295</v>
      </c>
      <c r="AH49" s="57">
        <f t="shared" si="74"/>
        <v>202.3073751002388</v>
      </c>
      <c r="AI49" s="57">
        <f t="shared" si="74"/>
        <v>79.101907630956831</v>
      </c>
      <c r="AJ49" s="30">
        <f t="shared" si="74"/>
        <v>-9.725657956688563</v>
      </c>
      <c r="AK49" s="30">
        <f t="shared" si="74"/>
        <v>2.2068036591565976</v>
      </c>
      <c r="AL49" s="8"/>
      <c r="AM49" s="9" t="s">
        <v>328</v>
      </c>
      <c r="AN49" s="6" t="s">
        <v>388</v>
      </c>
      <c r="AO49" s="62">
        <f t="shared" ref="AO49:AY49" si="75">((C49-Y$108)*$V49/$U49+(C50-Y$108)*$V50/$U50+(C51-Y$108)*$V51/$U51)/3</f>
        <v>228.29035223359787</v>
      </c>
      <c r="AP49" s="62">
        <f t="shared" si="75"/>
        <v>192.04990593227606</v>
      </c>
      <c r="AQ49" s="62">
        <f t="shared" si="75"/>
        <v>228.30077973719801</v>
      </c>
      <c r="AR49" s="62">
        <f t="shared" si="75"/>
        <v>139.2076137112733</v>
      </c>
      <c r="AS49" s="62">
        <f t="shared" si="75"/>
        <v>414.73554192316556</v>
      </c>
      <c r="AT49" s="62">
        <f t="shared" si="75"/>
        <v>886.57617317454572</v>
      </c>
      <c r="AU49" s="62">
        <f t="shared" si="75"/>
        <v>337.21229282013513</v>
      </c>
      <c r="AV49" s="62">
        <f t="shared" si="75"/>
        <v>803.39043489503308</v>
      </c>
      <c r="AW49" s="62">
        <f t="shared" si="75"/>
        <v>102.83929028037635</v>
      </c>
      <c r="AX49" s="62">
        <f t="shared" si="75"/>
        <v>97.870861958079331</v>
      </c>
      <c r="AY49" s="62">
        <f t="shared" si="75"/>
        <v>36.913662531659554</v>
      </c>
      <c r="AZ49" s="63" t="s">
        <v>384</v>
      </c>
      <c r="BA49" s="63">
        <f>((O49-AK$108)*$V49/$U49+(O50-AK$108)*$V50/$U50+(O51-AK$108)*$V51/$U51)/3</f>
        <v>0.35362088327121682</v>
      </c>
      <c r="BB49" s="21">
        <f>SUM(AO49:BA49)/1000</f>
        <v>3.4677405300806114</v>
      </c>
      <c r="BC49" s="8"/>
    </row>
    <row r="50" spans="1:55" x14ac:dyDescent="0.35">
      <c r="A50">
        <v>22</v>
      </c>
      <c r="B50" t="s">
        <v>122</v>
      </c>
      <c r="C50">
        <v>238.19812881251036</v>
      </c>
      <c r="D50">
        <v>300.94017169358722</v>
      </c>
      <c r="E50">
        <v>314.56532584873349</v>
      </c>
      <c r="F50">
        <v>176.47544226944416</v>
      </c>
      <c r="G50">
        <v>431.75975616650021</v>
      </c>
      <c r="H50">
        <v>735.12620908862232</v>
      </c>
      <c r="I50">
        <v>573.49646465559772</v>
      </c>
      <c r="J50">
        <v>1659.5938714549582</v>
      </c>
      <c r="K50">
        <v>250.11922632212438</v>
      </c>
      <c r="L50">
        <v>236.29565597418753</v>
      </c>
      <c r="M50">
        <v>104.93429851831333</v>
      </c>
      <c r="N50">
        <v>-5.5500690865399287</v>
      </c>
      <c r="P50" s="8"/>
      <c r="Q50" s="18" t="s">
        <v>294</v>
      </c>
      <c r="R50" s="18">
        <v>6.93</v>
      </c>
      <c r="S50" s="18">
        <v>11.3</v>
      </c>
      <c r="T50">
        <v>0.14171288367229457</v>
      </c>
      <c r="U50">
        <f t="shared" si="2"/>
        <v>3.7507146983520738</v>
      </c>
      <c r="V50">
        <v>1.8069000000000006</v>
      </c>
      <c r="W50">
        <v>1</v>
      </c>
      <c r="X50" s="8"/>
      <c r="AL50" s="8"/>
      <c r="AM50" s="9"/>
      <c r="AN50" s="6" t="s">
        <v>389</v>
      </c>
      <c r="AO50" s="21">
        <f t="shared" ref="AO50:AY50" si="76">(VAR(C49*$V49/$U49,C50*$V50/$U50,C51*$V51/$U51)+VAR(C$106:C$117))^0.5</f>
        <v>117.39670245656504</v>
      </c>
      <c r="AP50" s="21">
        <f t="shared" si="76"/>
        <v>57.382881352421563</v>
      </c>
      <c r="AQ50" s="21">
        <f t="shared" si="76"/>
        <v>144.59190715897904</v>
      </c>
      <c r="AR50" s="21">
        <f t="shared" si="76"/>
        <v>63.561832719734504</v>
      </c>
      <c r="AS50" s="21">
        <f t="shared" si="76"/>
        <v>230.85757794475953</v>
      </c>
      <c r="AT50" s="21">
        <f t="shared" si="76"/>
        <v>490.04689644528372</v>
      </c>
      <c r="AU50" s="21">
        <f t="shared" si="76"/>
        <v>63.5527493734049</v>
      </c>
      <c r="AV50" s="21">
        <f t="shared" si="76"/>
        <v>61.521585509229773</v>
      </c>
      <c r="AW50" s="21">
        <f t="shared" si="76"/>
        <v>13.98745463406825</v>
      </c>
      <c r="AX50" s="21">
        <f t="shared" si="76"/>
        <v>13.548464745620659</v>
      </c>
      <c r="AY50" s="21">
        <f t="shared" si="76"/>
        <v>12.065309613865635</v>
      </c>
      <c r="AZ50" s="21"/>
      <c r="BA50" s="21"/>
      <c r="BC50" s="8"/>
    </row>
    <row r="51" spans="1:55" x14ac:dyDescent="0.35">
      <c r="A51">
        <v>36</v>
      </c>
      <c r="B51" t="s">
        <v>136</v>
      </c>
      <c r="C51">
        <v>637.28164739128158</v>
      </c>
      <c r="D51">
        <v>492.44540503136477</v>
      </c>
      <c r="E51">
        <v>473.57158341397741</v>
      </c>
      <c r="F51">
        <v>397.97654140060706</v>
      </c>
      <c r="G51">
        <v>1232.6039401533851</v>
      </c>
      <c r="H51">
        <v>1949.9043400333421</v>
      </c>
      <c r="I51">
        <v>693.4940879534787</v>
      </c>
      <c r="J51">
        <v>1450.3546364528418</v>
      </c>
      <c r="K51">
        <v>181.18902512081087</v>
      </c>
      <c r="L51">
        <v>169.82600393479549</v>
      </c>
      <c r="M51">
        <v>52.075726940769442</v>
      </c>
      <c r="N51">
        <v>-16.546687456057477</v>
      </c>
      <c r="P51" s="8"/>
      <c r="Q51" s="18" t="s">
        <v>295</v>
      </c>
      <c r="R51" s="18">
        <v>6.9295</v>
      </c>
      <c r="S51" s="18">
        <v>11.0158</v>
      </c>
      <c r="T51">
        <v>0.14171288367229457</v>
      </c>
      <c r="U51">
        <f t="shared" si="2"/>
        <v>3.5072186434499035</v>
      </c>
      <c r="V51">
        <v>1.8058999999999994</v>
      </c>
      <c r="W51">
        <v>1</v>
      </c>
      <c r="X51" s="8"/>
      <c r="AL51" s="8"/>
      <c r="AM51" s="9"/>
      <c r="AN51" s="6" t="s">
        <v>390</v>
      </c>
      <c r="AO51" s="22">
        <f t="shared" ref="AO51" si="77">AO50/AO49</f>
        <v>0.51424294241063229</v>
      </c>
      <c r="AP51" s="22">
        <f t="shared" ref="AP51" si="78">AP50/AP49</f>
        <v>0.2987915098102516</v>
      </c>
      <c r="AQ51" s="22">
        <f t="shared" ref="AQ51" si="79">AQ50/AQ49</f>
        <v>0.63333952396230064</v>
      </c>
      <c r="AR51" s="22">
        <f t="shared" ref="AR51" si="80">AR50/AR49</f>
        <v>0.4565973873495624</v>
      </c>
      <c r="AS51" s="22">
        <f t="shared" ref="AS51" si="81">AS50/AS49</f>
        <v>0.55663803703500414</v>
      </c>
      <c r="AT51" s="22">
        <f t="shared" ref="AT51" si="82">AT50/AT49</f>
        <v>0.55274088259171517</v>
      </c>
      <c r="AU51" s="22">
        <f t="shared" ref="AU51" si="83">AU50/AU49</f>
        <v>0.18846510262691743</v>
      </c>
      <c r="AV51" s="22">
        <f t="shared" ref="AV51" si="84">AV50/AV49</f>
        <v>7.6577443341440662E-2</v>
      </c>
      <c r="AW51" s="22">
        <f t="shared" ref="AW51" si="85">AW50/AW49</f>
        <v>0.13601274956228784</v>
      </c>
      <c r="AX51" s="22">
        <f t="shared" ref="AX51" si="86">AX50/AX49</f>
        <v>0.13843205704496425</v>
      </c>
      <c r="AY51" s="22">
        <f t="shared" ref="AY51" si="87">AY50/AY49</f>
        <v>0.32685214054600087</v>
      </c>
      <c r="AZ51" s="21"/>
      <c r="BA51" s="21"/>
      <c r="BC51" s="8"/>
    </row>
    <row r="52" spans="1:55" x14ac:dyDescent="0.35">
      <c r="A52">
        <v>9</v>
      </c>
      <c r="B52" t="s">
        <v>109</v>
      </c>
      <c r="C52">
        <v>139.90617896870813</v>
      </c>
      <c r="D52">
        <v>231.74265354852145</v>
      </c>
      <c r="E52">
        <v>268.51263285527733</v>
      </c>
      <c r="F52">
        <v>184.32637914791164</v>
      </c>
      <c r="G52">
        <v>573.55628521358983</v>
      </c>
      <c r="H52">
        <v>589.64901449000774</v>
      </c>
      <c r="I52">
        <v>454.66135869860057</v>
      </c>
      <c r="J52">
        <v>3844.9413528879827</v>
      </c>
      <c r="K52">
        <v>143.05446660709421</v>
      </c>
      <c r="L52">
        <v>340.88004708848212</v>
      </c>
      <c r="M52">
        <v>50.425662550483921</v>
      </c>
      <c r="N52">
        <v>-17.917939462727684</v>
      </c>
      <c r="O52">
        <v>-5.3620725388060109</v>
      </c>
      <c r="P52" s="8"/>
      <c r="Q52" s="18" t="s">
        <v>296</v>
      </c>
      <c r="R52" s="18">
        <v>6.9382999999999999</v>
      </c>
      <c r="S52" s="18">
        <v>10.198</v>
      </c>
      <c r="T52">
        <v>0.17874649469287318</v>
      </c>
      <c r="U52">
        <f t="shared" si="2"/>
        <v>2.6770400512496417</v>
      </c>
      <c r="V52">
        <v>1.8547999999999991</v>
      </c>
      <c r="W52">
        <v>1</v>
      </c>
      <c r="X52" s="8" t="s">
        <v>329</v>
      </c>
      <c r="Y52" s="57">
        <f t="shared" ref="Y52:AK52" si="88">AVERAGE(C52:C54)</f>
        <v>202.93134125281281</v>
      </c>
      <c r="Z52" s="57">
        <f t="shared" si="88"/>
        <v>265.42318653101893</v>
      </c>
      <c r="AA52" s="57">
        <f t="shared" si="88"/>
        <v>360.96375978057898</v>
      </c>
      <c r="AB52" s="57">
        <f t="shared" si="88"/>
        <v>205.1226386126522</v>
      </c>
      <c r="AC52" s="57">
        <f t="shared" si="88"/>
        <v>734.51026336781672</v>
      </c>
      <c r="AD52" s="57">
        <f t="shared" si="88"/>
        <v>684.49230527997281</v>
      </c>
      <c r="AE52" s="57">
        <f t="shared" si="88"/>
        <v>527.94300737208221</v>
      </c>
      <c r="AF52" s="57">
        <f t="shared" si="88"/>
        <v>4377.8600558291973</v>
      </c>
      <c r="AG52" s="57">
        <f t="shared" si="88"/>
        <v>164.200426392644</v>
      </c>
      <c r="AH52" s="57">
        <f t="shared" si="88"/>
        <v>384.78399322358109</v>
      </c>
      <c r="AI52" s="57">
        <f t="shared" si="88"/>
        <v>59.035592551307339</v>
      </c>
      <c r="AJ52" s="30">
        <f t="shared" si="88"/>
        <v>-14.054773436667553</v>
      </c>
      <c r="AK52" s="30">
        <f t="shared" si="88"/>
        <v>0.19025223058964288</v>
      </c>
      <c r="AL52" s="8"/>
      <c r="AM52" s="9" t="s">
        <v>329</v>
      </c>
      <c r="AN52" s="6" t="s">
        <v>388</v>
      </c>
      <c r="AO52" s="62">
        <f t="shared" ref="AO52:AY52" si="89">((C52-Y$108)*$V52/$U52+(C53-Y$108)*$V53/$U53+(C54-Y$108)*$V54/$U54)/3</f>
        <v>152.86902018829505</v>
      </c>
      <c r="AP52" s="62">
        <f t="shared" si="89"/>
        <v>212.90435950972082</v>
      </c>
      <c r="AQ52" s="62">
        <f t="shared" si="89"/>
        <v>254.68906282025679</v>
      </c>
      <c r="AR52" s="62">
        <f t="shared" si="89"/>
        <v>163.07193897358499</v>
      </c>
      <c r="AS52" s="62">
        <f t="shared" si="89"/>
        <v>599.22768930173163</v>
      </c>
      <c r="AT52" s="62">
        <f t="shared" si="89"/>
        <v>614.31106771895941</v>
      </c>
      <c r="AU52" s="62">
        <f t="shared" si="89"/>
        <v>472.96121137382607</v>
      </c>
      <c r="AV52" s="62">
        <f t="shared" si="89"/>
        <v>3967.1936722406958</v>
      </c>
      <c r="AW52" s="62">
        <f t="shared" si="89"/>
        <v>144.89932593842585</v>
      </c>
      <c r="AX52" s="62">
        <f t="shared" si="89"/>
        <v>347.11131890550672</v>
      </c>
      <c r="AY52" s="62">
        <f t="shared" si="89"/>
        <v>50.478692673307883</v>
      </c>
      <c r="AZ52" s="63" t="s">
        <v>384</v>
      </c>
      <c r="BA52" s="63">
        <f>((O52-AK$108)*$V52/$U52+(O53-AK$108)*$V53/$U53+(O54-AK$108)*$V54/$U54)/3</f>
        <v>0.13275210440945542</v>
      </c>
      <c r="BB52" s="21">
        <f>SUM(AO52:BA52)/1000</f>
        <v>6.9798501117487204</v>
      </c>
      <c r="BC52" s="8"/>
    </row>
    <row r="53" spans="1:55" x14ac:dyDescent="0.35">
      <c r="A53">
        <v>23</v>
      </c>
      <c r="B53" t="s">
        <v>123</v>
      </c>
      <c r="C53">
        <v>225.45657975868414</v>
      </c>
      <c r="D53">
        <v>265.12935418220763</v>
      </c>
      <c r="E53">
        <v>370.67908014931862</v>
      </c>
      <c r="F53">
        <v>229.02437977598657</v>
      </c>
      <c r="G53">
        <v>847.82186398839235</v>
      </c>
      <c r="H53">
        <v>710.40815282074402</v>
      </c>
      <c r="I53">
        <v>571.68810434755653</v>
      </c>
      <c r="J53">
        <v>4504.2854480124679</v>
      </c>
      <c r="K53">
        <v>184.64434201152343</v>
      </c>
      <c r="L53">
        <v>397.73373893130787</v>
      </c>
      <c r="M53">
        <v>61.392988823210985</v>
      </c>
      <c r="N53">
        <v>-11.9705239592342</v>
      </c>
      <c r="O53">
        <v>0.90718217361849562</v>
      </c>
      <c r="P53" s="8"/>
      <c r="Q53" s="18" t="s">
        <v>297</v>
      </c>
      <c r="R53" s="18">
        <v>9.9411000000000005</v>
      </c>
      <c r="S53" s="18">
        <v>11.415900000000001</v>
      </c>
      <c r="T53">
        <v>0.17874649469287318</v>
      </c>
      <c r="U53">
        <f t="shared" si="2"/>
        <v>1.2111846696269508</v>
      </c>
      <c r="V53">
        <v>1.7737999999999996</v>
      </c>
      <c r="W53">
        <v>1</v>
      </c>
      <c r="X53" s="8"/>
      <c r="AL53" s="8"/>
      <c r="AM53" s="9"/>
      <c r="AN53" s="6" t="s">
        <v>389</v>
      </c>
      <c r="AO53" s="21">
        <f t="shared" ref="AO53:AY53" si="90">(VAR(C52*$V52/$U52,C53*$V53/$U53,C54*$V54/$U54)+VAR(C$106:C$117))^0.5</f>
        <v>126.85737307452115</v>
      </c>
      <c r="AP53" s="21">
        <f t="shared" si="90"/>
        <v>130.78553485683184</v>
      </c>
      <c r="AQ53" s="21">
        <f t="shared" si="90"/>
        <v>202.64416485784389</v>
      </c>
      <c r="AR53" s="21">
        <f t="shared" si="90"/>
        <v>125.34017209841903</v>
      </c>
      <c r="AS53" s="21">
        <f t="shared" si="90"/>
        <v>479.62953788059531</v>
      </c>
      <c r="AT53" s="21">
        <f t="shared" si="90"/>
        <v>362.30070710260475</v>
      </c>
      <c r="AU53" s="21">
        <f t="shared" si="90"/>
        <v>303.3202835298552</v>
      </c>
      <c r="AV53" s="21">
        <f t="shared" si="90"/>
        <v>2274.2246260839511</v>
      </c>
      <c r="AW53" s="21">
        <f t="shared" si="90"/>
        <v>101.25335144285752</v>
      </c>
      <c r="AX53" s="21">
        <f t="shared" si="90"/>
        <v>201.64867621952934</v>
      </c>
      <c r="AY53" s="21">
        <f t="shared" si="90"/>
        <v>31.461920754835823</v>
      </c>
      <c r="AZ53" s="21"/>
      <c r="BA53" s="21"/>
      <c r="BC53" s="8"/>
    </row>
    <row r="54" spans="1:55" x14ac:dyDescent="0.35">
      <c r="A54">
        <v>39</v>
      </c>
      <c r="B54" t="s">
        <v>139</v>
      </c>
      <c r="C54">
        <v>243.43126503104617</v>
      </c>
      <c r="D54">
        <v>299.39755186232776</v>
      </c>
      <c r="E54">
        <v>443.69956633714099</v>
      </c>
      <c r="F54">
        <v>202.0171569140584</v>
      </c>
      <c r="G54">
        <v>782.15264090146798</v>
      </c>
      <c r="H54">
        <v>753.41974852916667</v>
      </c>
      <c r="I54">
        <v>557.47955907008952</v>
      </c>
      <c r="J54">
        <v>4784.35336658714</v>
      </c>
      <c r="K54">
        <v>164.90247055931439</v>
      </c>
      <c r="L54">
        <v>415.73819365095329</v>
      </c>
      <c r="M54">
        <v>65.288126280227118</v>
      </c>
      <c r="N54">
        <v>-12.275856888040776</v>
      </c>
      <c r="O54">
        <v>5.0256470569564442</v>
      </c>
      <c r="P54" s="8"/>
      <c r="Q54" s="18" t="s">
        <v>298</v>
      </c>
      <c r="R54" s="18">
        <v>6.9341999999999997</v>
      </c>
      <c r="S54" s="18">
        <v>10.8127</v>
      </c>
      <c r="T54">
        <v>0.17874649469287318</v>
      </c>
      <c r="U54">
        <f t="shared" si="2"/>
        <v>3.1852317203336913</v>
      </c>
      <c r="V54">
        <v>1.7650000000000006</v>
      </c>
      <c r="W54">
        <v>1</v>
      </c>
      <c r="X54" s="8"/>
      <c r="AL54" s="8"/>
      <c r="AM54" s="9"/>
      <c r="AN54" s="6" t="s">
        <v>390</v>
      </c>
      <c r="AO54" s="22">
        <f t="shared" ref="AO54" si="91">AO53/AO52</f>
        <v>0.82984356750809096</v>
      </c>
      <c r="AP54" s="22">
        <f t="shared" ref="AP54" si="92">AP53/AP52</f>
        <v>0.61429242293585073</v>
      </c>
      <c r="AQ54" s="22">
        <f t="shared" ref="AQ54" si="93">AQ53/AQ52</f>
        <v>0.79565318829908749</v>
      </c>
      <c r="AR54" s="22">
        <f t="shared" ref="AR54" si="94">AR53/AR52</f>
        <v>0.76861888616362195</v>
      </c>
      <c r="AS54" s="22">
        <f t="shared" ref="AS54" si="95">AS53/AS52</f>
        <v>0.80041284213601394</v>
      </c>
      <c r="AT54" s="22">
        <f t="shared" ref="AT54" si="96">AT53/AT52</f>
        <v>0.5897675072791515</v>
      </c>
      <c r="AU54" s="22">
        <f t="shared" ref="AU54" si="97">AU53/AU52</f>
        <v>0.64132169031111608</v>
      </c>
      <c r="AV54" s="22">
        <f t="shared" ref="AV54" si="98">AV53/AV52</f>
        <v>0.57325777715295023</v>
      </c>
      <c r="AW54" s="22">
        <f t="shared" ref="AW54" si="99">AW53/AW52</f>
        <v>0.69878414400550459</v>
      </c>
      <c r="AX54" s="22">
        <f t="shared" ref="AX54" si="100">AX53/AX52</f>
        <v>0.58093373865006015</v>
      </c>
      <c r="AY54" s="22">
        <f t="shared" ref="AY54" si="101">AY53/AY52</f>
        <v>0.62327130693446531</v>
      </c>
      <c r="AZ54" s="21"/>
      <c r="BA54" s="21"/>
      <c r="BC54" s="8"/>
    </row>
    <row r="55" spans="1:55" x14ac:dyDescent="0.35">
      <c r="A55">
        <v>10</v>
      </c>
      <c r="B55" t="s">
        <v>110</v>
      </c>
      <c r="C55">
        <v>189.8485007064734</v>
      </c>
      <c r="D55">
        <v>384.68239110481329</v>
      </c>
      <c r="E55">
        <v>828.61295304596035</v>
      </c>
      <c r="F55">
        <v>301.46235737464667</v>
      </c>
      <c r="G55">
        <v>544.06637585030808</v>
      </c>
      <c r="H55">
        <v>1010.1826413910929</v>
      </c>
      <c r="I55">
        <v>436.44858702475648</v>
      </c>
      <c r="J55">
        <v>456.70877506060719</v>
      </c>
      <c r="K55">
        <v>115.47169631338716</v>
      </c>
      <c r="L55">
        <v>70.204496171913348</v>
      </c>
      <c r="M55">
        <v>53.490330217906411</v>
      </c>
      <c r="N55">
        <v>-40.211859897544947</v>
      </c>
      <c r="O55">
        <v>-6.2252112424946313</v>
      </c>
      <c r="P55" s="8"/>
      <c r="Q55" s="18" t="s">
        <v>299</v>
      </c>
      <c r="R55" s="18">
        <v>6.9377000000000004</v>
      </c>
      <c r="S55" s="18">
        <v>10.436500000000001</v>
      </c>
      <c r="T55">
        <v>0.15786415402431336</v>
      </c>
      <c r="U55">
        <f t="shared" si="2"/>
        <v>2.9464648978997325</v>
      </c>
      <c r="V55">
        <v>1.7787000000000006</v>
      </c>
      <c r="W55">
        <v>1</v>
      </c>
      <c r="X55" s="8" t="s">
        <v>330</v>
      </c>
      <c r="Y55" s="57">
        <f t="shared" ref="Y55:AK55" si="102">AVERAGE(C55:C57)</f>
        <v>204.97909020789203</v>
      </c>
      <c r="Z55" s="57">
        <f t="shared" si="102"/>
        <v>418.06909173849948</v>
      </c>
      <c r="AA55" s="57">
        <f t="shared" si="102"/>
        <v>552.74625830512946</v>
      </c>
      <c r="AB55" s="57">
        <f t="shared" si="102"/>
        <v>348.18415506472661</v>
      </c>
      <c r="AC55" s="57">
        <f t="shared" si="102"/>
        <v>585.01934902359824</v>
      </c>
      <c r="AD55" s="57">
        <f t="shared" si="102"/>
        <v>1206.9833771979017</v>
      </c>
      <c r="AE55" s="57">
        <f t="shared" si="102"/>
        <v>562.77547140078184</v>
      </c>
      <c r="AF55" s="57">
        <f t="shared" si="102"/>
        <v>571.71018602249853</v>
      </c>
      <c r="AG55" s="57">
        <f t="shared" si="102"/>
        <v>146.42333867358715</v>
      </c>
      <c r="AH55" s="57">
        <f t="shared" si="102"/>
        <v>103.2905213078089</v>
      </c>
      <c r="AI55" s="57">
        <f t="shared" si="102"/>
        <v>61.475326532079599</v>
      </c>
      <c r="AJ55" s="30">
        <f t="shared" si="102"/>
        <v>-40.211859897544947</v>
      </c>
      <c r="AK55" s="30">
        <f t="shared" si="102"/>
        <v>-3.2012975402943837</v>
      </c>
      <c r="AL55" s="8"/>
      <c r="AM55" s="9" t="s">
        <v>330</v>
      </c>
      <c r="AN55" s="6" t="s">
        <v>388</v>
      </c>
      <c r="AO55" s="62">
        <f t="shared" ref="AO55:AY55" si="103">((C55-Y$108)*$V55/$U55+(C56-Y$108)*$V56/$U56+(C57-Y$108)*$V57/$U57)/3</f>
        <v>91.379381880531</v>
      </c>
      <c r="AP55" s="62">
        <f t="shared" si="103"/>
        <v>212.78239586026254</v>
      </c>
      <c r="AQ55" s="62">
        <f t="shared" si="103"/>
        <v>267.63347297684845</v>
      </c>
      <c r="AR55" s="62">
        <f t="shared" si="103"/>
        <v>172.21451776003789</v>
      </c>
      <c r="AS55" s="62">
        <f t="shared" si="103"/>
        <v>264.34397230623591</v>
      </c>
      <c r="AT55" s="62">
        <f t="shared" si="103"/>
        <v>651.46700411984773</v>
      </c>
      <c r="AU55" s="62">
        <f t="shared" si="103"/>
        <v>295.92868873919787</v>
      </c>
      <c r="AV55" s="62">
        <f t="shared" si="103"/>
        <v>307.21763728567151</v>
      </c>
      <c r="AW55" s="62">
        <f t="shared" si="103"/>
        <v>74.101363914732829</v>
      </c>
      <c r="AX55" s="62">
        <f t="shared" si="103"/>
        <v>54.28059614598601</v>
      </c>
      <c r="AY55" s="62">
        <f t="shared" si="103"/>
        <v>31.525231885350092</v>
      </c>
      <c r="AZ55" s="63" t="s">
        <v>384</v>
      </c>
      <c r="BA55" s="63" t="s">
        <v>384</v>
      </c>
      <c r="BB55" s="21">
        <f>SUM(AO55:BA55)/1000</f>
        <v>2.4228742628747013</v>
      </c>
      <c r="BC55" s="8"/>
    </row>
    <row r="56" spans="1:55" x14ac:dyDescent="0.35">
      <c r="A56">
        <v>24</v>
      </c>
      <c r="B56" t="s">
        <v>124</v>
      </c>
      <c r="C56">
        <v>221.01979035601255</v>
      </c>
      <c r="D56">
        <v>477.90070376520447</v>
      </c>
      <c r="E56">
        <v>459.77651997224388</v>
      </c>
      <c r="F56">
        <v>405.51344080393591</v>
      </c>
      <c r="G56">
        <v>647.04551621473934</v>
      </c>
      <c r="H56">
        <v>1433.9829717637042</v>
      </c>
      <c r="I56">
        <v>700.5983605922122</v>
      </c>
      <c r="J56">
        <v>716.69453717243243</v>
      </c>
      <c r="K56">
        <v>177.30341017140151</v>
      </c>
      <c r="L56">
        <v>127.9755188747592</v>
      </c>
      <c r="M56">
        <v>72.020427347428409</v>
      </c>
      <c r="O56">
        <v>-1.0406172250015493</v>
      </c>
      <c r="P56" s="8"/>
      <c r="Q56" s="18" t="s">
        <v>300</v>
      </c>
      <c r="R56" s="18">
        <v>6.9295999999999998</v>
      </c>
      <c r="S56" s="18">
        <v>11.388400000000001</v>
      </c>
      <c r="T56">
        <v>0.15786415402431336</v>
      </c>
      <c r="U56">
        <f t="shared" si="2"/>
        <v>3.7549153100363926</v>
      </c>
      <c r="V56">
        <v>1.7622</v>
      </c>
      <c r="W56">
        <v>1</v>
      </c>
      <c r="X56" s="8"/>
      <c r="AL56" s="8"/>
      <c r="AM56" s="9"/>
      <c r="AN56" s="6" t="s">
        <v>389</v>
      </c>
      <c r="AO56" s="21">
        <f t="shared" ref="AO56:AY56" si="104">(VAR(C55*$V55/$U55,C56*$V56/$U56,C57*$V57/$U57)+VAR(C$106:C$117))^0.5</f>
        <v>22.134351305991959</v>
      </c>
      <c r="AP56" s="21">
        <f t="shared" si="104"/>
        <v>15.182442802568012</v>
      </c>
      <c r="AQ56" s="21">
        <f t="shared" si="104"/>
        <v>177.57068443735304</v>
      </c>
      <c r="AR56" s="21">
        <f t="shared" si="104"/>
        <v>14.522340523181196</v>
      </c>
      <c r="AS56" s="21">
        <f t="shared" si="104"/>
        <v>48.621209413295652</v>
      </c>
      <c r="AT56" s="21">
        <f t="shared" si="104"/>
        <v>41.159137723068753</v>
      </c>
      <c r="AU56" s="21">
        <f t="shared" si="104"/>
        <v>36.02727489861909</v>
      </c>
      <c r="AV56" s="21">
        <f t="shared" si="104"/>
        <v>30.912901379210616</v>
      </c>
      <c r="AW56" s="21">
        <f t="shared" si="104"/>
        <v>9.0226870392695133</v>
      </c>
      <c r="AX56" s="21">
        <f t="shared" si="104"/>
        <v>12.092523575945012</v>
      </c>
      <c r="AY56" s="21">
        <f t="shared" si="104"/>
        <v>2.4146678486651743</v>
      </c>
      <c r="AZ56" s="21"/>
      <c r="BA56" s="21"/>
      <c r="BC56" s="8"/>
    </row>
    <row r="57" spans="1:55" x14ac:dyDescent="0.35">
      <c r="A57">
        <v>40</v>
      </c>
      <c r="B57" t="s">
        <v>140</v>
      </c>
      <c r="C57">
        <v>204.06897956119016</v>
      </c>
      <c r="D57">
        <v>391.62418034548074</v>
      </c>
      <c r="E57">
        <v>369.84930189718426</v>
      </c>
      <c r="F57">
        <v>337.57666701559714</v>
      </c>
      <c r="G57">
        <v>563.94615500574719</v>
      </c>
      <c r="H57">
        <v>1176.7845184389078</v>
      </c>
      <c r="I57">
        <v>551.27946658537655</v>
      </c>
      <c r="J57">
        <v>541.72724583445574</v>
      </c>
      <c r="K57">
        <v>146.49490953597277</v>
      </c>
      <c r="L57">
        <v>111.69154887675418</v>
      </c>
      <c r="M57">
        <v>58.915222030903983</v>
      </c>
      <c r="O57">
        <v>-2.3380641533869704</v>
      </c>
      <c r="P57" s="8"/>
      <c r="Q57" s="18" t="s">
        <v>301</v>
      </c>
      <c r="R57" s="18">
        <v>6.9292999999999996</v>
      </c>
      <c r="S57" s="18">
        <v>10.523</v>
      </c>
      <c r="T57">
        <v>0.15786415402431336</v>
      </c>
      <c r="U57">
        <f t="shared" si="2"/>
        <v>3.0263835896828253</v>
      </c>
      <c r="V57">
        <v>1.7641000000000009</v>
      </c>
      <c r="W57">
        <v>1</v>
      </c>
      <c r="X57" s="8"/>
      <c r="AL57" s="8"/>
      <c r="AM57" s="9"/>
      <c r="AN57" s="6" t="s">
        <v>390</v>
      </c>
      <c r="AO57" s="22">
        <f t="shared" ref="AO57" si="105">AO56/AO55</f>
        <v>0.24222478693202709</v>
      </c>
      <c r="AP57" s="22">
        <f t="shared" ref="AP57" si="106">AP56/AP55</f>
        <v>7.1351968480224071E-2</v>
      </c>
      <c r="AQ57" s="22">
        <f t="shared" ref="AQ57" si="107">AQ56/AQ55</f>
        <v>0.66348458756769091</v>
      </c>
      <c r="AR57" s="22">
        <f t="shared" ref="AR57" si="108">AR56/AR55</f>
        <v>8.4327039973578127E-2</v>
      </c>
      <c r="AS57" s="22">
        <f t="shared" ref="AS57" si="109">AS56/AS55</f>
        <v>0.18393159862548025</v>
      </c>
      <c r="AT57" s="22">
        <f t="shared" ref="AT57" si="110">AT56/AT55</f>
        <v>6.31791594398185E-2</v>
      </c>
      <c r="AU57" s="22">
        <f t="shared" ref="AU57" si="111">AU56/AU55</f>
        <v>0.12174309646054611</v>
      </c>
      <c r="AV57" s="22">
        <f t="shared" ref="AV57" si="112">AV56/AV55</f>
        <v>0.10062215715325527</v>
      </c>
      <c r="AW57" s="22">
        <f t="shared" ref="AW57" si="113">AW56/AW55</f>
        <v>0.12176141655977837</v>
      </c>
      <c r="AX57" s="22">
        <f t="shared" ref="AX57" si="114">AX56/AX55</f>
        <v>0.22277801709145822</v>
      </c>
      <c r="AY57" s="22">
        <f t="shared" ref="AY57" si="115">AY56/AY55</f>
        <v>7.6594768833002008E-2</v>
      </c>
      <c r="AZ57" s="21"/>
      <c r="BA57" s="21"/>
      <c r="BC57" s="8"/>
    </row>
    <row r="58" spans="1:55" x14ac:dyDescent="0.35">
      <c r="A58">
        <v>11</v>
      </c>
      <c r="B58" t="s">
        <v>111</v>
      </c>
      <c r="C58">
        <v>287.23033990357374</v>
      </c>
      <c r="D58">
        <v>566.16059553940465</v>
      </c>
      <c r="E58">
        <v>536.73845285770437</v>
      </c>
      <c r="F58">
        <v>521.07923165497743</v>
      </c>
      <c r="G58">
        <v>767.07792684995013</v>
      </c>
      <c r="H58">
        <v>1122.1216803487096</v>
      </c>
      <c r="I58">
        <v>2448.6369355009547</v>
      </c>
      <c r="J58">
        <v>1961.908490302844</v>
      </c>
      <c r="K58">
        <v>800.812232578372</v>
      </c>
      <c r="L58">
        <v>243.5188490528657</v>
      </c>
      <c r="M58">
        <v>216.97637734463279</v>
      </c>
      <c r="N58">
        <v>65.072648318807921</v>
      </c>
      <c r="O58">
        <v>4.1578731053802995</v>
      </c>
      <c r="P58" s="8"/>
      <c r="Q58" s="18" t="s">
        <v>302</v>
      </c>
      <c r="R58" s="18">
        <v>6.9275000000000002</v>
      </c>
      <c r="S58" s="18">
        <v>10.7889</v>
      </c>
      <c r="T58">
        <v>0.24617625295497261</v>
      </c>
      <c r="U58">
        <f t="shared" si="2"/>
        <v>2.9108150168396687</v>
      </c>
      <c r="V58">
        <v>1.8427999999999987</v>
      </c>
      <c r="W58">
        <v>1</v>
      </c>
      <c r="X58" s="8" t="s">
        <v>331</v>
      </c>
      <c r="Y58" s="57">
        <f t="shared" ref="Y58:AK58" si="116">AVERAGE(C58:C60)</f>
        <v>276.00564192758401</v>
      </c>
      <c r="Z58" s="57">
        <f t="shared" si="116"/>
        <v>524.91387957501559</v>
      </c>
      <c r="AA58" s="57">
        <f t="shared" si="116"/>
        <v>621.13381591853511</v>
      </c>
      <c r="AB58" s="57">
        <f t="shared" si="116"/>
        <v>572.9652011584493</v>
      </c>
      <c r="AC58" s="57">
        <f t="shared" si="116"/>
        <v>785.85850810579939</v>
      </c>
      <c r="AD58" s="57">
        <f t="shared" si="116"/>
        <v>1211.9560258156687</v>
      </c>
      <c r="AE58" s="57">
        <f t="shared" si="116"/>
        <v>2480.4554656829187</v>
      </c>
      <c r="AF58" s="57">
        <f t="shared" si="116"/>
        <v>1962.3494158938445</v>
      </c>
      <c r="AG58" s="57">
        <f t="shared" si="116"/>
        <v>764.99853230521592</v>
      </c>
      <c r="AH58" s="57">
        <f t="shared" si="116"/>
        <v>228.01337215457013</v>
      </c>
      <c r="AI58" s="57">
        <f t="shared" si="116"/>
        <v>195.70533696177449</v>
      </c>
      <c r="AJ58" s="57">
        <f t="shared" si="116"/>
        <v>66.066479406736107</v>
      </c>
      <c r="AK58" s="30">
        <f t="shared" si="116"/>
        <v>19.106911115724547</v>
      </c>
      <c r="AL58" s="8"/>
      <c r="AM58" s="9" t="s">
        <v>331</v>
      </c>
      <c r="AN58" s="6" t="s">
        <v>388</v>
      </c>
      <c r="AO58" s="62">
        <f t="shared" ref="AO58:BA58" si="117">((C58-Y$108)*$V58/$U58+(C59-Y$108)*$V59/$U59+(C60-Y$108)*$V60/$U60)/3</f>
        <v>141.04569282094943</v>
      </c>
      <c r="AP58" s="62">
        <f t="shared" si="117"/>
        <v>295.13222827116613</v>
      </c>
      <c r="AQ58" s="62">
        <f t="shared" si="117"/>
        <v>319.77715646869791</v>
      </c>
      <c r="AR58" s="62">
        <f t="shared" si="117"/>
        <v>319.11764798685607</v>
      </c>
      <c r="AS58" s="62">
        <f t="shared" si="117"/>
        <v>404.69174944252092</v>
      </c>
      <c r="AT58" s="62">
        <f t="shared" si="117"/>
        <v>710.55726600271748</v>
      </c>
      <c r="AU58" s="62">
        <f t="shared" si="117"/>
        <v>1458.6972016061045</v>
      </c>
      <c r="AV58" s="62">
        <f t="shared" si="117"/>
        <v>1159.9303307890377</v>
      </c>
      <c r="AW58" s="62">
        <f t="shared" si="117"/>
        <v>448.04220734108117</v>
      </c>
      <c r="AX58" s="62">
        <f t="shared" si="117"/>
        <v>133.6428779660591</v>
      </c>
      <c r="AY58" s="62">
        <f t="shared" si="117"/>
        <v>114.34478926466568</v>
      </c>
      <c r="AZ58" s="62">
        <f t="shared" si="117"/>
        <v>39.033850391223346</v>
      </c>
      <c r="BA58" s="63">
        <f t="shared" si="117"/>
        <v>10.948445188428172</v>
      </c>
      <c r="BB58" s="21">
        <f>SUM(AO58:BA58)/1000</f>
        <v>5.5549614435395078</v>
      </c>
      <c r="BC58" s="8"/>
    </row>
    <row r="59" spans="1:55" x14ac:dyDescent="0.35">
      <c r="A59">
        <v>27</v>
      </c>
      <c r="B59" t="s">
        <v>127</v>
      </c>
      <c r="C59">
        <v>250.37085871214794</v>
      </c>
      <c r="D59">
        <v>498.17513583318555</v>
      </c>
      <c r="E59">
        <v>568.27002643880951</v>
      </c>
      <c r="F59">
        <v>488.4193342405527</v>
      </c>
      <c r="G59">
        <v>699.99544932069568</v>
      </c>
      <c r="H59">
        <v>1167.964419065788</v>
      </c>
      <c r="I59">
        <v>2330.3185039176838</v>
      </c>
      <c r="J59">
        <v>1906.4721182706737</v>
      </c>
      <c r="K59">
        <v>722.46332068832214</v>
      </c>
      <c r="L59">
        <v>207.78123775413522</v>
      </c>
      <c r="M59">
        <v>204.59758043021134</v>
      </c>
      <c r="N59">
        <v>47.502857313253934</v>
      </c>
      <c r="O59">
        <v>11.111004422361946</v>
      </c>
      <c r="P59" s="8"/>
      <c r="Q59" s="18" t="s">
        <v>303</v>
      </c>
      <c r="R59" s="18">
        <v>6.9284999999999997</v>
      </c>
      <c r="S59" s="18">
        <v>11.0177</v>
      </c>
      <c r="T59">
        <v>0.24617625295497261</v>
      </c>
      <c r="U59">
        <f t="shared" si="2"/>
        <v>3.0825360664165262</v>
      </c>
      <c r="V59">
        <v>1.7824999999999989</v>
      </c>
      <c r="W59">
        <v>1</v>
      </c>
      <c r="X59" s="8"/>
      <c r="AL59" s="8"/>
      <c r="AM59" s="9"/>
      <c r="AN59" s="6" t="s">
        <v>389</v>
      </c>
      <c r="AO59" s="21">
        <f t="shared" ref="AO59:AZ59" si="118">(VAR(C58*$V58/$U58,C59*$V59/$U59,C60*$V60/$U60)+VAR(C$106:C$117))^0.5</f>
        <v>27.787310799110234</v>
      </c>
      <c r="AP59" s="21">
        <f t="shared" si="118"/>
        <v>43.005865797664491</v>
      </c>
      <c r="AQ59" s="21">
        <f t="shared" si="118"/>
        <v>87.023296563059716</v>
      </c>
      <c r="AR59" s="21">
        <f t="shared" si="118"/>
        <v>61.120606623897928</v>
      </c>
      <c r="AS59" s="21">
        <f t="shared" si="118"/>
        <v>70.23833340402048</v>
      </c>
      <c r="AT59" s="21">
        <f t="shared" si="118"/>
        <v>43.598703496745998</v>
      </c>
      <c r="AU59" s="21">
        <f t="shared" si="118"/>
        <v>106.67741021293779</v>
      </c>
      <c r="AV59" s="21">
        <f t="shared" si="118"/>
        <v>72.005661124906212</v>
      </c>
      <c r="AW59" s="21">
        <f t="shared" si="118"/>
        <v>47.131475938901907</v>
      </c>
      <c r="AX59" s="21">
        <f t="shared" si="118"/>
        <v>17.413041902854754</v>
      </c>
      <c r="AY59" s="21">
        <f t="shared" si="118"/>
        <v>22.027225549616073</v>
      </c>
      <c r="AZ59" s="21">
        <f t="shared" si="118"/>
        <v>10.672112732972217</v>
      </c>
      <c r="BA59" s="21"/>
      <c r="BC59" s="8"/>
    </row>
    <row r="60" spans="1:55" x14ac:dyDescent="0.35">
      <c r="A60">
        <v>41</v>
      </c>
      <c r="B60" t="s">
        <v>141</v>
      </c>
      <c r="C60">
        <v>290.4157271670303</v>
      </c>
      <c r="D60">
        <v>510.40590735245672</v>
      </c>
      <c r="E60">
        <v>758.39296845909143</v>
      </c>
      <c r="F60">
        <v>709.39703757981783</v>
      </c>
      <c r="G60">
        <v>890.50214814675235</v>
      </c>
      <c r="H60">
        <v>1345.7819780325081</v>
      </c>
      <c r="I60">
        <v>2662.4109576301184</v>
      </c>
      <c r="J60">
        <v>2018.6676391080157</v>
      </c>
      <c r="K60">
        <v>771.72004364895338</v>
      </c>
      <c r="L60">
        <v>232.74002965670951</v>
      </c>
      <c r="M60">
        <v>165.54205311047937</v>
      </c>
      <c r="N60">
        <v>85.623932588146459</v>
      </c>
      <c r="O60">
        <v>42.051855819431395</v>
      </c>
      <c r="P60" s="8"/>
      <c r="Q60" s="18" t="s">
        <v>304</v>
      </c>
      <c r="R60" s="18">
        <v>6.9288999999999996</v>
      </c>
      <c r="S60" s="18">
        <v>11.109</v>
      </c>
      <c r="T60">
        <v>0.24617625295497261</v>
      </c>
      <c r="U60">
        <f t="shared" si="2"/>
        <v>3.1510586450229194</v>
      </c>
      <c r="V60">
        <v>1.7825000000000006</v>
      </c>
      <c r="W60">
        <v>1</v>
      </c>
      <c r="X60" s="8"/>
      <c r="AL60" s="8"/>
      <c r="AM60" s="9"/>
      <c r="AN60" s="6" t="s">
        <v>390</v>
      </c>
      <c r="AO60" s="22">
        <f t="shared" ref="AO60" si="119">AO59/AO58</f>
        <v>0.19700928290227804</v>
      </c>
      <c r="AP60" s="22">
        <f t="shared" ref="AP60" si="120">AP59/AP58</f>
        <v>0.14571728085944888</v>
      </c>
      <c r="AQ60" s="22">
        <f t="shared" ref="AQ60" si="121">AQ59/AQ58</f>
        <v>0.27213731438498856</v>
      </c>
      <c r="AR60" s="22">
        <f t="shared" ref="AR60" si="122">AR59/AR58</f>
        <v>0.19153001098333297</v>
      </c>
      <c r="AS60" s="22">
        <f t="shared" ref="AS60" si="123">AS59/AS58</f>
        <v>0.17356008245974028</v>
      </c>
      <c r="AT60" s="22">
        <f t="shared" ref="AT60" si="124">AT59/AT58</f>
        <v>6.1358465506957824E-2</v>
      </c>
      <c r="AU60" s="22">
        <f t="shared" ref="AU60" si="125">AU59/AU58</f>
        <v>7.3131977010362531E-2</v>
      </c>
      <c r="AV60" s="22">
        <f t="shared" ref="AV60" si="126">AV59/AV58</f>
        <v>6.2077574155617314E-2</v>
      </c>
      <c r="AW60" s="22">
        <f t="shared" ref="AW60" si="127">AW59/AW58</f>
        <v>0.10519427671469826</v>
      </c>
      <c r="AX60" s="22">
        <f t="shared" ref="AX60" si="128">AX59/AX58</f>
        <v>0.13029532263797172</v>
      </c>
      <c r="AY60" s="22">
        <f t="shared" ref="AY60" si="129">AY59/AY58</f>
        <v>0.1926386474737492</v>
      </c>
      <c r="AZ60" s="22">
        <f t="shared" ref="AZ60" si="130">AZ59/AZ58</f>
        <v>0.27340661057029136</v>
      </c>
      <c r="BA60" s="21"/>
      <c r="BC60" s="8"/>
    </row>
    <row r="61" spans="1:55" x14ac:dyDescent="0.35">
      <c r="A61">
        <v>12</v>
      </c>
      <c r="B61" t="s">
        <v>112</v>
      </c>
      <c r="C61">
        <v>539.44475287083026</v>
      </c>
      <c r="D61">
        <v>265.68028983622884</v>
      </c>
      <c r="E61">
        <v>274.63224746476811</v>
      </c>
      <c r="F61">
        <v>188.61822464147386</v>
      </c>
      <c r="G61">
        <v>463.22822174904366</v>
      </c>
      <c r="H61">
        <v>908.58816342664124</v>
      </c>
      <c r="I61">
        <v>869.55088080063854</v>
      </c>
      <c r="J61">
        <v>893.46561501904796</v>
      </c>
      <c r="K61">
        <v>272.56232806216525</v>
      </c>
      <c r="L61">
        <v>149.30444358736219</v>
      </c>
      <c r="M61">
        <v>105.29020403172274</v>
      </c>
      <c r="N61">
        <v>11.959105779407166</v>
      </c>
      <c r="O61">
        <v>4.5917114077005259</v>
      </c>
      <c r="P61" s="8"/>
      <c r="Q61" s="18" t="s">
        <v>305</v>
      </c>
      <c r="R61" s="18">
        <v>6.9295</v>
      </c>
      <c r="S61" s="18">
        <v>11.8025</v>
      </c>
      <c r="T61">
        <v>0.16901164714606356</v>
      </c>
      <c r="U61">
        <f t="shared" si="2"/>
        <v>4.0494062434572324</v>
      </c>
      <c r="V61">
        <v>1.7698</v>
      </c>
      <c r="W61">
        <v>1</v>
      </c>
      <c r="X61" s="8" t="s">
        <v>332</v>
      </c>
      <c r="Y61" s="57">
        <f t="shared" ref="Y61:AK61" si="131">AVERAGE(C61:C63)</f>
        <v>301.18536981966912</v>
      </c>
      <c r="Z61" s="57">
        <f t="shared" si="131"/>
        <v>235.37882886506154</v>
      </c>
      <c r="AA61" s="2">
        <f t="shared" si="131"/>
        <v>233.14333485805085</v>
      </c>
      <c r="AB61" s="57">
        <f t="shared" si="131"/>
        <v>174.48653826023238</v>
      </c>
      <c r="AC61" s="57">
        <f t="shared" si="131"/>
        <v>444.47904614746841</v>
      </c>
      <c r="AD61" s="57">
        <f t="shared" si="131"/>
        <v>775.63333213554199</v>
      </c>
      <c r="AE61" s="57">
        <f t="shared" si="131"/>
        <v>798.76649160016632</v>
      </c>
      <c r="AF61" s="57">
        <f t="shared" si="131"/>
        <v>815.62220613511874</v>
      </c>
      <c r="AG61" s="57">
        <f t="shared" si="131"/>
        <v>253.32328415891172</v>
      </c>
      <c r="AH61" s="57">
        <f t="shared" si="131"/>
        <v>142.47604441963958</v>
      </c>
      <c r="AI61" s="57">
        <f t="shared" si="131"/>
        <v>100.36227999950255</v>
      </c>
      <c r="AJ61" s="2">
        <f t="shared" si="131"/>
        <v>4.3238948135677271</v>
      </c>
      <c r="AK61" s="30">
        <f t="shared" si="131"/>
        <v>-0.45960274728204037</v>
      </c>
      <c r="AL61" s="8"/>
      <c r="AM61" s="9" t="s">
        <v>332</v>
      </c>
      <c r="AN61" s="6" t="s">
        <v>388</v>
      </c>
      <c r="AO61" s="62">
        <f t="shared" ref="AO61:AZ61" si="132">((C61-Y$108)*$V61/$U61+(C62-Y$108)*$V62/$U62+(C63-Y$108)*$V63/$U63)/3</f>
        <v>118.96484279263359</v>
      </c>
      <c r="AP61" s="62">
        <f t="shared" si="132"/>
        <v>96.088571254395006</v>
      </c>
      <c r="AQ61" s="64">
        <f t="shared" si="132"/>
        <v>71.989607361043952</v>
      </c>
      <c r="AR61" s="62">
        <f t="shared" si="132"/>
        <v>66.310957288465374</v>
      </c>
      <c r="AS61" s="62">
        <f t="shared" si="132"/>
        <v>159.76130234450505</v>
      </c>
      <c r="AT61" s="62">
        <f t="shared" si="132"/>
        <v>356.06849826918318</v>
      </c>
      <c r="AU61" s="62">
        <f t="shared" si="132"/>
        <v>363.84785631956015</v>
      </c>
      <c r="AV61" s="62">
        <f t="shared" si="132"/>
        <v>377.28872856684819</v>
      </c>
      <c r="AW61" s="62">
        <f t="shared" si="132"/>
        <v>113.43414328508511</v>
      </c>
      <c r="AX61" s="62">
        <f t="shared" si="132"/>
        <v>65.053847217617331</v>
      </c>
      <c r="AY61" s="62">
        <f t="shared" si="132"/>
        <v>44.978545640945548</v>
      </c>
      <c r="AZ61" s="64">
        <f t="shared" si="132"/>
        <v>1.8689523621236857</v>
      </c>
      <c r="BA61" s="63" t="s">
        <v>384</v>
      </c>
      <c r="BB61" s="21">
        <f>SUM(AO61:BA61)/1000</f>
        <v>1.8356558527024065</v>
      </c>
      <c r="BC61" s="8"/>
    </row>
    <row r="62" spans="1:55" x14ac:dyDescent="0.35">
      <c r="A62">
        <v>28</v>
      </c>
      <c r="B62" t="s">
        <v>128</v>
      </c>
      <c r="C62">
        <v>216.24170946082771</v>
      </c>
      <c r="D62">
        <v>250.8050271776558</v>
      </c>
      <c r="E62">
        <v>208.87232098312128</v>
      </c>
      <c r="F62">
        <v>186.41996231550297</v>
      </c>
      <c r="G62">
        <v>455.97351561175071</v>
      </c>
      <c r="H62">
        <v>716.72377953236048</v>
      </c>
      <c r="I62">
        <v>851.85478350052063</v>
      </c>
      <c r="J62">
        <v>849.93423394389515</v>
      </c>
      <c r="K62">
        <v>249.35760723162969</v>
      </c>
      <c r="L62">
        <v>144.07436764143225</v>
      </c>
      <c r="M62">
        <v>115.85576356297817</v>
      </c>
      <c r="N62">
        <v>4.5720783558120441</v>
      </c>
      <c r="O62">
        <v>-5.1462279708746337</v>
      </c>
      <c r="P62" s="8"/>
      <c r="Q62" s="18" t="s">
        <v>306</v>
      </c>
      <c r="R62" s="18">
        <v>6.9227999999999996</v>
      </c>
      <c r="S62" s="18">
        <v>11.452199999999999</v>
      </c>
      <c r="T62">
        <v>0.16901164714606356</v>
      </c>
      <c r="U62">
        <f t="shared" si="2"/>
        <v>3.7638786454166198</v>
      </c>
      <c r="V62">
        <v>1.7637999999999998</v>
      </c>
      <c r="W62">
        <v>1</v>
      </c>
      <c r="X62" s="8"/>
      <c r="AL62" s="8"/>
      <c r="AM62" s="9"/>
      <c r="AN62" s="6" t="s">
        <v>389</v>
      </c>
      <c r="AO62" s="21">
        <f t="shared" ref="AO62:AZ62" si="133">(VAR(C61*$V61/$U61,C62*$V62/$U62,C63*$V63/$U63)+VAR(C$106:C$117))^0.5</f>
        <v>89.308016038621162</v>
      </c>
      <c r="AP62" s="21">
        <f t="shared" si="133"/>
        <v>19.757573480163696</v>
      </c>
      <c r="AQ62" s="21">
        <f t="shared" si="133"/>
        <v>68.335313374648862</v>
      </c>
      <c r="AR62" s="21">
        <f t="shared" si="133"/>
        <v>14.330485244434108</v>
      </c>
      <c r="AS62" s="21">
        <f t="shared" si="133"/>
        <v>46.812126627975999</v>
      </c>
      <c r="AT62" s="21">
        <f t="shared" si="133"/>
        <v>33.078131109624437</v>
      </c>
      <c r="AU62" s="21">
        <f t="shared" si="133"/>
        <v>33.705002483272857</v>
      </c>
      <c r="AV62" s="21">
        <f t="shared" si="133"/>
        <v>26.971581141878506</v>
      </c>
      <c r="AW62" s="21">
        <f t="shared" si="133"/>
        <v>3.2429694021382596</v>
      </c>
      <c r="AX62" s="21">
        <f t="shared" si="133"/>
        <v>2.258175818492135</v>
      </c>
      <c r="AY62" s="21">
        <f t="shared" si="133"/>
        <v>7.6863064626351418</v>
      </c>
      <c r="AZ62" s="21">
        <f t="shared" si="133"/>
        <v>3.5705809359227674</v>
      </c>
      <c r="BA62" s="21"/>
      <c r="BC62" s="8"/>
    </row>
    <row r="63" spans="1:55" x14ac:dyDescent="0.35">
      <c r="A63">
        <v>42</v>
      </c>
      <c r="B63" t="s">
        <v>142</v>
      </c>
      <c r="C63">
        <v>147.86964712734951</v>
      </c>
      <c r="D63">
        <v>189.65116958129991</v>
      </c>
      <c r="E63">
        <v>215.92543612626321</v>
      </c>
      <c r="F63">
        <v>148.42142782372031</v>
      </c>
      <c r="G63">
        <v>414.2354010816108</v>
      </c>
      <c r="H63">
        <v>701.58805344762436</v>
      </c>
      <c r="I63">
        <v>674.89381049933991</v>
      </c>
      <c r="J63">
        <v>703.46676944241358</v>
      </c>
      <c r="K63">
        <v>238.04991718294028</v>
      </c>
      <c r="L63">
        <v>134.04932203012424</v>
      </c>
      <c r="M63">
        <v>79.940872403806722</v>
      </c>
      <c r="N63">
        <v>-3.5594996945160298</v>
      </c>
      <c r="O63">
        <v>-0.82429167867201347</v>
      </c>
      <c r="P63" s="8"/>
      <c r="Q63" s="18" t="s">
        <v>307</v>
      </c>
      <c r="R63" s="18">
        <v>6.9330999999999996</v>
      </c>
      <c r="S63" s="18">
        <v>11.183199999999999</v>
      </c>
      <c r="T63">
        <v>0.16901164714606356</v>
      </c>
      <c r="U63">
        <f t="shared" si="2"/>
        <v>3.5317835984645152</v>
      </c>
      <c r="V63">
        <v>1.7486999999999995</v>
      </c>
      <c r="W63">
        <v>1</v>
      </c>
      <c r="X63" s="8"/>
      <c r="AL63" s="8"/>
      <c r="AM63" s="9"/>
      <c r="AN63" s="6" t="s">
        <v>390</v>
      </c>
      <c r="AO63" s="22">
        <f t="shared" ref="AO63" si="134">AO62/AO61</f>
        <v>0.75070931833443477</v>
      </c>
      <c r="AP63" s="22">
        <f t="shared" ref="AP63:AQ63" si="135">AP62/AP61</f>
        <v>0.20561835005180185</v>
      </c>
      <c r="AQ63" s="22">
        <f t="shared" si="135"/>
        <v>0.94923858984161436</v>
      </c>
      <c r="AR63" s="22">
        <f t="shared" ref="AR63:AS63" si="136">AR62/AR61</f>
        <v>0.2161103659248011</v>
      </c>
      <c r="AS63" s="22">
        <f t="shared" si="136"/>
        <v>0.29301292578994859</v>
      </c>
      <c r="AT63" s="22">
        <f t="shared" ref="AT63" si="137">AT62/AT61</f>
        <v>9.2898223994580378E-2</v>
      </c>
      <c r="AU63" s="22">
        <f t="shared" ref="AU63" si="138">AU62/AU61</f>
        <v>9.2634879930886385E-2</v>
      </c>
      <c r="AV63" s="22">
        <f t="shared" ref="AV63" si="139">AV62/AV61</f>
        <v>7.1487905944955021E-2</v>
      </c>
      <c r="AW63" s="22">
        <f t="shared" ref="AW63" si="140">AW62/AW61</f>
        <v>2.8589005992560455E-2</v>
      </c>
      <c r="AX63" s="22">
        <f t="shared" ref="AX63" si="141">AX62/AX61</f>
        <v>3.4712410027620856E-2</v>
      </c>
      <c r="AY63" s="22">
        <f t="shared" ref="AY63:AZ63" si="142">AY62/AY61</f>
        <v>0.17088828358287395</v>
      </c>
      <c r="AZ63" s="22">
        <f t="shared" si="142"/>
        <v>1.9104718816190294</v>
      </c>
      <c r="BA63" s="21"/>
      <c r="BC63" s="8"/>
    </row>
    <row r="64" spans="1:55" x14ac:dyDescent="0.35">
      <c r="A64">
        <v>15</v>
      </c>
      <c r="B64" t="s">
        <v>115</v>
      </c>
      <c r="C64">
        <v>110.89640210508591</v>
      </c>
      <c r="D64">
        <v>201.11063118494138</v>
      </c>
      <c r="E64">
        <v>157.84095847685907</v>
      </c>
      <c r="F64">
        <v>82.787595519732022</v>
      </c>
      <c r="G64">
        <v>221.75014603629239</v>
      </c>
      <c r="H64">
        <v>182.29109159074304</v>
      </c>
      <c r="I64">
        <v>311.41338858304636</v>
      </c>
      <c r="J64">
        <v>1040.173584388348</v>
      </c>
      <c r="K64">
        <v>182.59258440181725</v>
      </c>
      <c r="L64">
        <v>157.52903970482157</v>
      </c>
      <c r="M64">
        <v>76.62990924692815</v>
      </c>
      <c r="N64">
        <v>-1.1074267276105745</v>
      </c>
      <c r="O64">
        <v>-3.8506568553953771</v>
      </c>
      <c r="P64" s="8"/>
      <c r="Q64" s="18" t="s">
        <v>308</v>
      </c>
      <c r="R64" s="18">
        <v>6.9386999999999999</v>
      </c>
      <c r="S64" s="18">
        <v>10.4628</v>
      </c>
      <c r="T64">
        <v>0.12169253482000131</v>
      </c>
      <c r="U64">
        <f t="shared" si="2"/>
        <v>3.0952433380408331</v>
      </c>
      <c r="V64">
        <v>1.8491</v>
      </c>
      <c r="W64">
        <v>1</v>
      </c>
      <c r="X64" s="8" t="s">
        <v>333</v>
      </c>
      <c r="Y64" s="57">
        <f t="shared" ref="Y64:AK64" si="143">AVERAGE(C64:C66)</f>
        <v>314.53365930462991</v>
      </c>
      <c r="Z64" s="57">
        <f t="shared" si="143"/>
        <v>321.2146037615683</v>
      </c>
      <c r="AA64" s="2">
        <f t="shared" si="143"/>
        <v>224.84555233670744</v>
      </c>
      <c r="AB64" s="57">
        <f t="shared" si="143"/>
        <v>164.995627900485</v>
      </c>
      <c r="AC64" s="2">
        <f t="shared" si="143"/>
        <v>402.89795988869838</v>
      </c>
      <c r="AD64" s="2">
        <f t="shared" si="143"/>
        <v>694.51019592598516</v>
      </c>
      <c r="AE64" s="57">
        <f t="shared" si="143"/>
        <v>380.77692325577192</v>
      </c>
      <c r="AF64" s="57">
        <f t="shared" si="143"/>
        <v>1010.3910649234873</v>
      </c>
      <c r="AG64" s="57">
        <f t="shared" si="143"/>
        <v>163.34437133827259</v>
      </c>
      <c r="AH64" s="57">
        <f t="shared" si="143"/>
        <v>147.1557243815212</v>
      </c>
      <c r="AI64" s="57">
        <f t="shared" si="143"/>
        <v>72.751007031875517</v>
      </c>
      <c r="AJ64" s="30">
        <f t="shared" si="143"/>
        <v>-8.8524425713969546</v>
      </c>
      <c r="AK64" s="30">
        <f t="shared" si="143"/>
        <v>-4.7862711841399523</v>
      </c>
      <c r="AL64" s="8"/>
      <c r="AM64" s="9" t="s">
        <v>333</v>
      </c>
      <c r="AN64" s="6" t="s">
        <v>388</v>
      </c>
      <c r="AO64" s="62">
        <f t="shared" ref="AO64:AY64" si="144">((C64-Y$108)*$V64/$U64+(C65-Y$108)*$V65/$U65+(C66-Y$108)*$V66/$U66)/3</f>
        <v>143.28971139168496</v>
      </c>
      <c r="AP64" s="62">
        <f t="shared" si="144"/>
        <v>149.96781322170224</v>
      </c>
      <c r="AQ64" s="64">
        <f t="shared" si="144"/>
        <v>72.595087931566155</v>
      </c>
      <c r="AR64" s="62">
        <f t="shared" si="144"/>
        <v>68.34935514750282</v>
      </c>
      <c r="AS64" s="64">
        <f t="shared" si="144"/>
        <v>150.53319509556306</v>
      </c>
      <c r="AT64" s="64">
        <f t="shared" si="144"/>
        <v>337.30786509696128</v>
      </c>
      <c r="AU64" s="62">
        <f t="shared" si="144"/>
        <v>192.64824552176935</v>
      </c>
      <c r="AV64" s="62">
        <f t="shared" si="144"/>
        <v>543.45799498232373</v>
      </c>
      <c r="AW64" s="62">
        <f t="shared" si="144"/>
        <v>83.824126723724646</v>
      </c>
      <c r="AX64" s="62">
        <f t="shared" si="144"/>
        <v>78.661261601685069</v>
      </c>
      <c r="AY64" s="62">
        <f t="shared" si="144"/>
        <v>37.998662866110905</v>
      </c>
      <c r="AZ64" s="63" t="s">
        <v>384</v>
      </c>
      <c r="BA64" s="63" t="s">
        <v>384</v>
      </c>
      <c r="BB64" s="21">
        <f>SUM(AO64:BA64)/1000</f>
        <v>1.8586333195805944</v>
      </c>
      <c r="BC64" s="8"/>
    </row>
    <row r="65" spans="1:55" x14ac:dyDescent="0.35">
      <c r="A65">
        <v>29</v>
      </c>
      <c r="B65" t="s">
        <v>129</v>
      </c>
      <c r="C65">
        <v>403.61073885057573</v>
      </c>
      <c r="D65">
        <v>554.15019828174195</v>
      </c>
      <c r="E65">
        <v>440.69162017315404</v>
      </c>
      <c r="F65">
        <v>247.97130744268813</v>
      </c>
      <c r="G65">
        <v>750.11887354199257</v>
      </c>
      <c r="H65">
        <v>1615.8294650119724</v>
      </c>
      <c r="I65">
        <v>495.86614000325505</v>
      </c>
      <c r="J65">
        <v>988.22453293954663</v>
      </c>
      <c r="K65">
        <v>136.07017549672599</v>
      </c>
      <c r="L65">
        <v>118.81896490787088</v>
      </c>
      <c r="M65">
        <v>47.951183636759232</v>
      </c>
      <c r="N65">
        <v>-19.440690830985652</v>
      </c>
      <c r="O65">
        <v>-5.7936897883033138</v>
      </c>
      <c r="P65" s="8"/>
      <c r="Q65" s="18" t="s">
        <v>309</v>
      </c>
      <c r="R65" s="18">
        <v>6.9606000000000003</v>
      </c>
      <c r="S65" s="18">
        <v>11.2727</v>
      </c>
      <c r="T65">
        <v>0.12169253482000131</v>
      </c>
      <c r="U65">
        <f t="shared" si="2"/>
        <v>3.7873496206026722</v>
      </c>
      <c r="V65">
        <v>1.7826000000000004</v>
      </c>
      <c r="W65">
        <v>1</v>
      </c>
      <c r="X65" s="8"/>
      <c r="AL65" s="8"/>
      <c r="AM65" s="9"/>
      <c r="AN65" s="6" t="s">
        <v>389</v>
      </c>
      <c r="AO65" s="21">
        <f t="shared" ref="AO65:AY65" si="145">(VAR(C64*$V64/$U64,C65*$V65/$U65,C66*$V66/$U66)+VAR(C$106:C$117))^0.5</f>
        <v>89.913784031997039</v>
      </c>
      <c r="AP65" s="21">
        <f t="shared" si="145"/>
        <v>84.254042321026603</v>
      </c>
      <c r="AQ65" s="21">
        <f t="shared" si="145"/>
        <v>108.25253464326799</v>
      </c>
      <c r="AR65" s="21">
        <f t="shared" si="145"/>
        <v>36.096282164514136</v>
      </c>
      <c r="AS65" s="21">
        <f t="shared" si="145"/>
        <v>136.27426274315866</v>
      </c>
      <c r="AT65" s="21">
        <f t="shared" si="145"/>
        <v>363.30289065562266</v>
      </c>
      <c r="AU65" s="21">
        <f t="shared" si="145"/>
        <v>28.373248904453938</v>
      </c>
      <c r="AV65" s="21">
        <f t="shared" si="145"/>
        <v>78.256635521579014</v>
      </c>
      <c r="AW65" s="21">
        <f t="shared" si="145"/>
        <v>23.121119084361844</v>
      </c>
      <c r="AX65" s="21">
        <f t="shared" si="145"/>
        <v>21.181794447197877</v>
      </c>
      <c r="AY65" s="21">
        <f t="shared" si="145"/>
        <v>15.423357923364378</v>
      </c>
      <c r="AZ65" s="21"/>
      <c r="BA65" s="21"/>
      <c r="BC65" s="8"/>
    </row>
    <row r="66" spans="1:55" x14ac:dyDescent="0.35">
      <c r="A66">
        <v>45</v>
      </c>
      <c r="B66" t="s">
        <v>145</v>
      </c>
      <c r="C66">
        <v>429.09383695822817</v>
      </c>
      <c r="D66">
        <v>208.38298181802153</v>
      </c>
      <c r="E66">
        <v>76.004078360109247</v>
      </c>
      <c r="F66">
        <v>164.22798073903485</v>
      </c>
      <c r="G66">
        <v>236.82486008781021</v>
      </c>
      <c r="H66">
        <v>285.41003117524008</v>
      </c>
      <c r="I66">
        <v>335.05124118101429</v>
      </c>
      <c r="J66">
        <v>1002.7750774425674</v>
      </c>
      <c r="K66">
        <v>171.37035411627457</v>
      </c>
      <c r="L66">
        <v>165.1191685318712</v>
      </c>
      <c r="M66">
        <v>93.671928211939189</v>
      </c>
      <c r="N66">
        <v>-6.009210155594638</v>
      </c>
      <c r="O66">
        <v>-4.7144669087211648</v>
      </c>
      <c r="P66" s="8"/>
      <c r="Q66" s="18" t="s">
        <v>310</v>
      </c>
      <c r="R66" s="18">
        <v>6.9606000000000003</v>
      </c>
      <c r="S66" s="18">
        <v>10.7173</v>
      </c>
      <c r="T66">
        <v>0.12169253482000131</v>
      </c>
      <c r="U66">
        <f t="shared" si="2"/>
        <v>3.2995376544417008</v>
      </c>
      <c r="V66">
        <v>1.8093000000000004</v>
      </c>
      <c r="W66">
        <v>1</v>
      </c>
      <c r="X66" s="8"/>
      <c r="AL66" s="8"/>
      <c r="AM66" s="9"/>
      <c r="AN66" s="6" t="s">
        <v>390</v>
      </c>
      <c r="AO66" s="22">
        <f t="shared" ref="AO66" si="146">AO65/AO64</f>
        <v>0.62749644171043184</v>
      </c>
      <c r="AP66" s="22">
        <f t="shared" ref="AP66:AQ66" si="147">AP65/AP64</f>
        <v>0.56181416872746648</v>
      </c>
      <c r="AQ66" s="22">
        <f t="shared" si="147"/>
        <v>1.4911826368378445</v>
      </c>
      <c r="AR66" s="22">
        <f t="shared" ref="AR66" si="148">AR65/AR64</f>
        <v>0.52811445092079901</v>
      </c>
      <c r="AS66" s="22">
        <f t="shared" ref="AS66" si="149">AS65/AS64</f>
        <v>0.90527715602294634</v>
      </c>
      <c r="AT66" s="22">
        <f t="shared" ref="AT66" si="150">AT65/AT64</f>
        <v>1.0770661708442195</v>
      </c>
      <c r="AU66" s="22">
        <f t="shared" ref="AU66" si="151">AU65/AU64</f>
        <v>0.14728007944016155</v>
      </c>
      <c r="AV66" s="22">
        <f t="shared" ref="AV66" si="152">AV65/AV64</f>
        <v>0.14399757891890863</v>
      </c>
      <c r="AW66" s="22">
        <f t="shared" ref="AW66" si="153">AW65/AW64</f>
        <v>0.2758289288305571</v>
      </c>
      <c r="AX66" s="22">
        <f t="shared" ref="AX66" si="154">AX65/AX64</f>
        <v>0.26927860062117442</v>
      </c>
      <c r="AY66" s="22">
        <f t="shared" ref="AY66" si="155">AY65/AY64</f>
        <v>0.40589212251254492</v>
      </c>
      <c r="AZ66" s="21"/>
      <c r="BA66" s="21"/>
      <c r="BC66" s="8"/>
    </row>
    <row r="67" spans="1:55" x14ac:dyDescent="0.35">
      <c r="A67">
        <v>16</v>
      </c>
      <c r="B67" t="s">
        <v>116</v>
      </c>
      <c r="C67">
        <v>188.59709856725831</v>
      </c>
      <c r="D67">
        <v>330.24994848751635</v>
      </c>
      <c r="E67">
        <v>176.71841371291541</v>
      </c>
      <c r="F67">
        <v>132.4055165916466</v>
      </c>
      <c r="G67">
        <v>246.71764118411875</v>
      </c>
      <c r="H67">
        <v>894.54133849908044</v>
      </c>
      <c r="I67">
        <v>358.55992518555064</v>
      </c>
      <c r="J67">
        <v>2576.3984275791745</v>
      </c>
      <c r="K67">
        <v>102.94286874826449</v>
      </c>
      <c r="L67">
        <v>202.84045764894677</v>
      </c>
      <c r="M67">
        <v>36.413397212259113</v>
      </c>
      <c r="N67">
        <v>-27.496189718266681</v>
      </c>
      <c r="O67">
        <v>-6.2252112424946313</v>
      </c>
      <c r="P67" s="8"/>
      <c r="Q67" s="18" t="s">
        <v>311</v>
      </c>
      <c r="R67" s="18">
        <v>6.9276</v>
      </c>
      <c r="S67" s="18">
        <v>11.4711</v>
      </c>
      <c r="T67">
        <v>0.18201713681478093</v>
      </c>
      <c r="U67">
        <f t="shared" si="2"/>
        <v>3.7165051388820429</v>
      </c>
      <c r="V67">
        <v>1.7570999999999994</v>
      </c>
      <c r="W67">
        <v>1</v>
      </c>
      <c r="X67" s="8" t="s">
        <v>334</v>
      </c>
      <c r="Y67" s="57">
        <f t="shared" ref="Y67:AK67" si="156">AVERAGE(C67:C69)</f>
        <v>162.16596853595811</v>
      </c>
      <c r="Z67" s="57">
        <f t="shared" si="156"/>
        <v>259.84037190360385</v>
      </c>
      <c r="AA67" s="57">
        <f t="shared" si="156"/>
        <v>265.08979756522314</v>
      </c>
      <c r="AB67" s="57">
        <f t="shared" si="156"/>
        <v>137.39522314107262</v>
      </c>
      <c r="AC67" s="57">
        <f t="shared" si="156"/>
        <v>275.67365442474261</v>
      </c>
      <c r="AD67" s="57">
        <f t="shared" si="156"/>
        <v>898.02582220204113</v>
      </c>
      <c r="AE67" s="57">
        <f t="shared" si="156"/>
        <v>375.05044894697454</v>
      </c>
      <c r="AF67" s="57">
        <f t="shared" si="156"/>
        <v>2525.371311457011</v>
      </c>
      <c r="AG67" s="57">
        <f t="shared" si="156"/>
        <v>111.27236454462177</v>
      </c>
      <c r="AH67" s="57">
        <f t="shared" si="156"/>
        <v>211.56465294055383</v>
      </c>
      <c r="AI67" s="57">
        <f t="shared" si="156"/>
        <v>39.237733166018309</v>
      </c>
      <c r="AJ67" s="30">
        <f t="shared" si="156"/>
        <v>-23.441392025089154</v>
      </c>
      <c r="AK67" s="30">
        <f t="shared" si="156"/>
        <v>-6.2252112424946313</v>
      </c>
      <c r="AL67" s="8"/>
      <c r="AM67" s="9" t="s">
        <v>334</v>
      </c>
      <c r="AN67" s="6" t="s">
        <v>388</v>
      </c>
      <c r="AO67" s="62">
        <f t="shared" ref="AO67:AY67" si="157">((C67-Y$108)*$V67/$U67+(C68-Y$108)*$V68/$U68+(C69-Y$108)*$V69/$U69)/3</f>
        <v>65.086743722853257</v>
      </c>
      <c r="AP67" s="62">
        <f t="shared" si="157"/>
        <v>121.28029747718927</v>
      </c>
      <c r="AQ67" s="62">
        <f t="shared" si="157"/>
        <v>101.85454457281755</v>
      </c>
      <c r="AR67" s="62">
        <f t="shared" si="157"/>
        <v>56.355414935931485</v>
      </c>
      <c r="AS67" s="62">
        <f t="shared" si="157"/>
        <v>92.67349247511298</v>
      </c>
      <c r="AT67" s="62">
        <f t="shared" si="157"/>
        <v>475.0229367456829</v>
      </c>
      <c r="AU67" s="62">
        <f t="shared" si="157"/>
        <v>192.35085058220884</v>
      </c>
      <c r="AV67" s="62">
        <f t="shared" si="157"/>
        <v>1342.9878424485244</v>
      </c>
      <c r="AW67" s="62">
        <f t="shared" si="157"/>
        <v>54.629992757858275</v>
      </c>
      <c r="AX67" s="62">
        <f t="shared" si="157"/>
        <v>111.77671318260134</v>
      </c>
      <c r="AY67" s="62">
        <f t="shared" si="157"/>
        <v>19.10491038958077</v>
      </c>
      <c r="AZ67" s="63" t="s">
        <v>384</v>
      </c>
      <c r="BA67" s="63" t="s">
        <v>384</v>
      </c>
      <c r="BB67" s="21">
        <f>SUM(AO67:BA67)/1000</f>
        <v>2.6331237392903608</v>
      </c>
      <c r="BC67" s="8"/>
    </row>
    <row r="68" spans="1:55" x14ac:dyDescent="0.35">
      <c r="A68">
        <v>30</v>
      </c>
      <c r="B68" t="s">
        <v>130</v>
      </c>
      <c r="C68">
        <v>162.5451813054172</v>
      </c>
      <c r="D68">
        <v>230.64078224047898</v>
      </c>
      <c r="E68">
        <v>352.63140316539659</v>
      </c>
      <c r="F68">
        <v>148.21206950696117</v>
      </c>
      <c r="G68">
        <v>365.99631611675363</v>
      </c>
      <c r="H68">
        <v>815.59600460387401</v>
      </c>
      <c r="I68">
        <v>355.8473847234888</v>
      </c>
      <c r="J68">
        <v>2407.2032530688425</v>
      </c>
      <c r="K68">
        <v>97.05933749122822</v>
      </c>
      <c r="L68">
        <v>192.1086635852146</v>
      </c>
      <c r="M68">
        <v>40.414479731922036</v>
      </c>
      <c r="N68">
        <v>-26.433705656081983</v>
      </c>
      <c r="P68" s="8"/>
      <c r="Q68" s="18" t="s">
        <v>312</v>
      </c>
      <c r="R68" s="18">
        <v>6.9279999999999999</v>
      </c>
      <c r="S68" s="18">
        <v>10.9099</v>
      </c>
      <c r="T68">
        <v>0.18201713681478093</v>
      </c>
      <c r="U68">
        <f t="shared" si="2"/>
        <v>3.257125962917224</v>
      </c>
      <c r="V68">
        <v>1.7641999999999989</v>
      </c>
      <c r="W68">
        <v>1</v>
      </c>
      <c r="X68" s="8"/>
      <c r="AL68" s="8"/>
      <c r="AM68" s="9"/>
      <c r="AN68" s="6" t="s">
        <v>389</v>
      </c>
      <c r="AO68" s="21">
        <f t="shared" ref="AO68:AY68" si="158">(VAR(C67*$V67/$U67,C68*$V68/$U68,C69*$V69/$U69)+VAR(C$106:C$117))^0.5</f>
        <v>21.435916426272872</v>
      </c>
      <c r="AP68" s="21">
        <f t="shared" si="158"/>
        <v>22.67314607770156</v>
      </c>
      <c r="AQ68" s="21">
        <f t="shared" si="158"/>
        <v>86.828087666611822</v>
      </c>
      <c r="AR68" s="21">
        <f t="shared" si="158"/>
        <v>15.606901724650008</v>
      </c>
      <c r="AS68" s="21">
        <f t="shared" si="158"/>
        <v>64.581203836725209</v>
      </c>
      <c r="AT68" s="21">
        <f t="shared" si="158"/>
        <v>82.671496241671207</v>
      </c>
      <c r="AU68" s="21">
        <f t="shared" si="158"/>
        <v>36.028169953791725</v>
      </c>
      <c r="AV68" s="21">
        <f t="shared" si="158"/>
        <v>151.71688064480395</v>
      </c>
      <c r="AW68" s="21">
        <f t="shared" si="158"/>
        <v>16.267767572479769</v>
      </c>
      <c r="AX68" s="21">
        <f t="shared" si="158"/>
        <v>23.498007550486772</v>
      </c>
      <c r="AY68" s="21">
        <f t="shared" si="158"/>
        <v>4.0434711832419516</v>
      </c>
      <c r="AZ68" s="21"/>
      <c r="BA68" s="21"/>
      <c r="BC68" s="8"/>
    </row>
    <row r="69" spans="1:55" x14ac:dyDescent="0.35">
      <c r="A69">
        <v>46</v>
      </c>
      <c r="B69" t="s">
        <v>146</v>
      </c>
      <c r="C69">
        <v>135.35562573519877</v>
      </c>
      <c r="D69">
        <v>218.63038498281628</v>
      </c>
      <c r="E69">
        <v>265.9195758173575</v>
      </c>
      <c r="F69">
        <v>131.56808332461006</v>
      </c>
      <c r="G69">
        <v>214.30700597335544</v>
      </c>
      <c r="H69">
        <v>983.94012350316916</v>
      </c>
      <c r="I69">
        <v>410.74403693188424</v>
      </c>
      <c r="J69">
        <v>2592.5122537230159</v>
      </c>
      <c r="K69">
        <v>133.81488739437262</v>
      </c>
      <c r="L69">
        <v>239.74483758750017</v>
      </c>
      <c r="M69">
        <v>40.885322553873785</v>
      </c>
      <c r="N69">
        <v>-16.394280700918802</v>
      </c>
      <c r="P69" s="8"/>
      <c r="Q69" s="18" t="s">
        <v>313</v>
      </c>
      <c r="R69" s="18">
        <v>6.9272</v>
      </c>
      <c r="S69" s="18">
        <v>10.6006</v>
      </c>
      <c r="T69">
        <v>0.18201713681478093</v>
      </c>
      <c r="U69">
        <f t="shared" si="2"/>
        <v>3.0047782496245836</v>
      </c>
      <c r="V69">
        <v>1.7536000000000005</v>
      </c>
      <c r="W69">
        <v>1</v>
      </c>
      <c r="X69" s="8"/>
      <c r="AL69" s="8"/>
      <c r="AM69" s="9"/>
      <c r="AN69" s="6" t="s">
        <v>390</v>
      </c>
      <c r="AO69" s="22">
        <f t="shared" ref="AO69" si="159">AO68/AO67</f>
        <v>0.3293438141190384</v>
      </c>
      <c r="AP69" s="22">
        <f t="shared" ref="AP69:AQ69" si="160">AP68/AP67</f>
        <v>0.18694830528401357</v>
      </c>
      <c r="AQ69" s="22">
        <f t="shared" si="160"/>
        <v>0.85247141431707985</v>
      </c>
      <c r="AR69" s="22">
        <f t="shared" ref="AR69" si="161">AR68/AR67</f>
        <v>0.27693703865711844</v>
      </c>
      <c r="AS69" s="22">
        <f t="shared" ref="AS69" si="162">AS68/AS67</f>
        <v>0.69686813469415954</v>
      </c>
      <c r="AT69" s="22">
        <f t="shared" ref="AT69" si="163">AT68/AT67</f>
        <v>0.17403685137404587</v>
      </c>
      <c r="AU69" s="22">
        <f t="shared" ref="AU69" si="164">AU68/AU67</f>
        <v>0.18730444832836154</v>
      </c>
      <c r="AV69" s="22">
        <f t="shared" ref="AV69" si="165">AV68/AV67</f>
        <v>0.11296966052067529</v>
      </c>
      <c r="AW69" s="22">
        <f t="shared" ref="AW69" si="166">AW68/AW67</f>
        <v>0.29778088466137909</v>
      </c>
      <c r="AX69" s="22">
        <f t="shared" ref="AX69" si="167">AX68/AX67</f>
        <v>0.21022274569927474</v>
      </c>
      <c r="AY69" s="22">
        <f t="shared" ref="AY69" si="168">AY68/AY67</f>
        <v>0.21164565029559818</v>
      </c>
      <c r="AZ69" s="21"/>
      <c r="BA69" s="21"/>
      <c r="BC69" s="8"/>
    </row>
    <row r="70" spans="1:55" x14ac:dyDescent="0.35">
      <c r="A70">
        <v>3</v>
      </c>
      <c r="B70" t="s">
        <v>152</v>
      </c>
      <c r="C70">
        <v>197.47067737260159</v>
      </c>
      <c r="D70">
        <v>211.02747295732343</v>
      </c>
      <c r="E70">
        <v>163.64940624179945</v>
      </c>
      <c r="F70">
        <v>170.71808855856798</v>
      </c>
      <c r="G70">
        <v>751.24947709585626</v>
      </c>
      <c r="H70">
        <v>673.60329370822024</v>
      </c>
      <c r="I70">
        <v>410.61486833845271</v>
      </c>
      <c r="J70">
        <v>852.82029235771745</v>
      </c>
      <c r="K70">
        <v>150.68975672551301</v>
      </c>
      <c r="L70">
        <v>128.82774539915656</v>
      </c>
      <c r="M70">
        <v>73.320276539623507</v>
      </c>
      <c r="N70">
        <v>-2.9467032046633825</v>
      </c>
      <c r="O70">
        <v>1.5568839150460483</v>
      </c>
      <c r="P70" s="8"/>
      <c r="Q70" s="18" t="s">
        <v>335</v>
      </c>
      <c r="R70" s="18">
        <v>6.9269999999999996</v>
      </c>
      <c r="S70" s="18">
        <v>8.9149999999999991</v>
      </c>
      <c r="T70">
        <v>0.17664981408969782</v>
      </c>
      <c r="U70">
        <f t="shared" si="2"/>
        <v>1.6368201695896805</v>
      </c>
      <c r="V70">
        <v>1.7501999999999995</v>
      </c>
      <c r="W70">
        <v>1</v>
      </c>
      <c r="X70" s="8" t="s">
        <v>373</v>
      </c>
      <c r="Y70" s="57">
        <f t="shared" ref="Y70:AK70" si="169">AVERAGE(C70:C72)</f>
        <v>160.87664511979713</v>
      </c>
      <c r="Z70" s="57">
        <f t="shared" si="169"/>
        <v>256.16746754346241</v>
      </c>
      <c r="AA70" s="2">
        <f t="shared" si="169"/>
        <v>188.33530924279623</v>
      </c>
      <c r="AB70" s="57">
        <f t="shared" si="169"/>
        <v>193.53814508531352</v>
      </c>
      <c r="AC70" s="57">
        <f t="shared" si="169"/>
        <v>739.59797936020402</v>
      </c>
      <c r="AD70" s="57">
        <f t="shared" si="169"/>
        <v>591.24606952053136</v>
      </c>
      <c r="AE70" s="57">
        <f t="shared" si="169"/>
        <v>388.35481407042101</v>
      </c>
      <c r="AF70" s="57">
        <f t="shared" si="169"/>
        <v>834.82251141596453</v>
      </c>
      <c r="AG70" s="57">
        <f t="shared" si="169"/>
        <v>148.82531835916947</v>
      </c>
      <c r="AH70" s="57">
        <f t="shared" si="169"/>
        <v>122.79725124714157</v>
      </c>
      <c r="AI70" s="57">
        <f t="shared" si="169"/>
        <v>69.739776320592767</v>
      </c>
      <c r="AJ70" s="30">
        <f t="shared" si="169"/>
        <v>-4.7331273553870439</v>
      </c>
      <c r="AK70" s="30">
        <f t="shared" si="169"/>
        <v>3.0033038947612312</v>
      </c>
      <c r="AL70" s="8"/>
      <c r="AM70" s="9" t="s">
        <v>373</v>
      </c>
      <c r="AN70" s="6" t="s">
        <v>388</v>
      </c>
      <c r="AO70" s="62">
        <f t="shared" ref="AO70:AY70" si="170">((C70-Y$108)*$V70/$U70+(C71-Y$108)*$V71/$U71+(C72-Y$108)*$V72/$U72)/3</f>
        <v>132.89783806093502</v>
      </c>
      <c r="AP70" s="62">
        <f t="shared" si="170"/>
        <v>247.09405828587782</v>
      </c>
      <c r="AQ70" s="64">
        <f t="shared" si="170"/>
        <v>120.41198632522594</v>
      </c>
      <c r="AR70" s="62">
        <f t="shared" si="170"/>
        <v>175.52975941183334</v>
      </c>
      <c r="AS70" s="62">
        <f t="shared" si="170"/>
        <v>689.32325116833147</v>
      </c>
      <c r="AT70" s="62">
        <f t="shared" si="170"/>
        <v>626.33891658975961</v>
      </c>
      <c r="AU70" s="62">
        <f t="shared" si="170"/>
        <v>400.89918567980544</v>
      </c>
      <c r="AV70" s="62">
        <f t="shared" si="170"/>
        <v>895.32710227370183</v>
      </c>
      <c r="AW70" s="62">
        <f t="shared" si="170"/>
        <v>150.09084722469967</v>
      </c>
      <c r="AX70" s="62">
        <f t="shared" si="170"/>
        <v>129.10846827516937</v>
      </c>
      <c r="AY70" s="62">
        <f t="shared" si="170"/>
        <v>71.159351732059861</v>
      </c>
      <c r="AZ70" s="63" t="s">
        <v>384</v>
      </c>
      <c r="BA70" s="63">
        <f>((O70-AK$108)*$V70/$U70+(O71-AK$108)*$V71/$U71+(O72-AK$108)*$V72/$U72)/3</f>
        <v>3.3353725458418459</v>
      </c>
      <c r="BB70" s="21">
        <f>SUM(AO70:BA70)/1000</f>
        <v>3.6415161375732414</v>
      </c>
      <c r="BC70" s="8"/>
    </row>
    <row r="71" spans="1:55" x14ac:dyDescent="0.35">
      <c r="A71">
        <v>17</v>
      </c>
      <c r="B71" t="s">
        <v>166</v>
      </c>
      <c r="C71">
        <v>120.33880006461786</v>
      </c>
      <c r="D71">
        <v>253.0087697937407</v>
      </c>
      <c r="E71">
        <v>168.52435347308875</v>
      </c>
      <c r="F71">
        <v>178.56902543703549</v>
      </c>
      <c r="G71">
        <v>708.38075901185243</v>
      </c>
      <c r="H71">
        <v>613.06038936927575</v>
      </c>
      <c r="I71">
        <v>417.71914097718621</v>
      </c>
      <c r="J71">
        <v>869.89613797283266</v>
      </c>
      <c r="K71">
        <v>149.39882288191419</v>
      </c>
      <c r="L71">
        <v>129.68004930021257</v>
      </c>
      <c r="M71">
        <v>76.62990924692815</v>
      </c>
      <c r="N71">
        <v>-4.4784176067889847</v>
      </c>
      <c r="O71">
        <v>0.69066333361504972</v>
      </c>
      <c r="P71" s="8"/>
      <c r="Q71" s="18" t="s">
        <v>336</v>
      </c>
      <c r="R71" s="18">
        <v>6.9273999999999996</v>
      </c>
      <c r="S71" s="18">
        <v>9.0033999999999992</v>
      </c>
      <c r="T71">
        <v>0.17664981408969782</v>
      </c>
      <c r="U71">
        <f t="shared" si="2"/>
        <v>1.7092749859497871</v>
      </c>
      <c r="V71">
        <v>1.7781000000000002</v>
      </c>
      <c r="W71">
        <v>1</v>
      </c>
      <c r="X71" s="8"/>
      <c r="AL71" s="8"/>
      <c r="AM71" s="9"/>
      <c r="AN71" s="6" t="s">
        <v>389</v>
      </c>
      <c r="AO71" s="21">
        <f t="shared" ref="AO71:AY71" si="171">(VAR(C70*$V70/$U70,C71*$V71/$U71,C72*$V72/$U72)+VAR(C$106:C$117))^0.5</f>
        <v>48.779855506282324</v>
      </c>
      <c r="AP71" s="21">
        <f t="shared" si="171"/>
        <v>61.809942178311225</v>
      </c>
      <c r="AQ71" s="21">
        <f t="shared" si="171"/>
        <v>84.184040969205995</v>
      </c>
      <c r="AR71" s="21">
        <f t="shared" si="171"/>
        <v>45.98978932469344</v>
      </c>
      <c r="AS71" s="21">
        <f t="shared" si="171"/>
        <v>75.534533267593488</v>
      </c>
      <c r="AT71" s="21">
        <f t="shared" si="171"/>
        <v>85.825674162801235</v>
      </c>
      <c r="AU71" s="21">
        <f t="shared" si="171"/>
        <v>33.402074259916361</v>
      </c>
      <c r="AV71" s="21">
        <f t="shared" si="171"/>
        <v>16.209193473819717</v>
      </c>
      <c r="AW71" s="21">
        <f t="shared" si="171"/>
        <v>5.7050001711300125</v>
      </c>
      <c r="AX71" s="21">
        <f t="shared" si="171"/>
        <v>7.5891353964036625</v>
      </c>
      <c r="AY71" s="21">
        <f t="shared" si="171"/>
        <v>7.4242845527714323</v>
      </c>
      <c r="AZ71" s="21"/>
      <c r="BA71" s="21"/>
      <c r="BC71" s="8"/>
    </row>
    <row r="72" spans="1:55" x14ac:dyDescent="0.35">
      <c r="A72">
        <v>26</v>
      </c>
      <c r="B72" t="s">
        <v>175</v>
      </c>
      <c r="C72">
        <v>164.8204579221719</v>
      </c>
      <c r="D72">
        <v>304.46615987932307</v>
      </c>
      <c r="E72">
        <v>232.83216801350048</v>
      </c>
      <c r="F72">
        <v>231.32732126033702</v>
      </c>
      <c r="G72">
        <v>759.16370197290325</v>
      </c>
      <c r="H72">
        <v>487.07452548409822</v>
      </c>
      <c r="I72">
        <v>336.73043289562401</v>
      </c>
      <c r="J72">
        <v>781.75110391734336</v>
      </c>
      <c r="K72">
        <v>146.38737547008122</v>
      </c>
      <c r="L72">
        <v>109.88395904205559</v>
      </c>
      <c r="M72">
        <v>59.269143175226652</v>
      </c>
      <c r="N72">
        <v>-6.7742612547087635</v>
      </c>
      <c r="O72">
        <v>6.7623644356225956</v>
      </c>
      <c r="P72" s="8"/>
      <c r="Q72" s="18" t="s">
        <v>337</v>
      </c>
      <c r="R72" s="18">
        <v>6.9600999999999997</v>
      </c>
      <c r="S72" s="18">
        <v>8.8551000000000002</v>
      </c>
      <c r="T72">
        <v>0.17664981408969782</v>
      </c>
      <c r="U72">
        <f t="shared" si="2"/>
        <v>1.560248602300023</v>
      </c>
      <c r="V72">
        <v>1.7588000000000008</v>
      </c>
      <c r="W72">
        <v>1</v>
      </c>
      <c r="X72" s="8"/>
      <c r="AL72" s="8"/>
      <c r="AM72" s="9"/>
      <c r="AN72" s="6" t="s">
        <v>390</v>
      </c>
      <c r="AO72" s="22">
        <f t="shared" ref="AO72" si="172">AO71/AO70</f>
        <v>0.36704777307149467</v>
      </c>
      <c r="AP72" s="22">
        <f t="shared" ref="AP72:AQ72" si="173">AP71/AP70</f>
        <v>0.25014742405015511</v>
      </c>
      <c r="AQ72" s="22">
        <f t="shared" si="173"/>
        <v>0.69913339641976902</v>
      </c>
      <c r="AR72" s="22">
        <f t="shared" ref="AR72" si="174">AR71/AR70</f>
        <v>0.2620056535073963</v>
      </c>
      <c r="AS72" s="22">
        <f t="shared" ref="AS72" si="175">AS71/AS70</f>
        <v>0.10957781148332119</v>
      </c>
      <c r="AT72" s="22">
        <f t="shared" ref="AT72" si="176">AT71/AT70</f>
        <v>0.13702752916918853</v>
      </c>
      <c r="AU72" s="22">
        <f t="shared" ref="AU72" si="177">AU71/AU70</f>
        <v>8.3317890015856252E-2</v>
      </c>
      <c r="AV72" s="22">
        <f t="shared" ref="AV72" si="178">AV71/AV70</f>
        <v>1.8104214015923489E-2</v>
      </c>
      <c r="AW72" s="22">
        <f t="shared" ref="AW72" si="179">AW71/AW70</f>
        <v>3.8010313597531417E-2</v>
      </c>
      <c r="AX72" s="22">
        <f t="shared" ref="AX72" si="180">AX71/AX70</f>
        <v>5.8781081502949202E-2</v>
      </c>
      <c r="AY72" s="22">
        <f t="shared" ref="AY72" si="181">AY71/AY70</f>
        <v>0.10433322356176727</v>
      </c>
      <c r="AZ72" s="21"/>
      <c r="BA72" s="21"/>
      <c r="BC72" s="8"/>
    </row>
    <row r="73" spans="1:55" x14ac:dyDescent="0.35">
      <c r="A73">
        <v>4</v>
      </c>
      <c r="B73" t="s">
        <v>153</v>
      </c>
      <c r="C73">
        <v>593.48257251875395</v>
      </c>
      <c r="D73">
        <v>442.86119616945467</v>
      </c>
      <c r="E73">
        <v>121.33071538294786</v>
      </c>
      <c r="F73">
        <v>179.1971003873129</v>
      </c>
      <c r="G73">
        <v>876.55803764909831</v>
      </c>
      <c r="H73">
        <v>392.88457538843824</v>
      </c>
      <c r="I73">
        <v>445.49038856496276</v>
      </c>
      <c r="J73">
        <v>630.83429936121922</v>
      </c>
      <c r="K73">
        <v>275.83555422239675</v>
      </c>
      <c r="L73">
        <v>187.81940297162657</v>
      </c>
      <c r="M73">
        <v>195.11595447700151</v>
      </c>
      <c r="N73">
        <v>20.450044073507328</v>
      </c>
      <c r="O73">
        <v>58.717239565625711</v>
      </c>
      <c r="P73" s="8"/>
      <c r="Q73" s="18" t="s">
        <v>338</v>
      </c>
      <c r="R73" s="18">
        <v>6.9593999999999996</v>
      </c>
      <c r="S73" s="18">
        <v>8.8305000000000007</v>
      </c>
      <c r="T73">
        <v>0.39946185402276135</v>
      </c>
      <c r="U73">
        <f t="shared" si="2"/>
        <v>1.1236669249380118</v>
      </c>
      <c r="V73">
        <v>1.781600000000001</v>
      </c>
      <c r="W73">
        <v>1</v>
      </c>
      <c r="X73" s="8" t="s">
        <v>376</v>
      </c>
      <c r="Y73" s="57">
        <f t="shared" ref="Y73:AK73" si="182">AVERAGE(C73:C75)</f>
        <v>583.92641072838433</v>
      </c>
      <c r="Z73" s="57">
        <f t="shared" si="182"/>
        <v>473.05247000981763</v>
      </c>
      <c r="AA73" s="30">
        <f t="shared" si="182"/>
        <v>144.28791369199809</v>
      </c>
      <c r="AB73" s="57">
        <f t="shared" si="182"/>
        <v>247.65726996754947</v>
      </c>
      <c r="AC73" s="57">
        <f t="shared" si="182"/>
        <v>1017.50661403079</v>
      </c>
      <c r="AD73" s="57">
        <f t="shared" si="182"/>
        <v>488.9256574512961</v>
      </c>
      <c r="AE73" s="57">
        <f t="shared" si="182"/>
        <v>524.45545534943119</v>
      </c>
      <c r="AF73" s="57">
        <f t="shared" si="182"/>
        <v>749.84412478675256</v>
      </c>
      <c r="AG73" s="57">
        <f t="shared" si="182"/>
        <v>337.00197788848601</v>
      </c>
      <c r="AH73" s="57">
        <f t="shared" si="182"/>
        <v>223.04858418765983</v>
      </c>
      <c r="AI73" s="57">
        <f t="shared" si="182"/>
        <v>187.80394732220262</v>
      </c>
      <c r="AJ73" s="57">
        <f t="shared" si="182"/>
        <v>56.390931588396207</v>
      </c>
      <c r="AK73" s="30">
        <f t="shared" si="182"/>
        <v>61.74150168781</v>
      </c>
      <c r="AL73" s="8"/>
      <c r="AM73" s="9" t="s">
        <v>376</v>
      </c>
      <c r="AN73" s="6" t="s">
        <v>388</v>
      </c>
      <c r="AO73" s="62">
        <f t="shared" ref="AO73:BA73" si="183">((C73-Y$108)*$V73/$U73+(C74-Y$108)*$V74/$U74+(C75-Y$108)*$V75/$U75)/3</f>
        <v>759.98506549415367</v>
      </c>
      <c r="AP73" s="62">
        <f t="shared" si="183"/>
        <v>621.51021210234819</v>
      </c>
      <c r="AQ73" s="63">
        <f t="shared" si="183"/>
        <v>88.60164892216126</v>
      </c>
      <c r="AR73" s="62">
        <f t="shared" si="183"/>
        <v>292.21919943170684</v>
      </c>
      <c r="AS73" s="62">
        <f t="shared" si="183"/>
        <v>1254.7568508850816</v>
      </c>
      <c r="AT73" s="62">
        <f t="shared" si="183"/>
        <v>658.04034573066576</v>
      </c>
      <c r="AU73" s="62">
        <f t="shared" si="183"/>
        <v>697.26420904524969</v>
      </c>
      <c r="AV73" s="62">
        <f t="shared" si="183"/>
        <v>1022.99716582467</v>
      </c>
      <c r="AW73" s="62">
        <f t="shared" si="183"/>
        <v>447.28360603878974</v>
      </c>
      <c r="AX73" s="62">
        <f t="shared" si="183"/>
        <v>300.49015443971774</v>
      </c>
      <c r="AY73" s="62">
        <f t="shared" si="183"/>
        <v>257.1017980495655</v>
      </c>
      <c r="AZ73" s="62">
        <f t="shared" si="183"/>
        <v>75.894573052431099</v>
      </c>
      <c r="BA73" s="63">
        <f t="shared" si="183"/>
        <v>86.452264941794382</v>
      </c>
      <c r="BB73" s="21">
        <f>SUM(AO73:BA73)/1000</f>
        <v>6.5625970939583347</v>
      </c>
      <c r="BC73" s="8"/>
    </row>
    <row r="74" spans="1:55" x14ac:dyDescent="0.35">
      <c r="A74">
        <v>18</v>
      </c>
      <c r="B74" t="s">
        <v>167</v>
      </c>
      <c r="C74">
        <v>583.24382774335788</v>
      </c>
      <c r="D74">
        <v>388.31856642135335</v>
      </c>
      <c r="E74">
        <v>189.06136521341381</v>
      </c>
      <c r="F74">
        <v>311.82559405422376</v>
      </c>
      <c r="G74">
        <v>1200.9470406451978</v>
      </c>
      <c r="H74">
        <v>550.66635306313333</v>
      </c>
      <c r="I74">
        <v>618.9638095434924</v>
      </c>
      <c r="J74">
        <v>872.4214390849271</v>
      </c>
      <c r="K74">
        <v>407.45398914483536</v>
      </c>
      <c r="L74">
        <v>285.78485631506646</v>
      </c>
      <c r="M74">
        <v>183.24952891057092</v>
      </c>
      <c r="N74">
        <v>56.899778592053288</v>
      </c>
      <c r="O74">
        <v>47.368799796713908</v>
      </c>
      <c r="P74" s="8"/>
      <c r="Q74" s="18" t="s">
        <v>339</v>
      </c>
      <c r="R74" s="18">
        <v>6.9276</v>
      </c>
      <c r="S74" s="18">
        <v>9.3853000000000009</v>
      </c>
      <c r="T74">
        <v>0.39946185402276135</v>
      </c>
      <c r="U74">
        <f t="shared" si="2"/>
        <v>1.4759426013682599</v>
      </c>
      <c r="V74">
        <v>1.7907000000000011</v>
      </c>
      <c r="W74">
        <v>1</v>
      </c>
      <c r="X74" s="8"/>
      <c r="AL74" s="8"/>
      <c r="AM74" s="9"/>
      <c r="AN74" s="6" t="s">
        <v>389</v>
      </c>
      <c r="AO74" s="21">
        <f>(VAR(C73*$V73/$U73,C74*$V74/$U74,C75*$V75/$U75)+VAR(C$106:C$117))^0.5</f>
        <v>120.09507702618065</v>
      </c>
      <c r="AP74" s="21">
        <f>(VAR(D73*$V73/$U73,D74*$V74/$U74,D75*$V75/$U75)+VAR(D$106:D$117))^0.5</f>
        <v>173.00638528520375</v>
      </c>
      <c r="AQ74" s="21"/>
      <c r="AR74" s="21">
        <f t="shared" ref="AR74:AZ74" si="184">(VAR(F73*$V73/$U73,F74*$V74/$U74,F75*$V75/$U75)+VAR(F$106:F$117))^0.5</f>
        <v>49.504870252143078</v>
      </c>
      <c r="AS74" s="21">
        <f t="shared" si="184"/>
        <v>74.769953977425729</v>
      </c>
      <c r="AT74" s="21">
        <f t="shared" si="184"/>
        <v>48.559391393901336</v>
      </c>
      <c r="AU74" s="21">
        <f t="shared" si="184"/>
        <v>28.264544288851919</v>
      </c>
      <c r="AV74" s="21">
        <f t="shared" si="184"/>
        <v>29.279439189472036</v>
      </c>
      <c r="AW74" s="21">
        <f t="shared" si="184"/>
        <v>30.001136878064454</v>
      </c>
      <c r="AX74" s="21">
        <f t="shared" si="184"/>
        <v>39.435529354315925</v>
      </c>
      <c r="AY74" s="21">
        <f t="shared" si="184"/>
        <v>44.070161094756244</v>
      </c>
      <c r="AZ74" s="21">
        <f t="shared" si="184"/>
        <v>47.280672046439179</v>
      </c>
      <c r="BA74" s="21"/>
      <c r="BC74" s="8"/>
    </row>
    <row r="75" spans="1:55" x14ac:dyDescent="0.35">
      <c r="A75">
        <v>27</v>
      </c>
      <c r="B75" t="s">
        <v>176</v>
      </c>
      <c r="C75">
        <v>575.05283192304103</v>
      </c>
      <c r="D75">
        <v>587.97764743864502</v>
      </c>
      <c r="E75">
        <v>122.4716604796326</v>
      </c>
      <c r="F75">
        <v>251.94911546111166</v>
      </c>
      <c r="G75">
        <v>975.01476379807411</v>
      </c>
      <c r="H75">
        <v>523.22604390231686</v>
      </c>
      <c r="I75">
        <v>508.91216793983841</v>
      </c>
      <c r="J75">
        <v>746.27663591411101</v>
      </c>
      <c r="K75">
        <v>327.71639029822586</v>
      </c>
      <c r="L75">
        <v>195.5414932762865</v>
      </c>
      <c r="M75">
        <v>185.04635857903546</v>
      </c>
      <c r="N75">
        <v>91.822972099628004</v>
      </c>
      <c r="O75">
        <v>79.138465701090368</v>
      </c>
      <c r="P75" s="8"/>
      <c r="Q75" s="18" t="s">
        <v>340</v>
      </c>
      <c r="R75" s="18">
        <v>6.9278000000000004</v>
      </c>
      <c r="S75" s="18">
        <v>9.1019000000000005</v>
      </c>
      <c r="T75">
        <v>0.39946185402276135</v>
      </c>
      <c r="U75">
        <f t="shared" ref="U75:U81" si="185">(S75-R75)*(1-T75)</f>
        <v>1.3056299831691147</v>
      </c>
      <c r="V75">
        <v>1.7947999999999986</v>
      </c>
      <c r="W75">
        <v>1</v>
      </c>
      <c r="X75" s="8"/>
      <c r="AL75" s="8"/>
      <c r="AM75" s="9"/>
      <c r="AN75" s="6" t="s">
        <v>390</v>
      </c>
      <c r="AO75" s="22">
        <f t="shared" ref="AO75" si="186">AO74/AO73</f>
        <v>0.15802294344835977</v>
      </c>
      <c r="AP75" s="22">
        <f t="shared" ref="AP75" si="187">AP74/AP73</f>
        <v>0.27836450941004592</v>
      </c>
      <c r="AQ75" s="22"/>
      <c r="AR75" s="22">
        <f t="shared" ref="AR75" si="188">AR74/AR73</f>
        <v>0.16941005364609052</v>
      </c>
      <c r="AS75" s="22">
        <f t="shared" ref="AS75" si="189">AS74/AS73</f>
        <v>5.9589197639912807E-2</v>
      </c>
      <c r="AT75" s="22">
        <f t="shared" ref="AT75" si="190">AT74/AT73</f>
        <v>7.3793942436740145E-2</v>
      </c>
      <c r="AU75" s="22">
        <f t="shared" ref="AU75" si="191">AU74/AU73</f>
        <v>4.0536347516752669E-2</v>
      </c>
      <c r="AV75" s="22">
        <f t="shared" ref="AV75" si="192">AV74/AV73</f>
        <v>2.8621231971712225E-2</v>
      </c>
      <c r="AW75" s="22">
        <f t="shared" ref="AW75" si="193">AW74/AW73</f>
        <v>6.7074081126645785E-2</v>
      </c>
      <c r="AX75" s="22">
        <f t="shared" ref="AX75" si="194">AX74/AX73</f>
        <v>0.13123734262723477</v>
      </c>
      <c r="AY75" s="22">
        <f t="shared" ref="AY75" si="195">AY74/AY73</f>
        <v>0.17141132978875612</v>
      </c>
      <c r="AZ75" s="22">
        <f t="shared" ref="AZ75" si="196">AZ74/AZ73</f>
        <v>0.62297829930179249</v>
      </c>
      <c r="BA75" s="22"/>
      <c r="BC75" s="8"/>
    </row>
    <row r="76" spans="1:55" x14ac:dyDescent="0.35">
      <c r="A76">
        <v>5</v>
      </c>
      <c r="B76" t="s">
        <v>154</v>
      </c>
      <c r="C76">
        <v>509.41110152966849</v>
      </c>
      <c r="D76">
        <v>365.62001747567894</v>
      </c>
      <c r="E76">
        <v>247.35328742585153</v>
      </c>
      <c r="F76">
        <v>536.15303046163501</v>
      </c>
      <c r="G76">
        <v>378.24452128361185</v>
      </c>
      <c r="H76">
        <v>465.94984303489815</v>
      </c>
      <c r="I76">
        <v>1052.8411148799637</v>
      </c>
      <c r="J76">
        <v>1077.9328486358563</v>
      </c>
      <c r="K76">
        <v>499.68991664607296</v>
      </c>
      <c r="L76">
        <v>189.213196306958</v>
      </c>
      <c r="M76">
        <v>230.21738625572002</v>
      </c>
      <c r="N76">
        <v>113.88526621617088</v>
      </c>
      <c r="O76">
        <v>28.824260853874073</v>
      </c>
      <c r="P76" s="8"/>
      <c r="Q76" s="18" t="s">
        <v>341</v>
      </c>
      <c r="R76" s="18">
        <v>6.9273999999999996</v>
      </c>
      <c r="S76" s="18">
        <v>8.8458000000000006</v>
      </c>
      <c r="T76">
        <v>0.1153188578985803</v>
      </c>
      <c r="U76">
        <f t="shared" si="185"/>
        <v>1.6971723030073644</v>
      </c>
      <c r="V76">
        <v>1.8326999999999991</v>
      </c>
      <c r="W76">
        <v>1</v>
      </c>
      <c r="X76" s="8" t="s">
        <v>374</v>
      </c>
      <c r="Y76" s="57">
        <f t="shared" ref="Y76:AK76" si="197">AVERAGE(C76:C78)</f>
        <v>323.5589232177569</v>
      </c>
      <c r="Z76" s="57">
        <f t="shared" si="197"/>
        <v>433.34837387668813</v>
      </c>
      <c r="AA76" s="57">
        <f t="shared" si="197"/>
        <v>319.47484717386175</v>
      </c>
      <c r="AB76" s="57">
        <f t="shared" si="197"/>
        <v>497.66599323074769</v>
      </c>
      <c r="AC76" s="57">
        <f t="shared" si="197"/>
        <v>453.49246892410503</v>
      </c>
      <c r="AD76" s="57">
        <f t="shared" si="197"/>
        <v>479.96037125721978</v>
      </c>
      <c r="AE76" s="57">
        <f t="shared" si="197"/>
        <v>1128.3186296417809</v>
      </c>
      <c r="AF76" s="57">
        <f t="shared" si="197"/>
        <v>1138.9810009171251</v>
      </c>
      <c r="AG76" s="57">
        <f t="shared" si="197"/>
        <v>567.29139402000283</v>
      </c>
      <c r="AH76" s="57">
        <f t="shared" si="197"/>
        <v>218.81170333849613</v>
      </c>
      <c r="AI76" s="57">
        <f t="shared" si="197"/>
        <v>271.23943929578257</v>
      </c>
      <c r="AJ76" s="57">
        <f t="shared" si="197"/>
        <v>111.76185689657571</v>
      </c>
      <c r="AK76" s="30">
        <f t="shared" si="197"/>
        <v>32.729101461452395</v>
      </c>
      <c r="AL76" s="8"/>
      <c r="AM76" s="9" t="s">
        <v>374</v>
      </c>
      <c r="AN76" s="6" t="s">
        <v>388</v>
      </c>
      <c r="AO76" s="62">
        <f t="shared" ref="AO76:BA76" si="198">((C76-Y$108)*$V76/$U76+(C77-Y$108)*$V77/$U77+(C78-Y$108)*$V78/$U78)/3</f>
        <v>282.91548880527534</v>
      </c>
      <c r="AP76" s="62">
        <f t="shared" si="198"/>
        <v>380.88597934667104</v>
      </c>
      <c r="AQ76" s="62">
        <f t="shared" si="198"/>
        <v>226.13174611433411</v>
      </c>
      <c r="AR76" s="62">
        <f t="shared" si="198"/>
        <v>445.53720718816407</v>
      </c>
      <c r="AS76" s="62">
        <f t="shared" si="198"/>
        <v>330.28333170726438</v>
      </c>
      <c r="AT76" s="62">
        <f t="shared" si="198"/>
        <v>446.27868826657186</v>
      </c>
      <c r="AU76" s="62">
        <f t="shared" si="198"/>
        <v>1055.1818257472262</v>
      </c>
      <c r="AV76" s="62">
        <f t="shared" si="198"/>
        <v>1076.1535068966541</v>
      </c>
      <c r="AW76" s="62">
        <f t="shared" si="198"/>
        <v>525.29846652963863</v>
      </c>
      <c r="AX76" s="62">
        <f t="shared" si="198"/>
        <v>203.23431023575765</v>
      </c>
      <c r="AY76" s="62">
        <f t="shared" si="198"/>
        <v>251.47619346889817</v>
      </c>
      <c r="AZ76" s="62">
        <f t="shared" si="198"/>
        <v>105.55201149597167</v>
      </c>
      <c r="BA76" s="63">
        <f t="shared" si="198"/>
        <v>30.772871254436904</v>
      </c>
      <c r="BB76" s="21">
        <f>SUM(AO76:BA76)/1000</f>
        <v>5.3597016270568636</v>
      </c>
      <c r="BC76" s="8"/>
    </row>
    <row r="77" spans="1:55" x14ac:dyDescent="0.35">
      <c r="A77">
        <v>19</v>
      </c>
      <c r="B77" t="s">
        <v>168</v>
      </c>
      <c r="C77">
        <v>176.53813249845851</v>
      </c>
      <c r="D77">
        <v>366.8320759145256</v>
      </c>
      <c r="E77">
        <v>316.12116007148541</v>
      </c>
      <c r="F77">
        <v>378.40153878362815</v>
      </c>
      <c r="G77">
        <v>411.87997701106104</v>
      </c>
      <c r="H77">
        <v>357.82195812739485</v>
      </c>
      <c r="I77">
        <v>961.00224495015379</v>
      </c>
      <c r="J77">
        <v>927.13629651364147</v>
      </c>
      <c r="K77">
        <v>456.45578092360472</v>
      </c>
      <c r="L77">
        <v>177.31904033660226</v>
      </c>
      <c r="M77">
        <v>217.57777154961178</v>
      </c>
      <c r="N77">
        <v>65.23008351162899</v>
      </c>
      <c r="O77">
        <v>24.654581703571704</v>
      </c>
      <c r="P77" s="8"/>
      <c r="Q77" s="18" t="s">
        <v>342</v>
      </c>
      <c r="R77" s="18">
        <v>6.9599000000000002</v>
      </c>
      <c r="S77" s="18">
        <v>9.0681999999999992</v>
      </c>
      <c r="T77">
        <v>0.1153188578985803</v>
      </c>
      <c r="U77">
        <f t="shared" si="185"/>
        <v>1.8651732518924222</v>
      </c>
      <c r="V77">
        <v>1.7923000000000009</v>
      </c>
      <c r="W77">
        <v>1</v>
      </c>
      <c r="X77" s="8"/>
      <c r="AL77" s="8"/>
      <c r="AM77" s="9"/>
      <c r="AN77" s="6" t="s">
        <v>389</v>
      </c>
      <c r="AO77" s="21">
        <f t="shared" ref="AO77:AZ77" si="199">(VAR(C76*$V76/$U76,C77*$V77/$U77,C78*$V78/$U78)+VAR(C$106:C$117))^0.5</f>
        <v>203.70854456303471</v>
      </c>
      <c r="AP77" s="21">
        <f t="shared" si="199"/>
        <v>64.499369775534504</v>
      </c>
      <c r="AQ77" s="21">
        <f t="shared" si="199"/>
        <v>74.715018897924324</v>
      </c>
      <c r="AR77" s="21">
        <f t="shared" si="199"/>
        <v>108.69357614953095</v>
      </c>
      <c r="AS77" s="21">
        <f t="shared" si="199"/>
        <v>64.32086750470549</v>
      </c>
      <c r="AT77" s="21">
        <f t="shared" si="199"/>
        <v>96.340798855330803</v>
      </c>
      <c r="AU77" s="21">
        <f t="shared" si="199"/>
        <v>127.2891257911871</v>
      </c>
      <c r="AV77" s="21">
        <f t="shared" si="199"/>
        <v>163.85002200449159</v>
      </c>
      <c r="AW77" s="21">
        <f t="shared" si="199"/>
        <v>93.596312388931779</v>
      </c>
      <c r="AX77" s="21">
        <f t="shared" si="199"/>
        <v>36.469201786672386</v>
      </c>
      <c r="AY77" s="21">
        <f t="shared" si="199"/>
        <v>49.277048131603316</v>
      </c>
      <c r="AZ77" s="21">
        <f t="shared" si="199"/>
        <v>37.349058465579994</v>
      </c>
      <c r="BA77" s="21"/>
      <c r="BC77" s="8"/>
    </row>
    <row r="78" spans="1:55" x14ac:dyDescent="0.35">
      <c r="A78">
        <v>28</v>
      </c>
      <c r="B78" t="s">
        <v>177</v>
      </c>
      <c r="C78">
        <v>284.72753562514362</v>
      </c>
      <c r="D78">
        <v>567.59302823985979</v>
      </c>
      <c r="E78">
        <v>394.95009402424819</v>
      </c>
      <c r="F78">
        <v>578.44341044698001</v>
      </c>
      <c r="G78">
        <v>570.35290847764236</v>
      </c>
      <c r="H78">
        <v>616.10931260936638</v>
      </c>
      <c r="I78">
        <v>1371.1125290952257</v>
      </c>
      <c r="J78">
        <v>1411.8738576018777</v>
      </c>
      <c r="K78">
        <v>745.72848449033086</v>
      </c>
      <c r="L78">
        <v>289.90287337192814</v>
      </c>
      <c r="M78">
        <v>365.92316008201584</v>
      </c>
      <c r="N78">
        <v>156.17022096192727</v>
      </c>
      <c r="O78">
        <v>44.708461826911417</v>
      </c>
      <c r="P78" s="8"/>
      <c r="Q78" s="18" t="s">
        <v>343</v>
      </c>
      <c r="R78" s="18">
        <v>6.9596</v>
      </c>
      <c r="S78" s="18">
        <v>9.3641000000000005</v>
      </c>
      <c r="T78">
        <v>0.1153188578985803</v>
      </c>
      <c r="U78">
        <f t="shared" si="185"/>
        <v>2.1272158061828641</v>
      </c>
      <c r="V78">
        <v>1.7843</v>
      </c>
      <c r="W78">
        <v>1</v>
      </c>
      <c r="X78" s="8"/>
      <c r="AL78" s="8"/>
      <c r="AM78" s="9"/>
      <c r="AN78" s="6" t="s">
        <v>390</v>
      </c>
      <c r="AO78" s="22">
        <f t="shared" ref="AO78" si="200">AO77/AO76</f>
        <v>0.72003319939560795</v>
      </c>
      <c r="AP78" s="22">
        <f t="shared" ref="AP78" si="201">AP77/AP76</f>
        <v>0.16934036239971204</v>
      </c>
      <c r="AQ78" s="22">
        <f t="shared" ref="AQ78" si="202">AQ77/AQ76</f>
        <v>0.33040482011821454</v>
      </c>
      <c r="AR78" s="22">
        <f t="shared" ref="AR78" si="203">AR77/AR76</f>
        <v>0.24396071617791129</v>
      </c>
      <c r="AS78" s="22">
        <f t="shared" ref="AS78" si="204">AS77/AS76</f>
        <v>0.19474451578353988</v>
      </c>
      <c r="AT78" s="22">
        <f t="shared" ref="AT78" si="205">AT77/AT76</f>
        <v>0.21587586722891947</v>
      </c>
      <c r="AU78" s="22">
        <f t="shared" ref="AU78" si="206">AU77/AU76</f>
        <v>0.12063240920686576</v>
      </c>
      <c r="AV78" s="22">
        <f t="shared" ref="AV78" si="207">AV77/AV76</f>
        <v>0.15225525071882384</v>
      </c>
      <c r="AW78" s="22">
        <f t="shared" ref="AW78" si="208">AW77/AW76</f>
        <v>0.17817739504794622</v>
      </c>
      <c r="AX78" s="22">
        <f t="shared" ref="AX78" si="209">AX77/AX76</f>
        <v>0.17944411917636871</v>
      </c>
      <c r="AY78" s="22">
        <f t="shared" ref="AY78" si="210">AY77/AY76</f>
        <v>0.19595114532261979</v>
      </c>
      <c r="AZ78" s="22">
        <f t="shared" ref="AZ78" si="211">AZ77/AZ76</f>
        <v>0.35384506591809856</v>
      </c>
      <c r="BA78" s="22"/>
      <c r="BC78" s="8"/>
    </row>
    <row r="79" spans="1:55" x14ac:dyDescent="0.35">
      <c r="A79">
        <v>6</v>
      </c>
      <c r="B79" t="s">
        <v>155</v>
      </c>
      <c r="C79">
        <v>366.52372999747445</v>
      </c>
      <c r="D79">
        <v>495.53064469388369</v>
      </c>
      <c r="E79">
        <v>710.36955211681618</v>
      </c>
      <c r="F79">
        <v>470.51919815764683</v>
      </c>
      <c r="G79">
        <v>1062.0712374455898</v>
      </c>
      <c r="H79">
        <v>768.66436472962039</v>
      </c>
      <c r="I79">
        <v>880.78854842918076</v>
      </c>
      <c r="J79">
        <v>957.80066716050339</v>
      </c>
      <c r="K79">
        <v>238.2672352225666</v>
      </c>
      <c r="L79">
        <v>97.877620155476507</v>
      </c>
      <c r="M79">
        <v>91.184433671888073</v>
      </c>
      <c r="N79">
        <v>10.264339368379527</v>
      </c>
      <c r="O79">
        <v>-2.5542209917322705</v>
      </c>
      <c r="P79" s="8"/>
      <c r="Q79" s="18" t="s">
        <v>344</v>
      </c>
      <c r="R79" s="18">
        <v>6.96</v>
      </c>
      <c r="S79" s="18">
        <v>9.0151000000000003</v>
      </c>
      <c r="T79">
        <v>7.9920043140860222E-2</v>
      </c>
      <c r="U79">
        <f t="shared" si="185"/>
        <v>1.8908563193412184</v>
      </c>
      <c r="V79">
        <v>1.7757000000000005</v>
      </c>
      <c r="W79">
        <v>1</v>
      </c>
      <c r="X79" s="8" t="s">
        <v>375</v>
      </c>
      <c r="Y79" s="57">
        <f t="shared" ref="Y79:AK79" si="212">AVERAGE(C79:C81)</f>
        <v>298.0758251101044</v>
      </c>
      <c r="Z79" s="57">
        <f t="shared" si="212"/>
        <v>462.87852493222573</v>
      </c>
      <c r="AA79" s="57">
        <f t="shared" si="212"/>
        <v>591.01978018482623</v>
      </c>
      <c r="AB79" s="57">
        <f t="shared" si="212"/>
        <v>466.19245961129144</v>
      </c>
      <c r="AC79" s="57">
        <f t="shared" si="212"/>
        <v>1030.5085549002242</v>
      </c>
      <c r="AD79" s="57">
        <f t="shared" si="212"/>
        <v>756.10570471686572</v>
      </c>
      <c r="AE79" s="57">
        <f t="shared" si="212"/>
        <v>787.65799256505579</v>
      </c>
      <c r="AF79" s="57">
        <f t="shared" si="212"/>
        <v>867.89193074101161</v>
      </c>
      <c r="AG79" s="57">
        <f t="shared" si="212"/>
        <v>214.53315136957426</v>
      </c>
      <c r="AH79" s="57">
        <f t="shared" si="212"/>
        <v>92.111963610709196</v>
      </c>
      <c r="AI79" s="57">
        <f t="shared" si="212"/>
        <v>76.75788802665096</v>
      </c>
      <c r="AJ79" s="30">
        <f t="shared" si="212"/>
        <v>1.610221413692446</v>
      </c>
      <c r="AK79" s="30">
        <f t="shared" si="212"/>
        <v>-1.3993580626570168</v>
      </c>
      <c r="AL79" s="8"/>
      <c r="AM79" s="9" t="s">
        <v>375</v>
      </c>
      <c r="AN79" s="6" t="s">
        <v>388</v>
      </c>
      <c r="AO79" s="62">
        <f t="shared" ref="AO79:AZ79" si="213">((C79-Y$108)*$V79/$U79+(C80-Y$108)*$V80/$U80+(C81-Y$108)*$V81/$U81)/3</f>
        <v>256.74851143907682</v>
      </c>
      <c r="AP79" s="62">
        <f t="shared" si="213"/>
        <v>424.69353220116972</v>
      </c>
      <c r="AQ79" s="62">
        <f t="shared" si="213"/>
        <v>493.24052814506666</v>
      </c>
      <c r="AR79" s="62">
        <f t="shared" si="213"/>
        <v>425.87942445284415</v>
      </c>
      <c r="AS79" s="62">
        <f t="shared" si="213"/>
        <v>892.23032171909688</v>
      </c>
      <c r="AT79" s="62">
        <f t="shared" si="213"/>
        <v>731.35523826194913</v>
      </c>
      <c r="AU79" s="62">
        <f t="shared" si="213"/>
        <v>755.31405267711386</v>
      </c>
      <c r="AV79" s="62">
        <f t="shared" si="213"/>
        <v>843.82342597130264</v>
      </c>
      <c r="AW79" s="62">
        <f t="shared" si="213"/>
        <v>199.3833644440094</v>
      </c>
      <c r="AX79" s="62">
        <f t="shared" si="213"/>
        <v>87.269017749559794</v>
      </c>
      <c r="AY79" s="62">
        <f t="shared" si="213"/>
        <v>70.925981737649352</v>
      </c>
      <c r="AZ79" s="63">
        <f t="shared" si="213"/>
        <v>1.423419683371155</v>
      </c>
      <c r="BA79" s="63" t="s">
        <v>384</v>
      </c>
      <c r="BB79" s="21">
        <f>SUM(AO79:BA79)/1000</f>
        <v>5.1822868184822104</v>
      </c>
      <c r="BC79" s="8"/>
    </row>
    <row r="80" spans="1:55" x14ac:dyDescent="0.35">
      <c r="A80">
        <v>20</v>
      </c>
      <c r="B80" t="s">
        <v>169</v>
      </c>
      <c r="C80">
        <v>291.55336547540765</v>
      </c>
      <c r="D80">
        <v>417.73853034608675</v>
      </c>
      <c r="E80">
        <v>426.37794532383651</v>
      </c>
      <c r="F80">
        <v>444.76812519627339</v>
      </c>
      <c r="G80">
        <v>770.75238840000759</v>
      </c>
      <c r="H80">
        <v>704.41919645628002</v>
      </c>
      <c r="I80">
        <v>713.1277141550695</v>
      </c>
      <c r="J80">
        <v>769.96636539423571</v>
      </c>
      <c r="K80">
        <v>183.24045630683938</v>
      </c>
      <c r="L80">
        <v>83.977895809527482</v>
      </c>
      <c r="M80">
        <v>60.33099767706063</v>
      </c>
      <c r="N80">
        <v>-2.3337589515442767</v>
      </c>
      <c r="O80">
        <v>2.2068036591565976</v>
      </c>
      <c r="P80" s="8"/>
      <c r="Q80" s="18" t="s">
        <v>345</v>
      </c>
      <c r="R80" s="18">
        <v>6.9599000000000002</v>
      </c>
      <c r="S80" s="18">
        <v>8.6488999999999994</v>
      </c>
      <c r="T80">
        <v>7.9920043140860222E-2</v>
      </c>
      <c r="U80">
        <f t="shared" si="185"/>
        <v>1.5540150471350864</v>
      </c>
      <c r="V80">
        <v>1.7707999999999995</v>
      </c>
      <c r="W80">
        <v>1</v>
      </c>
      <c r="X80" s="8"/>
      <c r="AL80" s="8"/>
      <c r="AM80" s="6"/>
      <c r="AN80" s="6" t="s">
        <v>389</v>
      </c>
      <c r="AO80" s="21">
        <f t="shared" ref="AO80:AY80" si="214">(VAR(C79*$V79/$U79,C80*$V80/$U80,C81*$V81/$U81)+VAR(C$106:C$117))^0.5</f>
        <v>79.0829669828356</v>
      </c>
      <c r="AP80" s="21">
        <f t="shared" si="214"/>
        <v>35.460988545784105</v>
      </c>
      <c r="AQ80" s="21">
        <f t="shared" si="214"/>
        <v>113.55879670391806</v>
      </c>
      <c r="AR80" s="21">
        <f t="shared" si="214"/>
        <v>45.914647658394991</v>
      </c>
      <c r="AS80" s="21">
        <f t="shared" si="214"/>
        <v>120.39915723231887</v>
      </c>
      <c r="AT80" s="21">
        <f t="shared" si="214"/>
        <v>56.318567514500579</v>
      </c>
      <c r="AU80" s="21">
        <f t="shared" si="214"/>
        <v>85.663609244441616</v>
      </c>
      <c r="AV80" s="21">
        <f t="shared" si="214"/>
        <v>71.778113937704177</v>
      </c>
      <c r="AW80" s="21">
        <f t="shared" si="214"/>
        <v>15.120910632425501</v>
      </c>
      <c r="AX80" s="21">
        <f t="shared" si="214"/>
        <v>7.0243997579386273</v>
      </c>
      <c r="AY80" s="21">
        <f t="shared" si="214"/>
        <v>9.9593338552840045</v>
      </c>
      <c r="AZ80" s="21"/>
      <c r="BA80" s="21"/>
      <c r="BC80" s="8"/>
    </row>
    <row r="81" spans="1:55" x14ac:dyDescent="0.35">
      <c r="A81">
        <v>29</v>
      </c>
      <c r="B81" t="s">
        <v>178</v>
      </c>
      <c r="C81">
        <v>236.15037985743118</v>
      </c>
      <c r="D81">
        <v>475.36639975670687</v>
      </c>
      <c r="E81">
        <v>636.31184311382583</v>
      </c>
      <c r="F81">
        <v>483.29005547995393</v>
      </c>
      <c r="G81">
        <v>1258.7020388550754</v>
      </c>
      <c r="H81">
        <v>795.23355296469674</v>
      </c>
      <c r="I81">
        <v>769.05771511091712</v>
      </c>
      <c r="J81">
        <v>875.90875966829572</v>
      </c>
      <c r="K81">
        <v>222.09176257931671</v>
      </c>
      <c r="L81">
        <v>94.480374867123587</v>
      </c>
      <c r="M81">
        <v>78.758232731004171</v>
      </c>
      <c r="N81">
        <v>-3.099916175757913</v>
      </c>
      <c r="O81">
        <v>-3.8506568553953771</v>
      </c>
      <c r="P81" s="8"/>
      <c r="Q81" s="18" t="s">
        <v>346</v>
      </c>
      <c r="R81" s="18">
        <v>6.9596</v>
      </c>
      <c r="S81" s="18">
        <v>9.1975999999999996</v>
      </c>
      <c r="T81">
        <v>7.9920043140860222E-2</v>
      </c>
      <c r="U81">
        <f t="shared" si="185"/>
        <v>2.0591389434507543</v>
      </c>
      <c r="V81">
        <v>1.7998999999999992</v>
      </c>
      <c r="W81">
        <v>1</v>
      </c>
      <c r="X81" s="8"/>
      <c r="AL81" s="8"/>
      <c r="AM81" s="6"/>
      <c r="AN81" s="6" t="s">
        <v>390</v>
      </c>
      <c r="AO81" s="22">
        <f t="shared" ref="AO81" si="215">AO80/AO79</f>
        <v>0.30801723655407048</v>
      </c>
      <c r="AP81" s="22">
        <f t="shared" ref="AP81" si="216">AP80/AP79</f>
        <v>8.3497830451976063E-2</v>
      </c>
      <c r="AQ81" s="22">
        <f t="shared" ref="AQ81" si="217">AQ80/AQ79</f>
        <v>0.23023006063791934</v>
      </c>
      <c r="AR81" s="22">
        <f t="shared" ref="AR81" si="218">AR80/AR79</f>
        <v>0.10781137810868562</v>
      </c>
      <c r="AS81" s="22">
        <f t="shared" ref="AS81" si="219">AS80/AS79</f>
        <v>0.1349417905909551</v>
      </c>
      <c r="AT81" s="22">
        <f t="shared" ref="AT81" si="220">AT80/AT79</f>
        <v>7.7005762135977193E-2</v>
      </c>
      <c r="AU81" s="22">
        <f t="shared" ref="AU81" si="221">AU80/AU79</f>
        <v>0.11341455774696357</v>
      </c>
      <c r="AV81" s="22">
        <f t="shared" ref="AV81" si="222">AV80/AV79</f>
        <v>8.5062954794224044E-2</v>
      </c>
      <c r="AW81" s="22">
        <f t="shared" ref="AW81" si="223">AW80/AW79</f>
        <v>7.5838376358985243E-2</v>
      </c>
      <c r="AX81" s="22">
        <f t="shared" ref="AX81" si="224">AX80/AX79</f>
        <v>8.0491335173462061E-2</v>
      </c>
      <c r="AY81" s="22">
        <f t="shared" ref="AY81" si="225">AY80/AY79</f>
        <v>0.14041869581901512</v>
      </c>
      <c r="AZ81" s="22"/>
      <c r="BA81" s="22"/>
      <c r="BC81" s="8"/>
    </row>
    <row r="82" spans="1:55" x14ac:dyDescent="0.35">
      <c r="A82" t="s">
        <v>319</v>
      </c>
      <c r="P82" s="8"/>
      <c r="Q82" s="18"/>
      <c r="X82" s="8"/>
      <c r="AL82" s="8"/>
      <c r="BC82" s="8"/>
    </row>
    <row r="83" spans="1:55" x14ac:dyDescent="0.35">
      <c r="A83">
        <v>13</v>
      </c>
      <c r="B83" t="s">
        <v>32</v>
      </c>
      <c r="C83">
        <v>41.841756786581335</v>
      </c>
      <c r="D83">
        <v>32.414133923642517</v>
      </c>
      <c r="E83">
        <v>380.53269689341391</v>
      </c>
      <c r="F83">
        <v>81.426766460797651</v>
      </c>
      <c r="G83">
        <v>370.424513369387</v>
      </c>
      <c r="H83">
        <v>19.173698245889128</v>
      </c>
      <c r="I83">
        <v>22.463245076739064</v>
      </c>
      <c r="J83">
        <v>11.534264728518107</v>
      </c>
      <c r="K83">
        <v>19.121675207777198</v>
      </c>
      <c r="L83">
        <v>8.6814853954125795</v>
      </c>
      <c r="M83">
        <v>12.799342901725192</v>
      </c>
      <c r="N83">
        <v>-31.287190379278361</v>
      </c>
      <c r="P83" s="8"/>
      <c r="Q83" s="18" t="s">
        <v>277</v>
      </c>
      <c r="R83" s="18">
        <v>7.0148999999999999</v>
      </c>
      <c r="S83" s="18">
        <v>9.2936999999999994</v>
      </c>
      <c r="U83">
        <f t="shared" ref="U83:U85" si="226">(S83-R83)*(1-T83)</f>
        <v>2.2787999999999995</v>
      </c>
      <c r="V83">
        <v>1.8260000000000005</v>
      </c>
      <c r="W83">
        <v>1</v>
      </c>
      <c r="X83" s="8"/>
      <c r="AL83" s="8"/>
      <c r="AN83" s="52" t="s">
        <v>378</v>
      </c>
      <c r="AO83" s="52"/>
      <c r="AP83" s="52"/>
      <c r="AQ83" s="52"/>
      <c r="AR83" s="52"/>
      <c r="AS83" s="52"/>
      <c r="AT83" s="52"/>
      <c r="AU83" s="52"/>
      <c r="AV83" s="52"/>
      <c r="BC83" s="8"/>
    </row>
    <row r="84" spans="1:55" x14ac:dyDescent="0.35">
      <c r="A84">
        <v>14</v>
      </c>
      <c r="B84" t="s">
        <v>114</v>
      </c>
      <c r="C84">
        <v>53.55943136286794</v>
      </c>
      <c r="D84">
        <v>43.653221265675498</v>
      </c>
      <c r="E84">
        <v>74.137077292806964</v>
      </c>
      <c r="F84">
        <v>14.850821731393278</v>
      </c>
      <c r="G84">
        <v>56.964678060638036</v>
      </c>
      <c r="H84">
        <v>26.469335998963366</v>
      </c>
      <c r="I84">
        <v>17.554838526341353</v>
      </c>
      <c r="J84">
        <v>3.5976040905067919</v>
      </c>
      <c r="K84">
        <v>13.716765046106959</v>
      </c>
      <c r="L84">
        <v>1.9519067027198012</v>
      </c>
      <c r="M84">
        <v>5.8805979680696465</v>
      </c>
      <c r="N84">
        <v>-39.305677425591909</v>
      </c>
      <c r="P84" s="8"/>
      <c r="Q84" s="18" t="s">
        <v>314</v>
      </c>
      <c r="R84" s="18">
        <v>6.9595000000000002</v>
      </c>
      <c r="S84" s="18">
        <v>11.095700000000001</v>
      </c>
      <c r="U84">
        <f t="shared" si="226"/>
        <v>4.1362000000000005</v>
      </c>
      <c r="V84">
        <v>1.8439999999999994</v>
      </c>
      <c r="W84">
        <v>1</v>
      </c>
      <c r="X84" s="8"/>
      <c r="AL84" s="8"/>
      <c r="AN84" s="53" t="s">
        <v>380</v>
      </c>
      <c r="AO84" s="53"/>
      <c r="AP84" s="53"/>
      <c r="AQ84" s="53"/>
      <c r="AR84" s="53"/>
      <c r="AS84" s="53"/>
      <c r="AT84" s="53"/>
      <c r="AU84" s="53"/>
      <c r="AV84" s="53"/>
      <c r="BC84" s="8"/>
    </row>
    <row r="85" spans="1:55" x14ac:dyDescent="0.35">
      <c r="A85">
        <v>15</v>
      </c>
      <c r="B85" t="s">
        <v>164</v>
      </c>
      <c r="C85">
        <v>19.771573604060915</v>
      </c>
      <c r="D85">
        <v>19.30186535793738</v>
      </c>
      <c r="E85">
        <v>48.517673758159056</v>
      </c>
      <c r="F85">
        <v>39.555103108971004</v>
      </c>
      <c r="G85">
        <v>113.30642182818595</v>
      </c>
      <c r="H85">
        <v>19.282588361606653</v>
      </c>
      <c r="I85">
        <v>9.6755543270187125</v>
      </c>
      <c r="J85">
        <v>5.0406332974179398</v>
      </c>
      <c r="K85">
        <v>23.999482136604897</v>
      </c>
      <c r="L85">
        <v>3.738986694365853</v>
      </c>
      <c r="M85">
        <v>10.218797813841443</v>
      </c>
      <c r="N85">
        <v>-35.072607853284637</v>
      </c>
      <c r="O85">
        <v>-5.3620725388060109</v>
      </c>
      <c r="P85" s="8"/>
      <c r="Q85" s="18" t="s">
        <v>353</v>
      </c>
      <c r="R85" s="18">
        <v>6.9257</v>
      </c>
      <c r="S85" s="18">
        <v>8.8208000000000002</v>
      </c>
      <c r="U85">
        <f t="shared" si="226"/>
        <v>1.8951000000000002</v>
      </c>
      <c r="V85">
        <v>1.8055000000000003</v>
      </c>
      <c r="W85">
        <v>1</v>
      </c>
      <c r="X85" s="8"/>
      <c r="AL85" s="8"/>
      <c r="AN85" s="54" t="s">
        <v>382</v>
      </c>
      <c r="AO85" s="54"/>
      <c r="AP85" s="54"/>
      <c r="AQ85" s="54"/>
      <c r="AR85" s="54"/>
      <c r="AS85" s="54"/>
      <c r="AT85" s="54"/>
      <c r="AU85" s="54"/>
      <c r="AV85" s="54"/>
      <c r="BC85" s="8"/>
    </row>
    <row r="86" spans="1:55" x14ac:dyDescent="0.35">
      <c r="A86" t="s">
        <v>320</v>
      </c>
      <c r="P86" s="8"/>
      <c r="Q86" s="18"/>
      <c r="X86" s="8"/>
      <c r="AL86" s="8"/>
      <c r="AN86" s="28" t="s">
        <v>697</v>
      </c>
      <c r="AO86" s="28"/>
      <c r="AP86" s="28"/>
      <c r="AQ86" s="28"/>
      <c r="AR86" s="28"/>
      <c r="AS86" s="28"/>
      <c r="AT86" s="28"/>
      <c r="AU86" s="28"/>
      <c r="AV86" s="28"/>
      <c r="BC86" s="8"/>
    </row>
    <row r="87" spans="1:55" x14ac:dyDescent="0.35">
      <c r="A87">
        <v>9</v>
      </c>
      <c r="B87" t="s">
        <v>158</v>
      </c>
      <c r="C87">
        <v>211.5773923964806</v>
      </c>
      <c r="D87">
        <v>475.25621262590261</v>
      </c>
      <c r="E87">
        <v>487.88525826329482</v>
      </c>
      <c r="F87">
        <v>423.93697267873961</v>
      </c>
      <c r="G87">
        <v>721.4769168441087</v>
      </c>
      <c r="H87">
        <v>669.90102977382435</v>
      </c>
      <c r="I87">
        <v>639.7599530859668</v>
      </c>
      <c r="J87">
        <v>642.25828058259901</v>
      </c>
      <c r="K87">
        <v>168.35141935176398</v>
      </c>
      <c r="L87">
        <v>73.593007431539988</v>
      </c>
      <c r="M87">
        <v>59.623079496391576</v>
      </c>
      <c r="N87">
        <v>-3.3900158710926401E-2</v>
      </c>
      <c r="O87">
        <v>5.242651407169383</v>
      </c>
      <c r="P87" s="8"/>
      <c r="Q87" s="18" t="s">
        <v>347</v>
      </c>
      <c r="R87" s="18">
        <v>6.9592000000000001</v>
      </c>
      <c r="S87" s="18">
        <v>8.3663000000000007</v>
      </c>
      <c r="T87">
        <v>2.8244496276735639E-3</v>
      </c>
      <c r="U87">
        <f t="shared" ref="U87:U92" si="227">(S87-R87)*(1-T87)</f>
        <v>1.4031257169289011</v>
      </c>
      <c r="V87">
        <v>1.8189999999999991</v>
      </c>
      <c r="W87">
        <v>1</v>
      </c>
      <c r="X87" s="8"/>
      <c r="AL87" s="8"/>
      <c r="AN87" t="s">
        <v>696</v>
      </c>
      <c r="BC87" s="8"/>
    </row>
    <row r="88" spans="1:55" x14ac:dyDescent="0.35">
      <c r="A88">
        <v>23</v>
      </c>
      <c r="B88" t="s">
        <v>172</v>
      </c>
      <c r="C88">
        <v>179.60975593107733</v>
      </c>
      <c r="D88">
        <v>475.91733541072807</v>
      </c>
      <c r="E88">
        <v>437.06134032006622</v>
      </c>
      <c r="F88">
        <v>410.95675703967333</v>
      </c>
      <c r="G88">
        <v>721.94800165821857</v>
      </c>
      <c r="H88">
        <v>652.36972114330263</v>
      </c>
      <c r="I88">
        <v>574.2714762161869</v>
      </c>
      <c r="J88">
        <v>705.27055595105253</v>
      </c>
      <c r="K88">
        <v>159.08541858167251</v>
      </c>
      <c r="L88">
        <v>73.275282846814449</v>
      </c>
      <c r="M88">
        <v>57.263790638301792</v>
      </c>
      <c r="N88">
        <v>-1.2607506314921848</v>
      </c>
      <c r="O88">
        <v>23.777911571697757</v>
      </c>
      <c r="P88" s="8"/>
      <c r="Q88" s="18" t="s">
        <v>348</v>
      </c>
      <c r="R88" s="18">
        <v>6.9268999999999998</v>
      </c>
      <c r="S88" s="18">
        <v>8.4618000000000002</v>
      </c>
      <c r="T88">
        <v>2.8244496276735639E-3</v>
      </c>
      <c r="U88">
        <f t="shared" si="227"/>
        <v>1.5305647522664843</v>
      </c>
      <c r="V88">
        <v>1.7858000000000001</v>
      </c>
      <c r="W88">
        <v>1</v>
      </c>
      <c r="X88" s="8"/>
      <c r="AL88" s="8"/>
      <c r="BC88" s="8"/>
    </row>
    <row r="89" spans="1:55" x14ac:dyDescent="0.35">
      <c r="A89">
        <v>32</v>
      </c>
      <c r="B89" t="s">
        <v>181</v>
      </c>
      <c r="C89">
        <v>91.897842355184324</v>
      </c>
      <c r="D89">
        <v>438.78427232969744</v>
      </c>
      <c r="E89">
        <v>590.4665946834034</v>
      </c>
      <c r="F89">
        <v>502.55102062179418</v>
      </c>
      <c r="G89">
        <v>823.32545365467593</v>
      </c>
      <c r="H89">
        <v>809.17148777654006</v>
      </c>
      <c r="I89">
        <v>697.49831434985572</v>
      </c>
      <c r="J89">
        <v>763.23222909531694</v>
      </c>
      <c r="K89">
        <v>172.12524902241458</v>
      </c>
      <c r="L89">
        <v>82.599650901507772</v>
      </c>
      <c r="M89">
        <v>66.468834196864208</v>
      </c>
      <c r="N89">
        <v>3.8038341505477584</v>
      </c>
      <c r="O89">
        <v>44.043961067241092</v>
      </c>
      <c r="P89" s="8"/>
      <c r="Q89" s="18" t="s">
        <v>349</v>
      </c>
      <c r="R89" s="18">
        <v>6.9265999999999996</v>
      </c>
      <c r="S89" s="18">
        <v>8.3941999999999997</v>
      </c>
      <c r="T89">
        <v>2.8244496276735639E-3</v>
      </c>
      <c r="U89">
        <f t="shared" si="227"/>
        <v>1.4634548377264263</v>
      </c>
      <c r="V89">
        <v>1.7888000000000002</v>
      </c>
      <c r="W89">
        <v>1</v>
      </c>
      <c r="X89" s="8"/>
      <c r="AL89" s="8"/>
      <c r="BC89" s="8"/>
    </row>
    <row r="90" spans="1:55" x14ac:dyDescent="0.35">
      <c r="A90">
        <v>10</v>
      </c>
      <c r="B90" t="s">
        <v>159</v>
      </c>
      <c r="C90">
        <v>244.11384801607252</v>
      </c>
      <c r="D90">
        <v>307.55139954184193</v>
      </c>
      <c r="E90">
        <v>116.66321271469218</v>
      </c>
      <c r="F90">
        <v>141.40792421228934</v>
      </c>
      <c r="G90">
        <v>330.57073809568675</v>
      </c>
      <c r="H90">
        <v>868.18993049543906</v>
      </c>
      <c r="I90">
        <v>263.49184041995295</v>
      </c>
      <c r="J90">
        <v>1052.8000899488206</v>
      </c>
      <c r="K90">
        <v>95.776174262120094</v>
      </c>
      <c r="L90">
        <v>129.7865927294408</v>
      </c>
      <c r="M90">
        <v>41.473913771551487</v>
      </c>
      <c r="N90">
        <v>-14.869712921501208</v>
      </c>
      <c r="O90">
        <v>-2.121883238065037</v>
      </c>
      <c r="P90" s="8"/>
      <c r="Q90" s="18" t="s">
        <v>350</v>
      </c>
      <c r="R90" s="18">
        <v>6.9589999999999996</v>
      </c>
      <c r="S90" s="18">
        <v>9.0821000000000005</v>
      </c>
      <c r="T90">
        <v>0.14895787482761841</v>
      </c>
      <c r="U90">
        <f t="shared" si="227"/>
        <v>1.8068475359534841</v>
      </c>
      <c r="V90">
        <v>1.7806999999999995</v>
      </c>
      <c r="W90">
        <v>1</v>
      </c>
      <c r="X90" s="8"/>
      <c r="AL90" s="8"/>
      <c r="BC90" s="8"/>
    </row>
    <row r="91" spans="1:55" x14ac:dyDescent="0.35">
      <c r="A91">
        <v>24</v>
      </c>
      <c r="B91" t="s">
        <v>173</v>
      </c>
      <c r="C91">
        <v>160.72496001201347</v>
      </c>
      <c r="D91">
        <v>369.47656705382752</v>
      </c>
      <c r="E91">
        <v>205.76065253761749</v>
      </c>
      <c r="F91">
        <v>140.77984926201194</v>
      </c>
      <c r="G91">
        <v>315.68445796981285</v>
      </c>
      <c r="H91">
        <v>1192.4646951022314</v>
      </c>
      <c r="I91">
        <v>346.15974021612493</v>
      </c>
      <c r="J91">
        <v>1522.3858443644899</v>
      </c>
      <c r="K91">
        <v>121.26019138492737</v>
      </c>
      <c r="L91">
        <v>180.42506015684114</v>
      </c>
      <c r="M91">
        <v>60.448989944467662</v>
      </c>
      <c r="N91">
        <v>-16.851473702322412</v>
      </c>
      <c r="O91">
        <v>-5.3620725388060109</v>
      </c>
      <c r="P91" s="8"/>
      <c r="Q91" s="18" t="s">
        <v>351</v>
      </c>
      <c r="R91" s="18">
        <v>6.9589999999999996</v>
      </c>
      <c r="S91" s="18">
        <v>10.081099999999999</v>
      </c>
      <c r="T91">
        <v>0.14895787482761841</v>
      </c>
      <c r="U91">
        <f t="shared" si="227"/>
        <v>2.6570386190006925</v>
      </c>
      <c r="V91">
        <v>1.7750000000000004</v>
      </c>
      <c r="W91">
        <v>1</v>
      </c>
      <c r="X91" s="8"/>
      <c r="AL91" s="8"/>
      <c r="BC91" s="8"/>
    </row>
    <row r="92" spans="1:55" x14ac:dyDescent="0.35">
      <c r="A92">
        <v>33</v>
      </c>
      <c r="B92" t="s">
        <v>182</v>
      </c>
      <c r="C92">
        <v>223.18130314192948</v>
      </c>
      <c r="D92">
        <v>460.38094996732957</v>
      </c>
      <c r="E92">
        <v>119.67115887867917</v>
      </c>
      <c r="F92">
        <v>119.52998011095991</v>
      </c>
      <c r="G92">
        <v>263.20560967796644</v>
      </c>
      <c r="H92">
        <v>787.3934646330348</v>
      </c>
      <c r="I92">
        <v>237.78729032708071</v>
      </c>
      <c r="J92">
        <v>1035.8444967676146</v>
      </c>
      <c r="K92">
        <v>92.35530877564581</v>
      </c>
      <c r="L92">
        <v>109.99027824014222</v>
      </c>
      <c r="M92">
        <v>47.362131176392218</v>
      </c>
      <c r="N92">
        <v>-25.674518984521296</v>
      </c>
      <c r="O92">
        <v>-4.4985503985160138</v>
      </c>
      <c r="P92" s="8"/>
      <c r="Q92" s="18" t="s">
        <v>352</v>
      </c>
      <c r="R92" s="18">
        <v>6.9585999999999997</v>
      </c>
      <c r="S92" s="18">
        <v>8.7754999999999992</v>
      </c>
      <c r="T92">
        <v>0.14895787482761841</v>
      </c>
      <c r="U92">
        <f t="shared" si="227"/>
        <v>1.5462584372256998</v>
      </c>
      <c r="V92">
        <v>1.7846000000000011</v>
      </c>
      <c r="W92">
        <v>1</v>
      </c>
      <c r="X92" s="8"/>
      <c r="AL92" s="8"/>
      <c r="BC92" s="8"/>
    </row>
    <row r="93" spans="1:55" x14ac:dyDescent="0.35">
      <c r="A93" t="s">
        <v>321</v>
      </c>
      <c r="P93" s="8"/>
      <c r="Q93" s="18"/>
      <c r="X93" s="8"/>
      <c r="AL93" s="8"/>
      <c r="BC93" s="8"/>
    </row>
    <row r="94" spans="1:55" x14ac:dyDescent="0.35">
      <c r="A94">
        <v>31</v>
      </c>
      <c r="B94" t="s">
        <v>52</v>
      </c>
      <c r="C94">
        <v>982.32734632212919</v>
      </c>
      <c r="D94">
        <v>8.2831522775128992</v>
      </c>
      <c r="E94">
        <v>412.47915960058629</v>
      </c>
      <c r="P94" s="8"/>
      <c r="Q94" s="18" t="s">
        <v>256</v>
      </c>
      <c r="R94" s="18">
        <v>7.0286999999999997</v>
      </c>
      <c r="S94" s="18">
        <v>10.210100000000001</v>
      </c>
      <c r="T94" s="18">
        <v>0.21904215187797285</v>
      </c>
      <c r="U94">
        <f t="shared" ref="U94:U96" si="228">(S94-R94)*(1-T94)</f>
        <v>2.484539298015418</v>
      </c>
      <c r="V94">
        <v>1.8177000000000003</v>
      </c>
      <c r="W94">
        <v>1</v>
      </c>
      <c r="X94" s="8"/>
      <c r="AL94" s="8"/>
      <c r="BC94" s="8"/>
    </row>
    <row r="95" spans="1:55" x14ac:dyDescent="0.35">
      <c r="A95">
        <v>32</v>
      </c>
      <c r="B95" t="s">
        <v>132</v>
      </c>
      <c r="C95">
        <v>520.332429290091</v>
      </c>
      <c r="D95">
        <v>477.01920671877053</v>
      </c>
      <c r="E95">
        <v>544.31017940843037</v>
      </c>
      <c r="F95">
        <v>326.27131791060395</v>
      </c>
      <c r="G95">
        <v>1044.7353162863442</v>
      </c>
      <c r="H95">
        <v>2271.4568517471967</v>
      </c>
      <c r="I95">
        <v>791.92055614829587</v>
      </c>
      <c r="J95">
        <v>1729.0997782545119</v>
      </c>
      <c r="K95">
        <v>226.32273160645468</v>
      </c>
      <c r="L95">
        <v>218.74624645408596</v>
      </c>
      <c r="M95">
        <v>90.592283984625411</v>
      </c>
      <c r="N95">
        <v>-9.2208812647689822</v>
      </c>
      <c r="O95">
        <v>-4.0666453798581141</v>
      </c>
      <c r="P95" s="8"/>
      <c r="Q95" s="18" t="s">
        <v>293</v>
      </c>
      <c r="R95" s="18">
        <v>6.9238999999999997</v>
      </c>
      <c r="S95" s="18">
        <v>11.31</v>
      </c>
      <c r="T95">
        <v>0.14171288367229457</v>
      </c>
      <c r="U95">
        <f t="shared" si="228"/>
        <v>3.7645331209249497</v>
      </c>
      <c r="V95">
        <v>1.8096999999999994</v>
      </c>
      <c r="W95">
        <v>1</v>
      </c>
      <c r="X95" s="8"/>
      <c r="AL95" s="8"/>
      <c r="BC95" s="8"/>
    </row>
    <row r="96" spans="1:55" x14ac:dyDescent="0.35">
      <c r="A96">
        <v>47</v>
      </c>
      <c r="B96" t="s">
        <v>147</v>
      </c>
      <c r="C96">
        <v>123.63795115891216</v>
      </c>
      <c r="D96">
        <v>184.03162591028342</v>
      </c>
      <c r="E96">
        <v>166.86479696882006</v>
      </c>
      <c r="F96">
        <v>94.197623783104774</v>
      </c>
      <c r="G96">
        <v>200.08024458723548</v>
      </c>
      <c r="H96">
        <v>265.26535976749784</v>
      </c>
      <c r="I96">
        <v>304.95495891147038</v>
      </c>
      <c r="J96">
        <v>1025.3825350175086</v>
      </c>
      <c r="K96">
        <v>199.66911062222621</v>
      </c>
      <c r="L96">
        <v>174.74932219067549</v>
      </c>
      <c r="M96">
        <v>78.048730451268298</v>
      </c>
      <c r="N96">
        <v>-25.370781384110739</v>
      </c>
      <c r="O96">
        <v>-5.3620725388060109</v>
      </c>
      <c r="P96" s="8"/>
      <c r="Q96" s="18" t="s">
        <v>308</v>
      </c>
      <c r="R96" s="18">
        <v>6.9386999999999999</v>
      </c>
      <c r="S96" s="18">
        <v>10.4628</v>
      </c>
      <c r="T96">
        <v>0.12169253482000131</v>
      </c>
      <c r="U96">
        <f t="shared" si="228"/>
        <v>3.0952433380408331</v>
      </c>
      <c r="V96">
        <v>1.8491</v>
      </c>
      <c r="W96">
        <v>1</v>
      </c>
      <c r="X96" s="8"/>
      <c r="AL96" s="8"/>
      <c r="BC96" s="8"/>
    </row>
    <row r="97" spans="1:55" x14ac:dyDescent="0.35">
      <c r="A97" t="s">
        <v>322</v>
      </c>
      <c r="P97" s="8"/>
      <c r="Q97" s="18"/>
      <c r="X97" s="8"/>
      <c r="AL97" s="8"/>
      <c r="BC97" s="8"/>
    </row>
    <row r="98" spans="1:55" x14ac:dyDescent="0.35">
      <c r="A98">
        <v>7</v>
      </c>
      <c r="B98" t="s">
        <v>26</v>
      </c>
      <c r="C98">
        <v>7.4850798735856303</v>
      </c>
      <c r="D98">
        <v>20.073175273567095</v>
      </c>
      <c r="E98">
        <v>2.9835921722868584</v>
      </c>
      <c r="F98">
        <v>13.594671830838477</v>
      </c>
      <c r="G98">
        <v>14.661261753566114</v>
      </c>
      <c r="H98">
        <v>5.3446535497633265</v>
      </c>
      <c r="I98">
        <v>8.5130369861350434</v>
      </c>
      <c r="J98">
        <v>6.1229052026013013</v>
      </c>
      <c r="K98">
        <v>10.962570610764297</v>
      </c>
      <c r="L98">
        <v>8.155565537560383</v>
      </c>
      <c r="M98">
        <v>12.799342901725192</v>
      </c>
      <c r="N98">
        <v>-24.307416354734659</v>
      </c>
      <c r="O98">
        <v>-5.3620725388060109</v>
      </c>
      <c r="P98" s="8"/>
      <c r="Q98" s="18"/>
      <c r="X98" s="8"/>
      <c r="AL98" s="8"/>
      <c r="BC98" s="8"/>
    </row>
    <row r="99" spans="1:55" x14ac:dyDescent="0.35">
      <c r="A99">
        <v>8</v>
      </c>
      <c r="B99" t="s">
        <v>108</v>
      </c>
      <c r="C99">
        <v>22.3881417133288</v>
      </c>
      <c r="D99">
        <v>32.303946792838275</v>
      </c>
      <c r="E99">
        <v>28.084384299350802</v>
      </c>
      <c r="F99">
        <v>25.423416727729506</v>
      </c>
      <c r="G99">
        <v>27.56898566017826</v>
      </c>
      <c r="H99">
        <v>22.0048412545448</v>
      </c>
      <c r="I99">
        <v>26.079965692821588</v>
      </c>
      <c r="J99">
        <v>23.439255685535077</v>
      </c>
      <c r="K99">
        <v>21.666287522577711</v>
      </c>
      <c r="L99">
        <v>22.36562777075746</v>
      </c>
      <c r="M99">
        <v>24.774186335107757</v>
      </c>
      <c r="N99">
        <v>-14.869712921501208</v>
      </c>
      <c r="O99">
        <v>14.378934239264362</v>
      </c>
      <c r="P99" s="8"/>
      <c r="Q99" s="18"/>
      <c r="X99" s="8"/>
      <c r="AL99" s="8"/>
      <c r="BC99" s="8"/>
    </row>
    <row r="100" spans="1:55" x14ac:dyDescent="0.35">
      <c r="A100">
        <v>8</v>
      </c>
      <c r="B100" t="s">
        <v>157</v>
      </c>
      <c r="C100">
        <v>47.07489300511709</v>
      </c>
      <c r="D100">
        <v>42.000414303611819</v>
      </c>
      <c r="E100">
        <v>38.560334732546906</v>
      </c>
      <c r="F100">
        <v>43.9516277609128</v>
      </c>
      <c r="G100">
        <v>46.600812150219532</v>
      </c>
      <c r="H100">
        <v>38.447248727891221</v>
      </c>
      <c r="I100">
        <v>46.230266268138493</v>
      </c>
      <c r="J100">
        <v>55.546655539308112</v>
      </c>
      <c r="K100">
        <v>40.56137222861301</v>
      </c>
      <c r="L100">
        <v>42.506645093011542</v>
      </c>
      <c r="M100">
        <v>48.893754905763743</v>
      </c>
      <c r="N100">
        <v>30.211338694320723</v>
      </c>
      <c r="O100">
        <v>23.777911571697757</v>
      </c>
      <c r="P100" s="8"/>
      <c r="Q100" s="18"/>
      <c r="X100" s="8"/>
      <c r="AL100" s="8"/>
      <c r="BC100" s="8"/>
    </row>
    <row r="101" spans="1:55" x14ac:dyDescent="0.35">
      <c r="A101">
        <v>37</v>
      </c>
      <c r="B101" t="s">
        <v>58</v>
      </c>
      <c r="C101">
        <v>66.187216585856419</v>
      </c>
      <c r="D101">
        <v>66.131395949741446</v>
      </c>
      <c r="E101">
        <v>92.495921121279352</v>
      </c>
      <c r="F101">
        <v>82.996953836491144</v>
      </c>
      <c r="G101">
        <v>88.433143643181509</v>
      </c>
      <c r="H101">
        <v>68.06536020305829</v>
      </c>
      <c r="I101">
        <v>102.1602672239861</v>
      </c>
      <c r="J101">
        <v>99.07803661446107</v>
      </c>
      <c r="K101">
        <v>71.111201451097742</v>
      </c>
      <c r="L101">
        <v>78.360159758149138</v>
      </c>
      <c r="M101">
        <v>92.131961888897663</v>
      </c>
      <c r="N101">
        <v>71.693575667781616</v>
      </c>
      <c r="O101">
        <v>93.181263795579468</v>
      </c>
      <c r="P101" s="8"/>
      <c r="Q101" s="18"/>
      <c r="X101" s="8"/>
      <c r="AL101" s="8"/>
      <c r="BC101" s="8"/>
    </row>
    <row r="102" spans="1:55" x14ac:dyDescent="0.35">
      <c r="A102">
        <v>38</v>
      </c>
      <c r="B102" t="s">
        <v>138</v>
      </c>
      <c r="C102">
        <v>186.20805811966591</v>
      </c>
      <c r="D102">
        <v>182.37881894821976</v>
      </c>
      <c r="E102">
        <v>185.01619623425887</v>
      </c>
      <c r="F102">
        <v>155.85364806866951</v>
      </c>
      <c r="G102">
        <v>177.56239047278072</v>
      </c>
      <c r="H102">
        <v>174.77767360623375</v>
      </c>
      <c r="I102">
        <v>197.87419495674143</v>
      </c>
      <c r="J102">
        <v>228.10889819909957</v>
      </c>
      <c r="K102">
        <v>180.54130382033219</v>
      </c>
      <c r="L102">
        <v>184.28224714096498</v>
      </c>
      <c r="M102">
        <v>188.52135609656901</v>
      </c>
      <c r="N102">
        <v>208.39228685682863</v>
      </c>
      <c r="O102">
        <v>216.67696083901498</v>
      </c>
      <c r="P102" s="8"/>
      <c r="Q102" s="18"/>
      <c r="X102" s="8"/>
      <c r="AL102" s="8"/>
      <c r="BC102" s="8"/>
    </row>
    <row r="103" spans="1:55" x14ac:dyDescent="0.35">
      <c r="A103">
        <v>22</v>
      </c>
      <c r="B103" t="s">
        <v>171</v>
      </c>
      <c r="C103">
        <v>342.747089352388</v>
      </c>
      <c r="D103">
        <v>332.89443962681821</v>
      </c>
      <c r="E103">
        <v>366.32274432561326</v>
      </c>
      <c r="F103">
        <v>381.96063016853338</v>
      </c>
      <c r="G103">
        <v>378.24452128361185</v>
      </c>
      <c r="H103">
        <v>324.17491237067935</v>
      </c>
      <c r="I103">
        <v>436.06108124446189</v>
      </c>
      <c r="J103">
        <v>434.58232722130293</v>
      </c>
      <c r="K103">
        <v>359.50114590203083</v>
      </c>
      <c r="L103">
        <v>341.86105707168127</v>
      </c>
      <c r="M103">
        <v>388.74625175282961</v>
      </c>
      <c r="N103">
        <v>370.62164018582627</v>
      </c>
      <c r="O103">
        <v>393.93014839811855</v>
      </c>
      <c r="P103" s="8"/>
      <c r="Q103" s="18"/>
      <c r="X103" s="8"/>
      <c r="AL103" s="8"/>
      <c r="BC103" s="8"/>
    </row>
    <row r="104" spans="1:55" x14ac:dyDescent="0.35">
      <c r="A104">
        <v>31</v>
      </c>
      <c r="B104" t="s">
        <v>180</v>
      </c>
      <c r="C104">
        <v>700.30680967538626</v>
      </c>
      <c r="D104">
        <v>651.77599617430292</v>
      </c>
      <c r="E104">
        <v>725.82417206281843</v>
      </c>
      <c r="F104">
        <v>856.680613419868</v>
      </c>
      <c r="G104">
        <v>743.61790310727542</v>
      </c>
      <c r="H104">
        <v>732.07728584853169</v>
      </c>
      <c r="I104">
        <v>843.58799352090341</v>
      </c>
      <c r="J104">
        <v>851.97852532035256</v>
      </c>
      <c r="K104">
        <v>704.88508702957597</v>
      </c>
      <c r="L104">
        <v>742.83039794113074</v>
      </c>
      <c r="M104">
        <v>746.80210283261897</v>
      </c>
      <c r="N104">
        <v>793.98989572150936</v>
      </c>
      <c r="O104">
        <v>743.39281013883181</v>
      </c>
      <c r="P104" s="8"/>
      <c r="Q104" s="18"/>
      <c r="X104" s="8"/>
      <c r="AL104" s="8"/>
      <c r="BC104" s="8"/>
    </row>
    <row r="105" spans="1:55" x14ac:dyDescent="0.35">
      <c r="A105" t="s">
        <v>323</v>
      </c>
      <c r="P105" s="8"/>
      <c r="Q105" s="18"/>
      <c r="X105" s="8"/>
      <c r="Y105" t="s">
        <v>399</v>
      </c>
      <c r="AL105" s="8"/>
      <c r="BC105" s="8"/>
    </row>
    <row r="106" spans="1:55" x14ac:dyDescent="0.35">
      <c r="A106">
        <v>1</v>
      </c>
      <c r="B106" t="s">
        <v>15</v>
      </c>
      <c r="C106">
        <v>21.933086389977863</v>
      </c>
      <c r="D106">
        <v>19.852801011958608</v>
      </c>
      <c r="E106">
        <v>98.615535730770134</v>
      </c>
      <c r="F106">
        <v>32.122882864021776</v>
      </c>
      <c r="G106">
        <v>181.23685202283818</v>
      </c>
      <c r="H106">
        <v>8.2846866741365304</v>
      </c>
      <c r="I106">
        <v>16.133983998594648</v>
      </c>
      <c r="J106">
        <v>2.1545748835956444</v>
      </c>
      <c r="K106">
        <v>12.021776344701125</v>
      </c>
      <c r="L106">
        <v>3.0030895701431395</v>
      </c>
      <c r="M106">
        <v>3.4193839545264808</v>
      </c>
      <c r="N106">
        <v>-39.154616047706028</v>
      </c>
      <c r="O106">
        <v>-7.5192014704339032</v>
      </c>
      <c r="P106" s="8"/>
      <c r="Q106" s="18" t="s">
        <v>278</v>
      </c>
      <c r="R106" s="18">
        <v>7.0175999999999998</v>
      </c>
      <c r="S106" s="18">
        <v>7.0175999999999998</v>
      </c>
      <c r="V106">
        <v>1.7866999999999997</v>
      </c>
      <c r="W106">
        <v>1</v>
      </c>
      <c r="X106" s="8"/>
      <c r="Y106">
        <f t="shared" ref="Y106:AK106" si="229">AVERAGE(C106:C117)</f>
        <v>38.134951965118496</v>
      </c>
      <c r="Z106">
        <f t="shared" si="229"/>
        <v>28.043377735074142</v>
      </c>
      <c r="AA106">
        <f t="shared" si="229"/>
        <v>77.706852481676592</v>
      </c>
      <c r="AB106">
        <f t="shared" si="229"/>
        <v>31.660549914512021</v>
      </c>
      <c r="AC106">
        <f t="shared" si="229"/>
        <v>101.33301613622517</v>
      </c>
      <c r="AD106">
        <f t="shared" si="229"/>
        <v>8.665802079147868</v>
      </c>
      <c r="AE106">
        <f t="shared" si="229"/>
        <v>15.595781525963318</v>
      </c>
      <c r="AF106">
        <f t="shared" si="229"/>
        <v>3.7287885638623508</v>
      </c>
      <c r="AG106">
        <f t="shared" si="229"/>
        <v>9.6656833957684061</v>
      </c>
      <c r="AH106">
        <f t="shared" si="229"/>
        <v>2.8408090150107039</v>
      </c>
      <c r="AI106">
        <f t="shared" si="229"/>
        <v>3.536827372222497</v>
      </c>
      <c r="AJ106">
        <f t="shared" si="229"/>
        <v>-39.033676651216645</v>
      </c>
      <c r="AK106">
        <f t="shared" si="229"/>
        <v>-7.5192014704339032</v>
      </c>
      <c r="AL106" s="8"/>
      <c r="BC106" s="8"/>
    </row>
    <row r="107" spans="1:55" x14ac:dyDescent="0.35">
      <c r="A107">
        <v>19</v>
      </c>
      <c r="B107" t="s">
        <v>39</v>
      </c>
      <c r="C107">
        <v>40.135299324015321</v>
      </c>
      <c r="D107">
        <v>28.337210083885463</v>
      </c>
      <c r="E107">
        <v>51.007008514562095</v>
      </c>
      <c r="F107">
        <v>13.071276038940647</v>
      </c>
      <c r="G107">
        <v>73.169995666019702</v>
      </c>
      <c r="H107">
        <v>2.1868401939550739</v>
      </c>
      <c r="I107">
        <v>5.5421593372101139</v>
      </c>
      <c r="J107">
        <v>0.95205054450302073</v>
      </c>
      <c r="K107">
        <v>5.3508613637080984</v>
      </c>
      <c r="L107">
        <v>1.0059414129401469</v>
      </c>
      <c r="M107">
        <v>0.25603669388475281</v>
      </c>
      <c r="N107">
        <v>-40.211859897544947</v>
      </c>
      <c r="P107" s="8"/>
      <c r="Q107" s="18" t="s">
        <v>279</v>
      </c>
      <c r="R107" s="18">
        <v>7.0343</v>
      </c>
      <c r="S107" s="18">
        <v>7.0343</v>
      </c>
      <c r="V107">
        <v>1.7868000000000013</v>
      </c>
      <c r="W107">
        <v>1</v>
      </c>
      <c r="X107" s="8"/>
      <c r="Y107" t="s">
        <v>400</v>
      </c>
      <c r="AL107" s="8"/>
      <c r="BC107" s="8"/>
    </row>
    <row r="108" spans="1:55" x14ac:dyDescent="0.35">
      <c r="A108">
        <v>25</v>
      </c>
      <c r="B108" t="s">
        <v>45</v>
      </c>
      <c r="C108">
        <v>57.313637780513154</v>
      </c>
      <c r="D108">
        <v>43.322659873262758</v>
      </c>
      <c r="E108">
        <v>121.74560450901504</v>
      </c>
      <c r="F108">
        <v>33.588391081335708</v>
      </c>
      <c r="G108">
        <v>135.3531911285308</v>
      </c>
      <c r="H108">
        <v>2.6224006568251781</v>
      </c>
      <c r="I108">
        <v>20.913221955560839</v>
      </c>
      <c r="J108">
        <v>1.1925554123215456</v>
      </c>
      <c r="K108">
        <v>10.5389232411862</v>
      </c>
      <c r="L108">
        <v>1.9519067027198012</v>
      </c>
      <c r="M108">
        <v>3.4193839545264808</v>
      </c>
      <c r="N108">
        <v>-39.909834452790719</v>
      </c>
      <c r="P108" s="8"/>
      <c r="Q108" s="18" t="s">
        <v>280</v>
      </c>
      <c r="R108" s="18">
        <v>7.0129000000000001</v>
      </c>
      <c r="S108" s="18">
        <v>7.0129000000000001</v>
      </c>
      <c r="V108">
        <v>1.7909000000000006</v>
      </c>
      <c r="W108">
        <v>1</v>
      </c>
      <c r="X108" s="8"/>
      <c r="Y108">
        <f>Y106</f>
        <v>38.134951965118496</v>
      </c>
      <c r="Z108">
        <f t="shared" ref="Z108:AI108" si="230">Z106</f>
        <v>28.043377735074142</v>
      </c>
      <c r="AA108">
        <f t="shared" si="230"/>
        <v>77.706852481676592</v>
      </c>
      <c r="AB108">
        <f t="shared" si="230"/>
        <v>31.660549914512021</v>
      </c>
      <c r="AC108">
        <f t="shared" si="230"/>
        <v>101.33301613622517</v>
      </c>
      <c r="AD108">
        <f t="shared" si="230"/>
        <v>8.665802079147868</v>
      </c>
      <c r="AE108">
        <f t="shared" si="230"/>
        <v>15.595781525963318</v>
      </c>
      <c r="AF108">
        <f t="shared" si="230"/>
        <v>3.7287885638623508</v>
      </c>
      <c r="AG108">
        <f t="shared" si="230"/>
        <v>9.6656833957684061</v>
      </c>
      <c r="AH108">
        <f t="shared" si="230"/>
        <v>2.8408090150107039</v>
      </c>
      <c r="AI108">
        <f t="shared" si="230"/>
        <v>3.536827372222497</v>
      </c>
      <c r="AJ108">
        <v>0</v>
      </c>
      <c r="AK108">
        <v>0</v>
      </c>
      <c r="AL108" s="8"/>
      <c r="BC108" s="8"/>
    </row>
    <row r="109" spans="1:55" x14ac:dyDescent="0.35">
      <c r="A109">
        <v>43</v>
      </c>
      <c r="B109" t="s">
        <v>64</v>
      </c>
      <c r="C109">
        <v>23.525780021706137</v>
      </c>
      <c r="D109">
        <v>40.237420210743906</v>
      </c>
      <c r="E109">
        <v>65.943017052980309</v>
      </c>
      <c r="F109">
        <v>56.094410132942528</v>
      </c>
      <c r="G109">
        <v>179.91781454333039</v>
      </c>
      <c r="H109">
        <v>14.818093617188088</v>
      </c>
      <c r="I109">
        <v>13.292274943101235</v>
      </c>
      <c r="J109">
        <v>4.3191186939623671</v>
      </c>
      <c r="K109">
        <v>9.4798921025712737</v>
      </c>
      <c r="L109">
        <v>2.1621339846991492</v>
      </c>
      <c r="M109">
        <v>4.1225135656776031</v>
      </c>
      <c r="N109">
        <v>-37.945806238210039</v>
      </c>
      <c r="P109" s="8"/>
      <c r="Q109" s="18" t="s">
        <v>281</v>
      </c>
      <c r="R109" s="18">
        <v>7.0271999999999997</v>
      </c>
      <c r="S109" s="18">
        <v>7.0271999999999997</v>
      </c>
      <c r="V109">
        <v>1.7806999999999995</v>
      </c>
      <c r="W109">
        <v>1</v>
      </c>
      <c r="X109" s="8"/>
      <c r="AL109" s="8"/>
      <c r="BC109" s="8"/>
    </row>
    <row r="110" spans="1:55" x14ac:dyDescent="0.35">
      <c r="A110">
        <v>2</v>
      </c>
      <c r="B110" t="s">
        <v>102</v>
      </c>
      <c r="C110">
        <v>59.247622904754643</v>
      </c>
      <c r="D110">
        <v>44.424531181305206</v>
      </c>
      <c r="E110">
        <v>268.30518829224377</v>
      </c>
      <c r="F110">
        <v>36.100690882445306</v>
      </c>
      <c r="G110">
        <v>66.669025231302641</v>
      </c>
      <c r="H110">
        <v>4.2557523925880671</v>
      </c>
      <c r="I110">
        <v>15.488141031437053</v>
      </c>
      <c r="J110">
        <v>2.8760894870512179</v>
      </c>
      <c r="K110">
        <v>15.729979218081295</v>
      </c>
      <c r="L110">
        <v>7.5245001051544333</v>
      </c>
      <c r="M110">
        <v>9.3978834669598932</v>
      </c>
      <c r="N110">
        <v>-39.003545818274638</v>
      </c>
      <c r="P110" s="8"/>
      <c r="Q110" s="18" t="s">
        <v>315</v>
      </c>
      <c r="R110" s="18">
        <v>6.9611999999999998</v>
      </c>
      <c r="S110" s="18">
        <v>6.9611999999999998</v>
      </c>
      <c r="V110">
        <v>1.807599999999999</v>
      </c>
      <c r="W110">
        <v>1</v>
      </c>
      <c r="X110" s="8"/>
      <c r="AL110" s="8"/>
      <c r="BC110" s="8"/>
    </row>
    <row r="111" spans="1:55" x14ac:dyDescent="0.35">
      <c r="A111">
        <v>20</v>
      </c>
      <c r="B111" t="s">
        <v>120</v>
      </c>
      <c r="C111">
        <v>51.625446238626459</v>
      </c>
      <c r="D111">
        <v>36.380870632595339</v>
      </c>
      <c r="E111">
        <v>67.498851275732193</v>
      </c>
      <c r="F111">
        <v>17.781838166021142</v>
      </c>
      <c r="G111">
        <v>56.4935932465281</v>
      </c>
      <c r="H111">
        <v>2.731290772542704</v>
      </c>
      <c r="I111">
        <v>14.713129470847942</v>
      </c>
      <c r="J111">
        <v>4.3191186939623671</v>
      </c>
      <c r="K111">
        <v>12.339562391823641</v>
      </c>
      <c r="L111">
        <v>1.7416840658788129</v>
      </c>
      <c r="M111">
        <v>2.9506639321958614</v>
      </c>
      <c r="N111">
        <v>-39.305677425591909</v>
      </c>
      <c r="P111" s="8"/>
      <c r="Q111" s="18" t="s">
        <v>316</v>
      </c>
      <c r="R111" s="18">
        <v>6.9249000000000001</v>
      </c>
      <c r="S111" s="18">
        <v>6.9249000000000001</v>
      </c>
      <c r="V111">
        <v>1.7914000000000012</v>
      </c>
      <c r="W111">
        <v>1</v>
      </c>
      <c r="X111" s="8"/>
      <c r="AL111" s="8"/>
      <c r="BC111" s="8"/>
    </row>
    <row r="112" spans="1:55" x14ac:dyDescent="0.35">
      <c r="A112">
        <v>26</v>
      </c>
      <c r="B112" t="s">
        <v>126</v>
      </c>
      <c r="C112">
        <v>62.546773999048931</v>
      </c>
      <c r="D112">
        <v>28.116835822276972</v>
      </c>
      <c r="E112">
        <v>86.998640200889312</v>
      </c>
      <c r="F112">
        <v>26.679566628284309</v>
      </c>
      <c r="G112">
        <v>63.654082420999067</v>
      </c>
      <c r="H112">
        <v>7.9580163269839517</v>
      </c>
      <c r="I112">
        <v>21.171559142423877</v>
      </c>
      <c r="J112">
        <v>5.4013905991457269</v>
      </c>
      <c r="K112">
        <v>6.5152679550640071</v>
      </c>
      <c r="M112">
        <v>2.9506639321958614</v>
      </c>
      <c r="P112" s="8"/>
      <c r="Q112" s="18" t="s">
        <v>317</v>
      </c>
      <c r="R112" s="18">
        <v>6.9611000000000001</v>
      </c>
      <c r="S112" s="18">
        <v>6.9611000000000001</v>
      </c>
      <c r="V112">
        <v>1.7805999999999997</v>
      </c>
      <c r="W112">
        <v>1</v>
      </c>
      <c r="X112" s="8"/>
      <c r="AL112" s="8"/>
      <c r="BC112" s="8"/>
    </row>
    <row r="113" spans="1:55" x14ac:dyDescent="0.35">
      <c r="A113">
        <v>44</v>
      </c>
      <c r="B113" t="s">
        <v>144</v>
      </c>
      <c r="C113">
        <v>55.948471810460347</v>
      </c>
      <c r="D113">
        <v>49.382952067496227</v>
      </c>
      <c r="E113">
        <v>52.770287300347576</v>
      </c>
      <c r="F113">
        <v>22.178362817962942</v>
      </c>
      <c r="G113">
        <v>51.688528142606785</v>
      </c>
      <c r="H113">
        <v>13.184741881425197</v>
      </c>
      <c r="I113">
        <v>20.78405336212932</v>
      </c>
      <c r="J113">
        <v>5.641895466964252</v>
      </c>
      <c r="K113">
        <v>10.5389232411862</v>
      </c>
      <c r="L113">
        <v>2.1621339846991492</v>
      </c>
      <c r="M113">
        <v>3.6537538806630363</v>
      </c>
      <c r="N113">
        <v>-38.550282005144545</v>
      </c>
      <c r="P113" s="8"/>
      <c r="Q113" s="18" t="s">
        <v>318</v>
      </c>
      <c r="R113" s="18">
        <v>6.9290000000000003</v>
      </c>
      <c r="S113" s="18">
        <v>6.9290000000000003</v>
      </c>
      <c r="V113">
        <v>1.7673999999999985</v>
      </c>
      <c r="W113">
        <v>1</v>
      </c>
      <c r="X113" s="8"/>
      <c r="AL113" s="8"/>
      <c r="BC113" s="8"/>
    </row>
    <row r="114" spans="1:55" x14ac:dyDescent="0.35">
      <c r="A114">
        <v>2</v>
      </c>
      <c r="B114" t="s">
        <v>151</v>
      </c>
      <c r="C114">
        <v>47.07489300511709</v>
      </c>
      <c r="D114">
        <v>11.919327594052978</v>
      </c>
      <c r="E114">
        <v>28.39555114390118</v>
      </c>
      <c r="F114">
        <v>30.866732963466973</v>
      </c>
      <c r="G114">
        <v>87.114106163673711</v>
      </c>
      <c r="H114">
        <v>19.064808130171603</v>
      </c>
      <c r="I114">
        <v>17.038164152615277</v>
      </c>
      <c r="J114">
        <v>1.4330602801400705</v>
      </c>
      <c r="K114">
        <v>6.4094065845269679</v>
      </c>
      <c r="L114">
        <v>1.3212527263732536</v>
      </c>
      <c r="M114">
        <v>1.6618201689848531</v>
      </c>
      <c r="N114">
        <v>-38.248061843455773</v>
      </c>
      <c r="P114" s="8"/>
      <c r="Q114" s="18" t="s">
        <v>354</v>
      </c>
      <c r="R114" s="18">
        <v>6.9591000000000003</v>
      </c>
      <c r="S114" s="18">
        <v>6.9591000000000003</v>
      </c>
      <c r="V114">
        <v>1.8299000000000003</v>
      </c>
      <c r="W114">
        <v>1</v>
      </c>
      <c r="X114" s="8"/>
      <c r="AL114" s="8"/>
      <c r="BC114" s="8"/>
    </row>
    <row r="115" spans="1:55" x14ac:dyDescent="0.35">
      <c r="A115">
        <v>12</v>
      </c>
      <c r="B115" t="s">
        <v>161</v>
      </c>
      <c r="C115">
        <v>24.77718216092121</v>
      </c>
      <c r="D115">
        <v>6.8507195770577178</v>
      </c>
      <c r="E115">
        <v>47.584173224507914</v>
      </c>
      <c r="F115">
        <v>48.243473254475028</v>
      </c>
      <c r="G115">
        <v>108.97244153837457</v>
      </c>
      <c r="H115">
        <v>16.342555237233448</v>
      </c>
      <c r="I115">
        <v>11.613083228491492</v>
      </c>
      <c r="K115">
        <v>8.7386444797285066</v>
      </c>
      <c r="L115">
        <v>3.738986694365853</v>
      </c>
      <c r="M115">
        <v>2.5991412644486904</v>
      </c>
      <c r="N115">
        <v>-39.154616047706028</v>
      </c>
      <c r="P115" s="8"/>
      <c r="Q115" s="18" t="s">
        <v>355</v>
      </c>
      <c r="R115" s="18">
        <v>6.9595000000000002</v>
      </c>
      <c r="S115" s="18">
        <v>6.9595000000000002</v>
      </c>
      <c r="V115">
        <v>1.7736000000000001</v>
      </c>
      <c r="W115">
        <v>1</v>
      </c>
      <c r="X115" s="8"/>
      <c r="AL115" s="8"/>
      <c r="BC115" s="8"/>
    </row>
    <row r="116" spans="1:55" x14ac:dyDescent="0.35">
      <c r="A116">
        <v>13</v>
      </c>
      <c r="B116" t="s">
        <v>162</v>
      </c>
      <c r="C116">
        <v>13.628326738823274</v>
      </c>
      <c r="D116">
        <v>11.919327594052978</v>
      </c>
      <c r="E116">
        <v>16.986100177053935</v>
      </c>
      <c r="F116">
        <v>22.492400293101642</v>
      </c>
      <c r="G116">
        <v>75.713853662213339</v>
      </c>
      <c r="H116">
        <v>3.4935215825653851</v>
      </c>
      <c r="I116">
        <v>15.875646811731608</v>
      </c>
      <c r="J116">
        <v>5.7621479008735141</v>
      </c>
      <c r="K116">
        <v>6.9387258911426626</v>
      </c>
      <c r="L116">
        <v>1.5314660738656514</v>
      </c>
      <c r="M116">
        <v>4.5912996980799612</v>
      </c>
      <c r="P116" s="8"/>
      <c r="Q116" s="18" t="s">
        <v>356</v>
      </c>
      <c r="R116" s="18">
        <v>6.9583000000000004</v>
      </c>
      <c r="S116" s="18">
        <v>6.9583000000000004</v>
      </c>
      <c r="V116">
        <v>1.7774000000000001</v>
      </c>
      <c r="W116">
        <v>1</v>
      </c>
      <c r="X116" s="8"/>
      <c r="AL116" s="8"/>
      <c r="BC116" s="8"/>
    </row>
    <row r="117" spans="1:55" x14ac:dyDescent="0.35">
      <c r="A117">
        <v>14</v>
      </c>
      <c r="B117" t="s">
        <v>163</v>
      </c>
      <c r="C117">
        <v>-0.13709679254255344</v>
      </c>
      <c r="D117">
        <v>15.77587717220155</v>
      </c>
      <c r="E117">
        <v>26.632272358115696</v>
      </c>
      <c r="F117">
        <v>40.706573851146238</v>
      </c>
      <c r="G117">
        <v>136.01270986828467</v>
      </c>
      <c r="H117">
        <v>9.0469174841592128</v>
      </c>
      <c r="I117">
        <v>14.583960877416423</v>
      </c>
      <c r="J117">
        <v>6.9646722399661369</v>
      </c>
      <c r="K117">
        <v>11.38623793550089</v>
      </c>
      <c r="L117">
        <v>5.1058038442783511</v>
      </c>
      <c r="M117">
        <v>3.4193839545264808</v>
      </c>
      <c r="N117">
        <v>-38.85246673574175</v>
      </c>
      <c r="P117" s="8"/>
      <c r="Q117" s="18" t="s">
        <v>357</v>
      </c>
      <c r="R117" s="18">
        <v>6.9264000000000001</v>
      </c>
      <c r="S117" s="18">
        <v>6.9264000000000001</v>
      </c>
      <c r="V117">
        <v>1.7725999999999988</v>
      </c>
      <c r="W117">
        <v>1</v>
      </c>
      <c r="X117" s="8"/>
      <c r="AL117" s="8"/>
      <c r="BC117" s="8"/>
    </row>
    <row r="118" spans="1:55" x14ac:dyDescent="0.35">
      <c r="A118" t="s">
        <v>324</v>
      </c>
      <c r="P118" s="8"/>
      <c r="Q118" s="18"/>
      <c r="X118" s="8"/>
      <c r="AL118" s="8"/>
      <c r="BC118" s="8"/>
    </row>
    <row r="119" spans="1:55" x14ac:dyDescent="0.35">
      <c r="A119">
        <v>43</v>
      </c>
      <c r="B119" t="s">
        <v>192</v>
      </c>
      <c r="P119" s="8"/>
      <c r="Q119" s="18"/>
      <c r="X119" s="8"/>
      <c r="AL119" s="8"/>
      <c r="BC119" s="8"/>
    </row>
    <row r="120" spans="1:55" x14ac:dyDescent="0.35">
      <c r="A120">
        <v>44</v>
      </c>
      <c r="B120" t="s">
        <v>193</v>
      </c>
      <c r="P120" s="8"/>
      <c r="Q120" s="18"/>
      <c r="X120" s="8"/>
      <c r="AL120" s="8"/>
      <c r="BC120" s="8"/>
    </row>
    <row r="121" spans="1:55" x14ac:dyDescent="0.35">
      <c r="A121">
        <v>45</v>
      </c>
      <c r="B121" t="s">
        <v>194</v>
      </c>
      <c r="P121" s="8"/>
      <c r="Q121" s="18"/>
      <c r="X121" s="8"/>
      <c r="AL121" s="8"/>
      <c r="BC121" s="8"/>
    </row>
    <row r="122" spans="1:55" x14ac:dyDescent="0.35">
      <c r="A122">
        <v>46</v>
      </c>
      <c r="B122" t="s">
        <v>195</v>
      </c>
      <c r="P122" s="8"/>
      <c r="Q122" s="18"/>
      <c r="X122" s="8"/>
      <c r="Y122" s="6" t="s">
        <v>702</v>
      </c>
      <c r="AL122" s="8"/>
      <c r="BC122" s="8"/>
    </row>
    <row r="123" spans="1:55" x14ac:dyDescent="0.35">
      <c r="A123">
        <v>47</v>
      </c>
      <c r="B123" t="s">
        <v>196</v>
      </c>
      <c r="P123" s="8"/>
      <c r="Q123" s="18"/>
      <c r="X123" s="8"/>
      <c r="AL123" s="8"/>
      <c r="BC123" s="8"/>
    </row>
    <row r="124" spans="1:55" x14ac:dyDescent="0.35">
      <c r="C124" t="s">
        <v>198</v>
      </c>
      <c r="D124" t="s">
        <v>199</v>
      </c>
      <c r="E124" t="s">
        <v>200</v>
      </c>
      <c r="F124" t="s">
        <v>201</v>
      </c>
      <c r="G124" t="s">
        <v>202</v>
      </c>
      <c r="H124" t="s">
        <v>203</v>
      </c>
      <c r="I124" t="s">
        <v>204</v>
      </c>
      <c r="J124" t="s">
        <v>205</v>
      </c>
      <c r="K124" t="s">
        <v>206</v>
      </c>
      <c r="L124" t="s">
        <v>207</v>
      </c>
      <c r="M124" t="s">
        <v>208</v>
      </c>
      <c r="N124" t="s">
        <v>209</v>
      </c>
      <c r="O124" t="s">
        <v>210</v>
      </c>
      <c r="P124" s="8"/>
      <c r="Q124" s="18"/>
      <c r="X124" s="8"/>
      <c r="Y124" s="7" t="s">
        <v>362</v>
      </c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8"/>
      <c r="BC124" s="8"/>
    </row>
    <row r="125" spans="1:55" x14ac:dyDescent="0.35">
      <c r="C125" t="s">
        <v>13</v>
      </c>
      <c r="D125" t="s">
        <v>13</v>
      </c>
      <c r="E125" t="s">
        <v>13</v>
      </c>
      <c r="F125" t="s">
        <v>13</v>
      </c>
      <c r="G125" t="s">
        <v>13</v>
      </c>
      <c r="H125" t="s">
        <v>13</v>
      </c>
      <c r="I125" t="s">
        <v>13</v>
      </c>
      <c r="J125" t="s">
        <v>13</v>
      </c>
      <c r="K125" t="s">
        <v>13</v>
      </c>
      <c r="L125" t="s">
        <v>13</v>
      </c>
      <c r="M125" t="s">
        <v>13</v>
      </c>
      <c r="N125" t="s">
        <v>13</v>
      </c>
      <c r="O125" t="s">
        <v>13</v>
      </c>
      <c r="P125" s="8"/>
      <c r="Q125" s="18"/>
      <c r="X125" s="8"/>
      <c r="Y125" t="s">
        <v>198</v>
      </c>
      <c r="Z125" t="s">
        <v>199</v>
      </c>
      <c r="AA125" t="s">
        <v>200</v>
      </c>
      <c r="AB125" t="s">
        <v>201</v>
      </c>
      <c r="AC125" t="s">
        <v>202</v>
      </c>
      <c r="AD125" t="s">
        <v>203</v>
      </c>
      <c r="AE125" t="s">
        <v>204</v>
      </c>
      <c r="AF125" t="s">
        <v>205</v>
      </c>
      <c r="AG125" t="s">
        <v>206</v>
      </c>
      <c r="AH125" t="s">
        <v>207</v>
      </c>
      <c r="AI125" t="s">
        <v>208</v>
      </c>
      <c r="AJ125" t="s">
        <v>209</v>
      </c>
      <c r="AK125" t="s">
        <v>210</v>
      </c>
      <c r="AL125" s="8"/>
      <c r="BC125" s="8"/>
    </row>
    <row r="126" spans="1:55" x14ac:dyDescent="0.35">
      <c r="B126" t="s">
        <v>701</v>
      </c>
      <c r="C126">
        <f>AVERAGE(C106:C117)</f>
        <v>38.134951965118496</v>
      </c>
      <c r="D126">
        <f t="shared" ref="D126:O126" si="231">AVERAGE(D106:D117)</f>
        <v>28.043377735074142</v>
      </c>
      <c r="E126">
        <f t="shared" si="231"/>
        <v>77.706852481676592</v>
      </c>
      <c r="F126">
        <f t="shared" si="231"/>
        <v>31.660549914512021</v>
      </c>
      <c r="G126">
        <f t="shared" si="231"/>
        <v>101.33301613622517</v>
      </c>
      <c r="H126">
        <f t="shared" si="231"/>
        <v>8.665802079147868</v>
      </c>
      <c r="I126">
        <f t="shared" si="231"/>
        <v>15.595781525963318</v>
      </c>
      <c r="J126">
        <f t="shared" si="231"/>
        <v>3.7287885638623508</v>
      </c>
      <c r="K126">
        <f t="shared" si="231"/>
        <v>9.6656833957684061</v>
      </c>
      <c r="L126">
        <f t="shared" si="231"/>
        <v>2.8408090150107039</v>
      </c>
      <c r="M126">
        <f t="shared" si="231"/>
        <v>3.536827372222497</v>
      </c>
      <c r="N126">
        <f t="shared" si="231"/>
        <v>-39.033676651216645</v>
      </c>
      <c r="O126">
        <f t="shared" si="231"/>
        <v>-7.5192014704339032</v>
      </c>
      <c r="X126" s="8" t="s">
        <v>363</v>
      </c>
      <c r="Y126" s="55">
        <f t="shared" ref="Y126:AK126" si="232">(2*(VAR(C10:C12))+11*(VAR(C$106:C$117)))/13</f>
        <v>376.71278263989433</v>
      </c>
      <c r="Z126" s="56">
        <f t="shared" si="232"/>
        <v>370.43995767241415</v>
      </c>
      <c r="AA126" s="58">
        <f t="shared" si="232"/>
        <v>3849.7688039684026</v>
      </c>
      <c r="AB126" s="55">
        <f t="shared" si="232"/>
        <v>319.29936121111791</v>
      </c>
      <c r="AC126" s="56">
        <f t="shared" si="232"/>
        <v>6060.6595514270884</v>
      </c>
      <c r="AD126" s="56">
        <f t="shared" si="232"/>
        <v>51721.165879665976</v>
      </c>
      <c r="AE126" s="56">
        <f t="shared" si="232"/>
        <v>200.19847744008848</v>
      </c>
      <c r="AF126" s="56">
        <f t="shared" si="232"/>
        <v>55732.626968945806</v>
      </c>
      <c r="AG126" s="56">
        <f t="shared" si="232"/>
        <v>38.283713036234488</v>
      </c>
      <c r="AH126" s="56">
        <f t="shared" si="232"/>
        <v>346.58670374769019</v>
      </c>
      <c r="AI126" s="56">
        <f t="shared" si="232"/>
        <v>23.91694751862428</v>
      </c>
      <c r="AJ126" s="58">
        <f t="shared" si="232"/>
        <v>2.9466313205533909</v>
      </c>
      <c r="AK126" s="58" t="e">
        <f t="shared" si="232"/>
        <v>#DIV/0!</v>
      </c>
      <c r="AL126" s="8"/>
      <c r="BC126" s="8"/>
    </row>
    <row r="127" spans="1:55" x14ac:dyDescent="0.35">
      <c r="X127" s="8"/>
      <c r="BC127" s="8"/>
    </row>
    <row r="128" spans="1:55" x14ac:dyDescent="0.35">
      <c r="X128" s="8"/>
      <c r="BC128" s="8"/>
    </row>
    <row r="129" spans="24:55" x14ac:dyDescent="0.35">
      <c r="X129" s="8" t="s">
        <v>364</v>
      </c>
      <c r="Y129" s="57">
        <f t="shared" ref="Y129:AK129" si="233">(2*(VAR(C13:C15))+11*(VAR(C$106:C$117)))/13</f>
        <v>7364.2181704629247</v>
      </c>
      <c r="Z129" s="57">
        <f t="shared" si="233"/>
        <v>1100.8983617803933</v>
      </c>
      <c r="AA129" s="30">
        <f t="shared" si="233"/>
        <v>4673.820721267587</v>
      </c>
      <c r="AB129" s="57">
        <f t="shared" si="233"/>
        <v>152.75203780967556</v>
      </c>
      <c r="AC129" s="57">
        <f t="shared" si="233"/>
        <v>4649.1743308120795</v>
      </c>
      <c r="AD129" s="57">
        <f t="shared" si="233"/>
        <v>694.67488858027855</v>
      </c>
      <c r="AE129" s="57">
        <f t="shared" si="233"/>
        <v>69.990728977784187</v>
      </c>
      <c r="AF129" s="57">
        <f t="shared" si="233"/>
        <v>5147.839877028543</v>
      </c>
      <c r="AG129" s="57">
        <f t="shared" si="233"/>
        <v>77.318179237283189</v>
      </c>
      <c r="AH129" s="57">
        <f t="shared" si="233"/>
        <v>41.411359212219935</v>
      </c>
      <c r="AI129" s="57">
        <f t="shared" si="233"/>
        <v>4.7998470983484038</v>
      </c>
      <c r="AJ129" s="30">
        <f t="shared" si="233"/>
        <v>16.363437692112214</v>
      </c>
      <c r="AK129" s="30" t="e">
        <f t="shared" si="233"/>
        <v>#DIV/0!</v>
      </c>
      <c r="BC129" s="8"/>
    </row>
    <row r="130" spans="24:55" x14ac:dyDescent="0.35">
      <c r="X130" s="8"/>
      <c r="BC130" s="8"/>
    </row>
    <row r="131" spans="24:55" x14ac:dyDescent="0.35">
      <c r="X131" s="8"/>
      <c r="BC131" s="8"/>
    </row>
    <row r="132" spans="24:55" x14ac:dyDescent="0.35">
      <c r="X132" s="8" t="s">
        <v>365</v>
      </c>
      <c r="Y132" s="57">
        <f t="shared" ref="Y132:AK132" si="234">(2*(VAR(C16:C18))+11*(VAR(C$106:C$117)))/13</f>
        <v>513.48671324120005</v>
      </c>
      <c r="Z132" s="57">
        <f t="shared" si="234"/>
        <v>358.09951361014294</v>
      </c>
      <c r="AA132" s="2">
        <f t="shared" si="234"/>
        <v>4083.3350608571441</v>
      </c>
      <c r="AB132" s="57">
        <f t="shared" si="234"/>
        <v>293.58523039734371</v>
      </c>
      <c r="AC132" s="57">
        <f t="shared" si="234"/>
        <v>2732.4332570008401</v>
      </c>
      <c r="AD132" s="57">
        <f t="shared" si="234"/>
        <v>1676.0512945083849</v>
      </c>
      <c r="AE132" s="57">
        <f t="shared" si="234"/>
        <v>550.4888074980181</v>
      </c>
      <c r="AF132" s="57">
        <f t="shared" si="234"/>
        <v>3040.9546296768322</v>
      </c>
      <c r="AG132" s="57">
        <f t="shared" si="234"/>
        <v>264.03121730074241</v>
      </c>
      <c r="AH132" s="57">
        <f t="shared" si="234"/>
        <v>159.52671271889787</v>
      </c>
      <c r="AI132" s="57">
        <f t="shared" si="234"/>
        <v>11.499691987520107</v>
      </c>
      <c r="AJ132" s="57">
        <f t="shared" si="234"/>
        <v>47.412435170191991</v>
      </c>
      <c r="AK132" s="30" t="e">
        <f t="shared" si="234"/>
        <v>#DIV/0!</v>
      </c>
      <c r="BC132" s="8"/>
    </row>
    <row r="133" spans="24:55" x14ac:dyDescent="0.35">
      <c r="X133" s="8"/>
      <c r="BC133" s="8"/>
    </row>
    <row r="134" spans="24:55" x14ac:dyDescent="0.35">
      <c r="X134" s="8"/>
      <c r="BC134" s="8"/>
    </row>
    <row r="135" spans="24:55" x14ac:dyDescent="0.35">
      <c r="X135" s="8" t="s">
        <v>366</v>
      </c>
      <c r="Y135" s="2">
        <f t="shared" ref="Y135:AK135" si="235">(2*(VAR(C19:C21))+11*(VAR(C$106:C$117)))/13</f>
        <v>75924.896457903771</v>
      </c>
      <c r="Z135" s="57">
        <f t="shared" si="235"/>
        <v>11025.024949833229</v>
      </c>
      <c r="AA135" s="57">
        <f t="shared" si="235"/>
        <v>12294.128466960423</v>
      </c>
      <c r="AB135" s="57">
        <f t="shared" si="235"/>
        <v>8790.3803248939439</v>
      </c>
      <c r="AC135" s="57">
        <f t="shared" si="235"/>
        <v>1825.1334341948391</v>
      </c>
      <c r="AD135" s="57">
        <f t="shared" si="235"/>
        <v>2153.6383612361919</v>
      </c>
      <c r="AE135" s="57">
        <f t="shared" si="235"/>
        <v>2659.2293045925421</v>
      </c>
      <c r="AF135" s="57">
        <f t="shared" si="235"/>
        <v>18069.442469416383</v>
      </c>
      <c r="AG135" s="57">
        <f t="shared" si="235"/>
        <v>165.68742260618623</v>
      </c>
      <c r="AH135" s="57">
        <f t="shared" si="235"/>
        <v>897.83222943980229</v>
      </c>
      <c r="AI135" s="57">
        <f t="shared" si="235"/>
        <v>5.1560955470846199</v>
      </c>
      <c r="AJ135" s="30">
        <f t="shared" si="235"/>
        <v>0.40681885705573817</v>
      </c>
      <c r="AK135" s="30" t="e">
        <f t="shared" si="235"/>
        <v>#DIV/0!</v>
      </c>
      <c r="BC135" s="8"/>
    </row>
    <row r="136" spans="24:55" x14ac:dyDescent="0.35">
      <c r="X136" s="8"/>
      <c r="BC136" s="8"/>
    </row>
    <row r="137" spans="24:55" x14ac:dyDescent="0.35">
      <c r="X137" s="8"/>
      <c r="BC137" s="8"/>
    </row>
    <row r="138" spans="24:55" x14ac:dyDescent="0.35">
      <c r="X138" s="8" t="s">
        <v>367</v>
      </c>
      <c r="Y138" s="57">
        <f t="shared" ref="Y138:AK138" si="236">(2*(VAR(C22:C24))+11*(VAR(C$106:C$117)))/13</f>
        <v>486.35386941626263</v>
      </c>
      <c r="Z138" s="57">
        <f t="shared" si="236"/>
        <v>953.69093546133945</v>
      </c>
      <c r="AA138" s="2">
        <f t="shared" si="236"/>
        <v>3906.5462076569115</v>
      </c>
      <c r="AB138" s="57">
        <f t="shared" si="236"/>
        <v>199.31394513550347</v>
      </c>
      <c r="AC138" s="57">
        <f t="shared" si="236"/>
        <v>2694.9730087288885</v>
      </c>
      <c r="AD138" s="57">
        <f t="shared" si="236"/>
        <v>11173.851531104145</v>
      </c>
      <c r="AE138" s="57">
        <f t="shared" si="236"/>
        <v>609.71373942608614</v>
      </c>
      <c r="AF138" s="57">
        <f t="shared" si="236"/>
        <v>9812.0076425873394</v>
      </c>
      <c r="AG138" s="57">
        <f t="shared" si="236"/>
        <v>97.812576520817998</v>
      </c>
      <c r="AH138" s="57">
        <f t="shared" si="236"/>
        <v>104.18198241401123</v>
      </c>
      <c r="AI138" s="57">
        <f t="shared" si="236"/>
        <v>37.044329994386473</v>
      </c>
      <c r="AJ138" s="30">
        <f t="shared" si="236"/>
        <v>6.7220321936889169</v>
      </c>
      <c r="AK138" s="30" t="e">
        <f t="shared" si="236"/>
        <v>#DIV/0!</v>
      </c>
      <c r="BC138" s="8"/>
    </row>
    <row r="139" spans="24:55" x14ac:dyDescent="0.35">
      <c r="X139" s="8"/>
      <c r="BC139" s="8"/>
    </row>
    <row r="140" spans="24:55" x14ac:dyDescent="0.35">
      <c r="X140" s="8"/>
      <c r="BC140" s="8"/>
    </row>
    <row r="141" spans="24:55" x14ac:dyDescent="0.35">
      <c r="X141" s="8" t="s">
        <v>368</v>
      </c>
      <c r="Y141" s="57">
        <f t="shared" ref="Y141:AK141" si="237">(2*(VAR(C25:C27))+11*(VAR(C$106:C$117)))/13</f>
        <v>706.92229945325187</v>
      </c>
      <c r="Z141" s="57">
        <f t="shared" si="237"/>
        <v>338.27697488104553</v>
      </c>
      <c r="AA141" s="2">
        <f t="shared" si="237"/>
        <v>3978.4696590702802</v>
      </c>
      <c r="AB141" s="57">
        <f t="shared" si="237"/>
        <v>233.23850351309991</v>
      </c>
      <c r="AC141" s="57">
        <f t="shared" si="237"/>
        <v>3788.1157680539336</v>
      </c>
      <c r="AD141" s="57">
        <f t="shared" si="237"/>
        <v>808.04903022110909</v>
      </c>
      <c r="AE141" s="57">
        <f t="shared" si="237"/>
        <v>387.32270399058871</v>
      </c>
      <c r="AF141" s="57">
        <f t="shared" si="237"/>
        <v>9390.9758688935508</v>
      </c>
      <c r="AG141" s="57">
        <f t="shared" si="237"/>
        <v>135.75056502492919</v>
      </c>
      <c r="AH141" s="57">
        <f t="shared" si="237"/>
        <v>157.96653094147331</v>
      </c>
      <c r="AI141" s="57">
        <f t="shared" si="237"/>
        <v>25.872146247617902</v>
      </c>
      <c r="AJ141" s="30">
        <f t="shared" si="237"/>
        <v>1.516653091531907</v>
      </c>
      <c r="AK141" s="30" t="e">
        <f t="shared" si="237"/>
        <v>#DIV/0!</v>
      </c>
      <c r="BC141" s="8"/>
    </row>
    <row r="142" spans="24:55" x14ac:dyDescent="0.35">
      <c r="X142" s="8"/>
      <c r="BC142" s="8"/>
    </row>
    <row r="143" spans="24:55" x14ac:dyDescent="0.35">
      <c r="X143" s="8"/>
      <c r="BC143" s="8"/>
    </row>
    <row r="144" spans="24:55" x14ac:dyDescent="0.35">
      <c r="X144" s="8" t="s">
        <v>369</v>
      </c>
      <c r="Y144" s="57">
        <f t="shared" ref="Y144:AK144" si="238">(2*(VAR(C28:C30))+11*(VAR(C$106:C$117)))/13</f>
        <v>6823.2656833612318</v>
      </c>
      <c r="Z144" s="57">
        <f t="shared" si="238"/>
        <v>1070.1232119766587</v>
      </c>
      <c r="AA144" s="57">
        <f t="shared" si="238"/>
        <v>4875.1964544757775</v>
      </c>
      <c r="AB144" s="57">
        <f t="shared" si="238"/>
        <v>571.63500399229702</v>
      </c>
      <c r="AC144" s="57">
        <f t="shared" si="238"/>
        <v>3524.6676611037255</v>
      </c>
      <c r="AD144" s="57">
        <f t="shared" si="238"/>
        <v>14517.623777299219</v>
      </c>
      <c r="AE144" s="57">
        <f t="shared" si="238"/>
        <v>58.670920118825656</v>
      </c>
      <c r="AF144" s="57">
        <f t="shared" si="238"/>
        <v>2061.4748827379221</v>
      </c>
      <c r="AG144" s="57">
        <f t="shared" si="238"/>
        <v>49.086201393013233</v>
      </c>
      <c r="AH144" s="57">
        <f t="shared" si="238"/>
        <v>42.382310902463729</v>
      </c>
      <c r="AI144" s="57">
        <f t="shared" si="238"/>
        <v>9.7633967553864487</v>
      </c>
      <c r="AJ144" s="30">
        <f t="shared" si="238"/>
        <v>41.103313912928265</v>
      </c>
      <c r="AK144" s="30" t="e">
        <f t="shared" si="238"/>
        <v>#DIV/0!</v>
      </c>
      <c r="BC144" s="8"/>
    </row>
    <row r="145" spans="24:55" x14ac:dyDescent="0.35">
      <c r="X145" s="8"/>
      <c r="BC145" s="8"/>
    </row>
    <row r="146" spans="24:55" x14ac:dyDescent="0.35">
      <c r="X146" s="8"/>
      <c r="BC146" s="8"/>
    </row>
    <row r="147" spans="24:55" x14ac:dyDescent="0.35">
      <c r="X147" s="8" t="s">
        <v>370</v>
      </c>
      <c r="Y147" s="57">
        <f t="shared" ref="Y147:AK147" si="239">(2*(VAR(C31:C33))+11*(VAR(C$106:C$117)))/13</f>
        <v>1323.8701116116592</v>
      </c>
      <c r="Z147" s="57">
        <f t="shared" si="239"/>
        <v>234.18389717633573</v>
      </c>
      <c r="AA147" s="30">
        <f t="shared" si="239"/>
        <v>3888.0038436899586</v>
      </c>
      <c r="AB147" s="57">
        <f t="shared" si="239"/>
        <v>137.50056874462243</v>
      </c>
      <c r="AC147" s="57">
        <f t="shared" si="239"/>
        <v>1840.9093928044933</v>
      </c>
      <c r="AD147" s="57">
        <f t="shared" si="239"/>
        <v>857.89609911441778</v>
      </c>
      <c r="AE147" s="57">
        <f t="shared" si="239"/>
        <v>3093.2241879964404</v>
      </c>
      <c r="AF147" s="57">
        <f t="shared" si="239"/>
        <v>386020.18902627908</v>
      </c>
      <c r="AG147" s="57">
        <f t="shared" si="239"/>
        <v>2988.3469767186343</v>
      </c>
      <c r="AH147" s="57">
        <f t="shared" si="239"/>
        <v>73275.727444025208</v>
      </c>
      <c r="AI147" s="57">
        <f t="shared" si="239"/>
        <v>218.13998164103663</v>
      </c>
      <c r="AJ147" s="30">
        <f t="shared" si="239"/>
        <v>52.759238238286954</v>
      </c>
      <c r="AK147" s="30" t="e">
        <f t="shared" si="239"/>
        <v>#DIV/0!</v>
      </c>
      <c r="BC147" s="8"/>
    </row>
    <row r="148" spans="24:55" x14ac:dyDescent="0.35">
      <c r="X148" s="8"/>
      <c r="BC148" s="8"/>
    </row>
    <row r="149" spans="24:55" x14ac:dyDescent="0.35">
      <c r="X149" s="8"/>
      <c r="BC149" s="8"/>
    </row>
    <row r="150" spans="24:55" x14ac:dyDescent="0.35">
      <c r="X150" s="8" t="s">
        <v>371</v>
      </c>
      <c r="Y150" s="57">
        <f t="shared" ref="Y150:AK150" si="240">(2*(VAR(C34:C36))+11*(VAR(C$106:C$117)))/13</f>
        <v>466.83701793229278</v>
      </c>
      <c r="Z150" s="57">
        <f t="shared" si="240"/>
        <v>328.61070878281959</v>
      </c>
      <c r="AA150" s="2">
        <f t="shared" si="240"/>
        <v>3933.3112319994661</v>
      </c>
      <c r="AB150" s="57">
        <f t="shared" si="240"/>
        <v>329.97162459432172</v>
      </c>
      <c r="AC150" s="57">
        <f t="shared" si="240"/>
        <v>2152.6502193825891</v>
      </c>
      <c r="AD150" s="57">
        <f t="shared" si="240"/>
        <v>1690.4767728370223</v>
      </c>
      <c r="AE150" s="57">
        <f t="shared" si="240"/>
        <v>389.21960620073639</v>
      </c>
      <c r="AF150" s="57">
        <f t="shared" si="240"/>
        <v>18194.725073054833</v>
      </c>
      <c r="AG150" s="57">
        <f t="shared" si="240"/>
        <v>77.265902817353989</v>
      </c>
      <c r="AH150" s="57">
        <f t="shared" si="240"/>
        <v>370.48811252217695</v>
      </c>
      <c r="AI150" s="57">
        <f t="shared" si="240"/>
        <v>20.748958803888517</v>
      </c>
      <c r="AJ150" s="30">
        <f t="shared" si="240"/>
        <v>30.366354674750291</v>
      </c>
      <c r="AK150" s="30" t="e">
        <f t="shared" si="240"/>
        <v>#DIV/0!</v>
      </c>
      <c r="BC150" s="8"/>
    </row>
    <row r="151" spans="24:55" x14ac:dyDescent="0.35">
      <c r="X151" s="8"/>
      <c r="BC151" s="8"/>
    </row>
    <row r="152" spans="24:55" x14ac:dyDescent="0.35">
      <c r="X152" s="8"/>
      <c r="BC152" s="8"/>
    </row>
    <row r="153" spans="24:55" x14ac:dyDescent="0.35">
      <c r="X153" s="8" t="s">
        <v>372</v>
      </c>
      <c r="Y153" s="57">
        <f t="shared" ref="Y153:AK153" si="241">(2*(VAR(C37:C39))+11*(VAR(C$106:C$117)))/13</f>
        <v>365.88114908829306</v>
      </c>
      <c r="Z153" s="57">
        <f t="shared" si="241"/>
        <v>203.82964243748509</v>
      </c>
      <c r="AA153" s="57">
        <f t="shared" si="241"/>
        <v>4617.116143073551</v>
      </c>
      <c r="AB153" s="57">
        <f t="shared" si="241"/>
        <v>253.21584321066769</v>
      </c>
      <c r="AC153" s="57">
        <f t="shared" si="241"/>
        <v>31221.043567510649</v>
      </c>
      <c r="AD153" s="57">
        <f t="shared" si="241"/>
        <v>1022.9384320391412</v>
      </c>
      <c r="AE153" s="57">
        <f t="shared" si="241"/>
        <v>917.65446560774842</v>
      </c>
      <c r="AF153" s="57">
        <f t="shared" si="241"/>
        <v>14842.117304490715</v>
      </c>
      <c r="AG153" s="57">
        <f t="shared" si="241"/>
        <v>174.19976617878967</v>
      </c>
      <c r="AH153" s="57">
        <f t="shared" si="241"/>
        <v>108.3631519630419</v>
      </c>
      <c r="AI153" s="57">
        <f t="shared" si="241"/>
        <v>8.0844808816399816</v>
      </c>
      <c r="AJ153" s="30">
        <f t="shared" si="241"/>
        <v>15.11203526537702</v>
      </c>
      <c r="AK153" s="30" t="e">
        <f t="shared" si="241"/>
        <v>#DIV/0!</v>
      </c>
      <c r="BC153" s="8"/>
    </row>
    <row r="154" spans="24:55" x14ac:dyDescent="0.35">
      <c r="X154" s="8"/>
      <c r="BC154" s="8"/>
    </row>
    <row r="155" spans="24:55" x14ac:dyDescent="0.35">
      <c r="X155" s="8"/>
      <c r="BC155" s="8"/>
    </row>
    <row r="156" spans="24:55" x14ac:dyDescent="0.35">
      <c r="X156" s="8" t="s">
        <v>325</v>
      </c>
      <c r="Y156" s="57">
        <f t="shared" ref="Y156:AK156" si="242">(2*(VAR(C40:C42))+11*(VAR(C$106:C$117)))/13</f>
        <v>408.70658750232963</v>
      </c>
      <c r="Z156" s="57">
        <f t="shared" si="242"/>
        <v>9544.597538431819</v>
      </c>
      <c r="AA156" s="57">
        <f t="shared" si="242"/>
        <v>5785.3010725320555</v>
      </c>
      <c r="AB156" s="57">
        <f t="shared" si="242"/>
        <v>271.41353578657214</v>
      </c>
      <c r="AC156" s="57">
        <f t="shared" si="242"/>
        <v>7041.6655651230003</v>
      </c>
      <c r="AD156" s="57">
        <f t="shared" si="242"/>
        <v>2709.6875284769949</v>
      </c>
      <c r="AE156" s="57">
        <f t="shared" si="242"/>
        <v>2551.3133656620994</v>
      </c>
      <c r="AF156" s="57">
        <f t="shared" si="242"/>
        <v>44971.698784522552</v>
      </c>
      <c r="AG156" s="57">
        <f t="shared" si="242"/>
        <v>255.52037762665566</v>
      </c>
      <c r="AH156" s="57">
        <f t="shared" si="242"/>
        <v>486.60222771995461</v>
      </c>
      <c r="AI156" s="57">
        <f t="shared" si="242"/>
        <v>148.15285519698719</v>
      </c>
      <c r="AJ156" s="57">
        <f t="shared" si="242"/>
        <v>10.214612250311198</v>
      </c>
      <c r="AK156" s="30" t="e">
        <f t="shared" si="242"/>
        <v>#DIV/0!</v>
      </c>
      <c r="BC156" s="8"/>
    </row>
    <row r="157" spans="24:55" x14ac:dyDescent="0.35">
      <c r="X157" s="8"/>
      <c r="BC157" s="8"/>
    </row>
    <row r="158" spans="24:55" x14ac:dyDescent="0.35">
      <c r="X158" s="8"/>
      <c r="BC158" s="8"/>
    </row>
    <row r="159" spans="24:55" x14ac:dyDescent="0.35">
      <c r="X159" s="8" t="s">
        <v>326</v>
      </c>
      <c r="Y159" s="57">
        <f t="shared" ref="Y159:AK159" si="243">(2*(VAR(C43:C45))+11*(VAR(C$106:C$117)))/13</f>
        <v>389.92445527948843</v>
      </c>
      <c r="Z159" s="57">
        <f t="shared" si="243"/>
        <v>232.20394701901807</v>
      </c>
      <c r="AA159" s="57">
        <f t="shared" si="243"/>
        <v>4456.9745358591726</v>
      </c>
      <c r="AB159" s="57">
        <f t="shared" si="243"/>
        <v>204.64782908839723</v>
      </c>
      <c r="AC159" s="57">
        <f t="shared" si="243"/>
        <v>1873.6945074058494</v>
      </c>
      <c r="AD159" s="57">
        <f t="shared" si="243"/>
        <v>446.66416531397226</v>
      </c>
      <c r="AE159" s="57">
        <f t="shared" si="243"/>
        <v>115.37777211703633</v>
      </c>
      <c r="AF159" s="57">
        <f t="shared" si="243"/>
        <v>1151.4017961021907</v>
      </c>
      <c r="AG159" s="57">
        <f t="shared" si="243"/>
        <v>26.348350069700139</v>
      </c>
      <c r="AH159" s="57">
        <f t="shared" si="243"/>
        <v>46.898213219829081</v>
      </c>
      <c r="AI159" s="57">
        <f t="shared" si="243"/>
        <v>7.3250733160567121</v>
      </c>
      <c r="AJ159" s="30">
        <f t="shared" si="243"/>
        <v>2.5509697125666282</v>
      </c>
      <c r="AK159" s="30" t="e">
        <f t="shared" si="243"/>
        <v>#DIV/0!</v>
      </c>
      <c r="BC159" s="8"/>
    </row>
    <row r="160" spans="24:55" x14ac:dyDescent="0.35">
      <c r="X160" s="8"/>
      <c r="BC160" s="8"/>
    </row>
    <row r="161" spans="24:55" x14ac:dyDescent="0.35">
      <c r="X161" s="8"/>
      <c r="BC161" s="8"/>
    </row>
    <row r="162" spans="24:55" x14ac:dyDescent="0.35">
      <c r="X162" s="8" t="s">
        <v>327</v>
      </c>
      <c r="Y162" s="57">
        <f t="shared" ref="Y162:AK162" si="244">(2*(VAR(C46:C48))+11*(VAR(C$106:C$117)))/13</f>
        <v>479.69692796267429</v>
      </c>
      <c r="Z162" s="57">
        <f t="shared" si="244"/>
        <v>691.46272539636072</v>
      </c>
      <c r="AA162" s="2">
        <f t="shared" si="244"/>
        <v>50900.313114478486</v>
      </c>
      <c r="AB162" s="57">
        <f t="shared" si="244"/>
        <v>420.57235254680785</v>
      </c>
      <c r="AC162" s="57">
        <f t="shared" si="244"/>
        <v>3013.9350276552432</v>
      </c>
      <c r="AD162" s="57">
        <f t="shared" si="244"/>
        <v>42807.244843932327</v>
      </c>
      <c r="AE162" s="57">
        <f t="shared" si="244"/>
        <v>286.86389235497046</v>
      </c>
      <c r="AF162" s="57">
        <f t="shared" si="244"/>
        <v>4132.0097692252475</v>
      </c>
      <c r="AG162" s="57">
        <f t="shared" si="244"/>
        <v>210.28455949279493</v>
      </c>
      <c r="AH162" s="57">
        <f t="shared" si="244"/>
        <v>380.38976075345727</v>
      </c>
      <c r="AI162" s="57">
        <f t="shared" si="244"/>
        <v>58.188036687563716</v>
      </c>
      <c r="AJ162" s="30">
        <f t="shared" si="244"/>
        <v>81.702786642080639</v>
      </c>
      <c r="AK162" s="30" t="e">
        <f t="shared" si="244"/>
        <v>#DIV/0!</v>
      </c>
      <c r="BC162" s="8"/>
    </row>
    <row r="163" spans="24:55" x14ac:dyDescent="0.35">
      <c r="X163" s="8"/>
      <c r="BC163" s="8"/>
    </row>
    <row r="164" spans="24:55" x14ac:dyDescent="0.35">
      <c r="X164" s="8"/>
      <c r="BC164" s="8"/>
    </row>
    <row r="165" spans="24:55" x14ac:dyDescent="0.35">
      <c r="X165" s="8" t="s">
        <v>328</v>
      </c>
      <c r="Y165" s="57">
        <f t="shared" ref="Y165:AK165" si="245">(2*(VAR(C49:C51))+11*(VAR(C$106:C$117)))/13</f>
        <v>8202.1525455711544</v>
      </c>
      <c r="Z165" s="57">
        <f t="shared" si="245"/>
        <v>1770.4633365374832</v>
      </c>
      <c r="AA165" s="57">
        <f t="shared" si="245"/>
        <v>15064.983777363215</v>
      </c>
      <c r="AB165" s="57">
        <f t="shared" si="245"/>
        <v>2312.6963191318332</v>
      </c>
      <c r="AC165" s="57">
        <f t="shared" si="245"/>
        <v>31564.693205641157</v>
      </c>
      <c r="AD165" s="57">
        <f t="shared" si="245"/>
        <v>156099.36969927774</v>
      </c>
      <c r="AE165" s="57">
        <f t="shared" si="245"/>
        <v>2648.4190154747298</v>
      </c>
      <c r="AF165" s="57">
        <f t="shared" si="245"/>
        <v>4982.9373229657031</v>
      </c>
      <c r="AG165" s="57">
        <f t="shared" si="245"/>
        <v>196.86954180240517</v>
      </c>
      <c r="AH165" s="57">
        <f t="shared" si="245"/>
        <v>173.42648320565908</v>
      </c>
      <c r="AI165" s="57">
        <f t="shared" si="245"/>
        <v>111.60458731202451</v>
      </c>
      <c r="AJ165" s="30">
        <f t="shared" si="245"/>
        <v>5.8653067006326252</v>
      </c>
      <c r="AK165" s="30" t="e">
        <f t="shared" si="245"/>
        <v>#DIV/0!</v>
      </c>
      <c r="BC165" s="8"/>
    </row>
    <row r="166" spans="24:55" x14ac:dyDescent="0.35">
      <c r="X166" s="8"/>
      <c r="BC166" s="8"/>
    </row>
    <row r="167" spans="24:55" x14ac:dyDescent="0.35">
      <c r="X167" s="8"/>
      <c r="BC167" s="8"/>
    </row>
    <row r="168" spans="24:55" x14ac:dyDescent="0.35">
      <c r="X168" s="8" t="s">
        <v>329</v>
      </c>
      <c r="Y168" s="57">
        <f t="shared" ref="Y168:AK168" si="246">(2*(VAR(C52:C54))+11*(VAR(C$106:C$117)))/13</f>
        <v>833.24821685791176</v>
      </c>
      <c r="Z168" s="57">
        <f t="shared" si="246"/>
        <v>357.75955990388348</v>
      </c>
      <c r="AA168" s="57">
        <f t="shared" si="246"/>
        <v>5037.6436506400623</v>
      </c>
      <c r="AB168" s="57">
        <f t="shared" si="246"/>
        <v>209.88393640751445</v>
      </c>
      <c r="AC168" s="57">
        <f t="shared" si="246"/>
        <v>4980.1710633556786</v>
      </c>
      <c r="AD168" s="57">
        <f t="shared" si="246"/>
        <v>1138.763640243071</v>
      </c>
      <c r="AE168" s="57">
        <f t="shared" si="246"/>
        <v>643.77156192274197</v>
      </c>
      <c r="AF168" s="57">
        <f t="shared" si="246"/>
        <v>35790.103975326405</v>
      </c>
      <c r="AG168" s="57">
        <f t="shared" si="246"/>
        <v>74.387416880211418</v>
      </c>
      <c r="AH168" s="57">
        <f t="shared" si="246"/>
        <v>238.11120919051351</v>
      </c>
      <c r="AI168" s="57">
        <f t="shared" si="246"/>
        <v>13.114617626175612</v>
      </c>
      <c r="AJ168" s="30">
        <f t="shared" si="246"/>
        <v>2.1324105275222633</v>
      </c>
      <c r="AK168" s="30" t="e">
        <f t="shared" si="246"/>
        <v>#DIV/0!</v>
      </c>
      <c r="BC168" s="8"/>
    </row>
    <row r="169" spans="24:55" x14ac:dyDescent="0.35">
      <c r="X169" s="8"/>
      <c r="BC169" s="8"/>
    </row>
    <row r="170" spans="24:55" x14ac:dyDescent="0.35">
      <c r="X170" s="8"/>
      <c r="BC170" s="8"/>
    </row>
    <row r="171" spans="24:55" x14ac:dyDescent="0.35">
      <c r="X171" s="8" t="s">
        <v>330</v>
      </c>
      <c r="Y171" s="57">
        <f t="shared" ref="Y171:AK171" si="247">(2*(VAR(C55:C57))+11*(VAR(C$106:C$117)))/13</f>
        <v>399.96097259366223</v>
      </c>
      <c r="Z171" s="57">
        <f t="shared" si="247"/>
        <v>596.61377347331768</v>
      </c>
      <c r="AA171" s="57">
        <f t="shared" si="247"/>
        <v>12938.435202179722</v>
      </c>
      <c r="AB171" s="57">
        <f t="shared" si="247"/>
        <v>561.32013106358113</v>
      </c>
      <c r="AC171" s="57">
        <f t="shared" si="247"/>
        <v>2284.2459001512639</v>
      </c>
      <c r="AD171" s="57">
        <f t="shared" si="247"/>
        <v>7042.8746573960425</v>
      </c>
      <c r="AE171" s="57">
        <f t="shared" si="247"/>
        <v>2715.2751926947703</v>
      </c>
      <c r="AF171" s="57">
        <f t="shared" si="247"/>
        <v>2707.1984276124867</v>
      </c>
      <c r="AG171" s="57">
        <f t="shared" si="247"/>
        <v>154.84818117223398</v>
      </c>
      <c r="AH171" s="57">
        <f t="shared" si="247"/>
        <v>139.74170951060921</v>
      </c>
      <c r="AI171" s="57">
        <f t="shared" si="247"/>
        <v>17.940083977485383</v>
      </c>
      <c r="AJ171" s="30" t="e">
        <f t="shared" si="247"/>
        <v>#DIV/0!</v>
      </c>
      <c r="AK171" s="30" t="e">
        <f t="shared" si="247"/>
        <v>#DIV/0!</v>
      </c>
      <c r="BC171" s="8"/>
    </row>
    <row r="172" spans="24:55" x14ac:dyDescent="0.35">
      <c r="X172" s="8"/>
      <c r="BC172" s="8"/>
    </row>
    <row r="173" spans="24:55" x14ac:dyDescent="0.35">
      <c r="X173" s="8"/>
      <c r="BC173" s="8"/>
    </row>
    <row r="174" spans="24:55" x14ac:dyDescent="0.35">
      <c r="X174" s="8" t="s">
        <v>331</v>
      </c>
      <c r="Y174" s="57">
        <f t="shared" ref="Y174:AK174" si="248">(2*(VAR(C58:C60))+11*(VAR(C$106:C$117)))/13</f>
        <v>438.70861955297801</v>
      </c>
      <c r="Z174" s="57">
        <f t="shared" si="248"/>
        <v>383.76041479997792</v>
      </c>
      <c r="AA174" s="57">
        <f t="shared" si="248"/>
        <v>6058.4452271237033</v>
      </c>
      <c r="AB174" s="57">
        <f t="shared" si="248"/>
        <v>2320.6825347595677</v>
      </c>
      <c r="AC174" s="57">
        <f t="shared" si="248"/>
        <v>3261.7070973045452</v>
      </c>
      <c r="AD174" s="57">
        <f t="shared" si="248"/>
        <v>2176.9931157937972</v>
      </c>
      <c r="AE174" s="57">
        <f t="shared" si="248"/>
        <v>4374.9320059902302</v>
      </c>
      <c r="AF174" s="57">
        <f t="shared" si="248"/>
        <v>487.92502508430175</v>
      </c>
      <c r="AG174" s="57">
        <f t="shared" si="248"/>
        <v>249.11402474155648</v>
      </c>
      <c r="AH174" s="57">
        <f t="shared" si="248"/>
        <v>54.933166356435045</v>
      </c>
      <c r="AI174" s="57">
        <f t="shared" si="248"/>
        <v>114.85080652862334</v>
      </c>
      <c r="AJ174" s="57">
        <f t="shared" si="248"/>
        <v>56.413721965056489</v>
      </c>
      <c r="AK174" s="30" t="e">
        <f t="shared" si="248"/>
        <v>#DIV/0!</v>
      </c>
      <c r="BC174" s="8"/>
    </row>
    <row r="175" spans="24:55" x14ac:dyDescent="0.35">
      <c r="X175" s="8"/>
      <c r="BC175" s="8"/>
    </row>
    <row r="176" spans="24:55" x14ac:dyDescent="0.35">
      <c r="X176" s="8"/>
      <c r="BC176" s="8"/>
    </row>
    <row r="177" spans="24:55" x14ac:dyDescent="0.35">
      <c r="X177" s="8" t="s">
        <v>332</v>
      </c>
      <c r="Y177" s="57">
        <f t="shared" ref="Y177:AK177" si="249">(2*(VAR(C61:C63))+11*(VAR(C$106:C$117)))/13</f>
        <v>7092.3919549363391</v>
      </c>
      <c r="Z177" s="57">
        <f t="shared" si="249"/>
        <v>431.48593035302781</v>
      </c>
      <c r="AA177" s="2">
        <f t="shared" si="249"/>
        <v>4046.878728667185</v>
      </c>
      <c r="AB177" s="57">
        <f t="shared" si="249"/>
        <v>210.50543616013826</v>
      </c>
      <c r="AC177" s="57">
        <f t="shared" si="249"/>
        <v>1932.6967883515708</v>
      </c>
      <c r="AD177" s="57">
        <f t="shared" si="249"/>
        <v>2078.1599827835171</v>
      </c>
      <c r="AE177" s="57">
        <f t="shared" si="249"/>
        <v>1798.925114736754</v>
      </c>
      <c r="AF177" s="57">
        <f t="shared" si="249"/>
        <v>1528.0438302924413</v>
      </c>
      <c r="AG177" s="57">
        <f t="shared" si="249"/>
        <v>55.429338071725887</v>
      </c>
      <c r="AH177" s="57">
        <f t="shared" si="249"/>
        <v>12.478624445793933</v>
      </c>
      <c r="AI177" s="57">
        <f t="shared" si="249"/>
        <v>56.390307361207604</v>
      </c>
      <c r="AJ177" s="2">
        <f t="shared" si="249"/>
        <v>9.6765073596404214</v>
      </c>
      <c r="AK177" s="30" t="e">
        <f t="shared" si="249"/>
        <v>#DIV/0!</v>
      </c>
      <c r="BC177" s="8"/>
    </row>
    <row r="178" spans="24:55" x14ac:dyDescent="0.35">
      <c r="X178" s="8"/>
      <c r="BC178" s="8"/>
    </row>
    <row r="179" spans="24:55" x14ac:dyDescent="0.35">
      <c r="X179" s="8"/>
      <c r="BC179" s="8"/>
    </row>
    <row r="180" spans="24:55" x14ac:dyDescent="0.35">
      <c r="X180" s="8" t="s">
        <v>333</v>
      </c>
      <c r="Y180" s="57">
        <f t="shared" ref="Y180:AK180" si="250">(2*(VAR(C64:C66))+11*(VAR(C$106:C$117)))/13</f>
        <v>5172.255266664466</v>
      </c>
      <c r="Z180" s="57">
        <f t="shared" si="250"/>
        <v>6444.3909594781662</v>
      </c>
      <c r="AA180" s="2">
        <f t="shared" si="250"/>
        <v>9479.6523404950767</v>
      </c>
      <c r="AB180" s="57">
        <f t="shared" si="250"/>
        <v>1181.4448295325653</v>
      </c>
      <c r="AC180" s="2">
        <f t="shared" si="250"/>
        <v>15744.914891300528</v>
      </c>
      <c r="AD180" s="2">
        <f t="shared" si="250"/>
        <v>98380.508089452662</v>
      </c>
      <c r="AE180" s="57">
        <f t="shared" si="250"/>
        <v>1566.1888178565071</v>
      </c>
      <c r="AF180" s="57">
        <f t="shared" si="250"/>
        <v>114.24408663299272</v>
      </c>
      <c r="AG180" s="57">
        <f t="shared" si="250"/>
        <v>98.479239757099649</v>
      </c>
      <c r="AH180" s="57">
        <f t="shared" si="250"/>
        <v>98.09951763516726</v>
      </c>
      <c r="AI180" s="57">
        <f t="shared" si="250"/>
        <v>86.113054242498052</v>
      </c>
      <c r="AJ180" s="30">
        <f t="shared" si="250"/>
        <v>14.266837487629147</v>
      </c>
      <c r="AK180" s="30" t="e">
        <f t="shared" si="250"/>
        <v>#DIV/0!</v>
      </c>
      <c r="BC180" s="8"/>
    </row>
    <row r="181" spans="24:55" x14ac:dyDescent="0.35">
      <c r="X181" s="8"/>
      <c r="BC181" s="8"/>
    </row>
    <row r="182" spans="24:55" x14ac:dyDescent="0.35">
      <c r="X182" s="8"/>
      <c r="BC182" s="8"/>
    </row>
    <row r="183" spans="24:55" x14ac:dyDescent="0.35">
      <c r="X183" s="8" t="s">
        <v>334</v>
      </c>
      <c r="Y183" s="57">
        <f t="shared" ref="Y183:AK183" si="251">(2*(VAR(C67:C69))+11*(VAR(C$106:C$117)))/13</f>
        <v>471.53603542894274</v>
      </c>
      <c r="Z183" s="57">
        <f t="shared" si="251"/>
        <v>759.27228252947089</v>
      </c>
      <c r="AA183" s="57">
        <f t="shared" si="251"/>
        <v>5036.636783008189</v>
      </c>
      <c r="AB183" s="57">
        <f t="shared" si="251"/>
        <v>145.45587796513593</v>
      </c>
      <c r="AC183" s="57">
        <f t="shared" si="251"/>
        <v>2806.863479059512</v>
      </c>
      <c r="AD183" s="57">
        <f t="shared" si="251"/>
        <v>1121.0875040512919</v>
      </c>
      <c r="AE183" s="57">
        <f t="shared" si="251"/>
        <v>163.65508844794098</v>
      </c>
      <c r="AF183" s="57">
        <f t="shared" si="251"/>
        <v>1624.9368451069893</v>
      </c>
      <c r="AG183" s="57">
        <f t="shared" si="251"/>
        <v>67.76878669387861</v>
      </c>
      <c r="AH183" s="57">
        <f t="shared" si="251"/>
        <v>99.29236209749601</v>
      </c>
      <c r="AI183" s="57">
        <f t="shared" si="251"/>
        <v>4.9064458583212014</v>
      </c>
      <c r="AJ183" s="30">
        <f t="shared" si="251"/>
        <v>6.1804421812152421</v>
      </c>
      <c r="AK183" s="30" t="e">
        <f t="shared" si="251"/>
        <v>#DIV/0!</v>
      </c>
      <c r="BC183" s="8"/>
    </row>
    <row r="184" spans="24:55" x14ac:dyDescent="0.35">
      <c r="X184" s="8"/>
      <c r="BC184" s="8"/>
    </row>
    <row r="185" spans="24:55" x14ac:dyDescent="0.35">
      <c r="X185" s="8"/>
      <c r="BC185" s="8"/>
    </row>
    <row r="186" spans="24:55" x14ac:dyDescent="0.35">
      <c r="X186" s="8" t="s">
        <v>373</v>
      </c>
      <c r="Y186" s="57">
        <f t="shared" ref="Y186:AK186" si="252">(2*(VAR(C70:C72))+11*(VAR(C$106:C$117)))/13</f>
        <v>593.10917539101581</v>
      </c>
      <c r="Z186" s="57">
        <f t="shared" si="252"/>
        <v>518.65479259352423</v>
      </c>
      <c r="AA186" s="2">
        <f t="shared" si="252"/>
        <v>4075.7225898518759</v>
      </c>
      <c r="AB186" s="57">
        <f t="shared" si="252"/>
        <v>299.07083671298574</v>
      </c>
      <c r="AC186" s="57">
        <f t="shared" si="252"/>
        <v>1939.9858088319509</v>
      </c>
      <c r="AD186" s="57">
        <f t="shared" si="252"/>
        <v>1422.7954955355101</v>
      </c>
      <c r="AE186" s="57">
        <f t="shared" si="252"/>
        <v>325.81840919024347</v>
      </c>
      <c r="AF186" s="57">
        <f t="shared" si="252"/>
        <v>339.95922673939845</v>
      </c>
      <c r="AG186" s="57">
        <f t="shared" si="252"/>
        <v>8.5528350566773774</v>
      </c>
      <c r="AH186" s="57">
        <f t="shared" si="252"/>
        <v>22.501821506235753</v>
      </c>
      <c r="AI186" s="57">
        <f t="shared" si="252"/>
        <v>17.048900871771448</v>
      </c>
      <c r="AJ186" s="30">
        <f t="shared" si="252"/>
        <v>0.97777392607727043</v>
      </c>
      <c r="AK186" s="30" t="e">
        <f t="shared" si="252"/>
        <v>#DIV/0!</v>
      </c>
      <c r="BC186" s="8"/>
    </row>
    <row r="187" spans="24:55" x14ac:dyDescent="0.35">
      <c r="X187" s="8"/>
      <c r="BC187" s="8"/>
    </row>
    <row r="188" spans="24:55" x14ac:dyDescent="0.35">
      <c r="X188" s="8"/>
      <c r="BC188" s="8"/>
    </row>
    <row r="189" spans="24:55" x14ac:dyDescent="0.35">
      <c r="X189" s="8" t="s">
        <v>376</v>
      </c>
      <c r="Y189" s="57">
        <f t="shared" ref="Y189:AK189" si="253">(2*(VAR(C73:C75))+11*(VAR(C$106:C$117)))/13</f>
        <v>375.61169930275548</v>
      </c>
      <c r="Z189" s="57">
        <f t="shared" si="253"/>
        <v>1820.0996907801093</v>
      </c>
      <c r="AA189" s="30">
        <f t="shared" si="253"/>
        <v>4077.7076362844705</v>
      </c>
      <c r="AB189" s="57">
        <f t="shared" si="253"/>
        <v>810.60446854933639</v>
      </c>
      <c r="AC189" s="57">
        <f t="shared" si="253"/>
        <v>6080.7057234152435</v>
      </c>
      <c r="AD189" s="57">
        <f t="shared" si="253"/>
        <v>1122.9517982915399</v>
      </c>
      <c r="AE189" s="57">
        <f t="shared" si="253"/>
        <v>1201.6687265640317</v>
      </c>
      <c r="AF189" s="57">
        <f t="shared" si="253"/>
        <v>2250.0061354057902</v>
      </c>
      <c r="AG189" s="57">
        <f t="shared" si="253"/>
        <v>684.03674333904121</v>
      </c>
      <c r="AH189" s="57">
        <f t="shared" si="253"/>
        <v>459.66199194253909</v>
      </c>
      <c r="AI189" s="57">
        <f t="shared" si="253"/>
        <v>10.270777744893907</v>
      </c>
      <c r="AJ189" s="57">
        <f t="shared" si="253"/>
        <v>196.36342004325545</v>
      </c>
      <c r="AK189" s="30" t="e">
        <f t="shared" si="253"/>
        <v>#DIV/0!</v>
      </c>
      <c r="BC189" s="8"/>
    </row>
    <row r="190" spans="24:55" x14ac:dyDescent="0.35">
      <c r="X190" s="8"/>
      <c r="BC190" s="8"/>
    </row>
    <row r="191" spans="24:55" x14ac:dyDescent="0.35">
      <c r="X191" s="8"/>
      <c r="BC191" s="8"/>
    </row>
    <row r="192" spans="24:55" x14ac:dyDescent="0.35">
      <c r="X192" s="8" t="s">
        <v>374</v>
      </c>
      <c r="Y192" s="57">
        <f t="shared" ref="Y192:AK192" si="254">(2*(VAR(C76:C78))+11*(VAR(C$106:C$117)))/13</f>
        <v>4798.1882532156988</v>
      </c>
      <c r="Z192" s="57">
        <f t="shared" si="254"/>
        <v>2261.1790400085856</v>
      </c>
      <c r="AA192" s="57">
        <f t="shared" si="254"/>
        <v>4685.5257643787372</v>
      </c>
      <c r="AB192" s="57">
        <f t="shared" si="254"/>
        <v>1841.9479061430577</v>
      </c>
      <c r="AC192" s="57">
        <f t="shared" si="254"/>
        <v>3444.38009289711</v>
      </c>
      <c r="AD192" s="57">
        <f t="shared" si="254"/>
        <v>2618.2057709933219</v>
      </c>
      <c r="AE192" s="57">
        <f t="shared" si="254"/>
        <v>7142.5611007535481</v>
      </c>
      <c r="AF192" s="57">
        <f t="shared" si="254"/>
        <v>9471.1063973362561</v>
      </c>
      <c r="AG192" s="57">
        <f t="shared" si="254"/>
        <v>3753.517413958094</v>
      </c>
      <c r="AH192" s="57">
        <f t="shared" si="254"/>
        <v>591.82291949672185</v>
      </c>
      <c r="AI192" s="57">
        <f t="shared" si="254"/>
        <v>1044.5460032426618</v>
      </c>
      <c r="AJ192" s="57">
        <f t="shared" si="254"/>
        <v>319.00817273762391</v>
      </c>
      <c r="AK192" s="30" t="e">
        <f t="shared" si="254"/>
        <v>#DIV/0!</v>
      </c>
      <c r="BC192" s="8"/>
    </row>
    <row r="193" spans="24:55" x14ac:dyDescent="0.35">
      <c r="X193" s="8"/>
      <c r="BC193" s="8"/>
    </row>
    <row r="194" spans="24:55" x14ac:dyDescent="0.35">
      <c r="X194" s="8"/>
      <c r="BC194" s="8"/>
    </row>
    <row r="195" spans="24:55" x14ac:dyDescent="0.35">
      <c r="X195" s="8" t="s">
        <v>375</v>
      </c>
      <c r="Y195" s="57">
        <f t="shared" ref="Y195:AK195" si="255">(2*(VAR(C79:C81))+11*(VAR(C$106:C$117)))/13</f>
        <v>1021.1418827172699</v>
      </c>
      <c r="Z195" s="57">
        <f t="shared" si="255"/>
        <v>432.4522456499347</v>
      </c>
      <c r="AA195" s="57">
        <f t="shared" si="255"/>
        <v>7185.0175587004724</v>
      </c>
      <c r="AB195" s="57">
        <f t="shared" si="255"/>
        <v>191.16308264743782</v>
      </c>
      <c r="AC195" s="57">
        <f t="shared" si="255"/>
        <v>11097.573911653695</v>
      </c>
      <c r="AD195" s="57">
        <f t="shared" si="255"/>
        <v>365.09673189656417</v>
      </c>
      <c r="AE195" s="57">
        <f t="shared" si="255"/>
        <v>1137.4478487608653</v>
      </c>
      <c r="AF195" s="57">
        <f t="shared" si="255"/>
        <v>1368.1602333949363</v>
      </c>
      <c r="AG195" s="57">
        <f t="shared" si="255"/>
        <v>130.85464279977302</v>
      </c>
      <c r="AH195" s="57">
        <f t="shared" si="255"/>
        <v>11.311232424325791</v>
      </c>
      <c r="AI195" s="57">
        <f t="shared" si="255"/>
        <v>41.052074158072678</v>
      </c>
      <c r="AJ195" s="30">
        <f t="shared" si="255"/>
        <v>9.0709830729452268</v>
      </c>
      <c r="AK195" s="30" t="e">
        <f t="shared" si="255"/>
        <v>#DIV/0!</v>
      </c>
      <c r="BC195" s="8"/>
    </row>
    <row r="196" spans="24:55" x14ac:dyDescent="0.35">
      <c r="X196" s="8"/>
      <c r="BC196" s="8"/>
    </row>
    <row r="197" spans="24:55" x14ac:dyDescent="0.35">
      <c r="X197" s="8"/>
      <c r="BC197" s="8"/>
    </row>
    <row r="198" spans="24:55" x14ac:dyDescent="0.35">
      <c r="X198" s="8"/>
      <c r="Y198" s="7" t="s">
        <v>377</v>
      </c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8"/>
      <c r="BC198" s="8"/>
    </row>
    <row r="199" spans="24:55" x14ac:dyDescent="0.35">
      <c r="X199" s="8"/>
      <c r="Y199" t="s">
        <v>198</v>
      </c>
      <c r="Z199" t="s">
        <v>199</v>
      </c>
      <c r="AA199" t="s">
        <v>200</v>
      </c>
      <c r="AB199" t="s">
        <v>201</v>
      </c>
      <c r="AC199" t="s">
        <v>202</v>
      </c>
      <c r="AD199" t="s">
        <v>203</v>
      </c>
      <c r="AE199" t="s">
        <v>204</v>
      </c>
      <c r="AF199" t="s">
        <v>205</v>
      </c>
      <c r="AG199" t="s">
        <v>206</v>
      </c>
      <c r="AH199" t="s">
        <v>207</v>
      </c>
      <c r="AI199" t="s">
        <v>208</v>
      </c>
      <c r="AJ199" t="s">
        <v>209</v>
      </c>
      <c r="AK199" t="s">
        <v>210</v>
      </c>
      <c r="AL199" s="8"/>
      <c r="BC199" s="8"/>
    </row>
    <row r="200" spans="24:55" x14ac:dyDescent="0.35">
      <c r="X200" s="8" t="s">
        <v>363</v>
      </c>
      <c r="Y200" s="55">
        <f t="shared" ref="Y200:AK200" si="256">(Y10-Y$108)/((Y126*(1/3+1/12))^0.5)</f>
        <v>11.373949064061863</v>
      </c>
      <c r="Z200" s="56">
        <f t="shared" si="256"/>
        <v>13.407062040710095</v>
      </c>
      <c r="AA200" s="58">
        <f t="shared" si="256"/>
        <v>0.82160294682879076</v>
      </c>
      <c r="AB200" s="55">
        <f t="shared" si="256"/>
        <v>9.1669322884645474</v>
      </c>
      <c r="AC200" s="56">
        <f t="shared" si="256"/>
        <v>9.334586748541847</v>
      </c>
      <c r="AD200" s="56">
        <f t="shared" si="256"/>
        <v>21.794093917481959</v>
      </c>
      <c r="AE200" s="56">
        <f t="shared" si="256"/>
        <v>49.091650399675672</v>
      </c>
      <c r="AF200" s="56">
        <f t="shared" si="256"/>
        <v>44.303664668495813</v>
      </c>
      <c r="AG200" s="56">
        <f t="shared" si="256"/>
        <v>29.205042452457928</v>
      </c>
      <c r="AH200" s="56">
        <f t="shared" si="256"/>
        <v>57.611857309385158</v>
      </c>
      <c r="AI200" s="56">
        <f t="shared" si="256"/>
        <v>9.3355976414920647</v>
      </c>
      <c r="AJ200" s="58">
        <f t="shared" si="256"/>
        <v>-24.630505884871745</v>
      </c>
      <c r="AK200" s="58" t="e">
        <f t="shared" si="256"/>
        <v>#DIV/0!</v>
      </c>
      <c r="AL200" s="8"/>
      <c r="BC200" s="8"/>
    </row>
    <row r="201" spans="24:55" x14ac:dyDescent="0.35">
      <c r="X201" s="8"/>
      <c r="BC201" s="8"/>
    </row>
    <row r="202" spans="24:55" x14ac:dyDescent="0.35">
      <c r="X202" s="8"/>
      <c r="BC202" s="8"/>
    </row>
    <row r="203" spans="24:55" x14ac:dyDescent="0.35">
      <c r="X203" s="8" t="s">
        <v>364</v>
      </c>
      <c r="Y203" s="57">
        <f t="shared" ref="Y203:AK203" si="257">(Y13-Y$108)/((Y129*(1/3+1/12))^0.5)</f>
        <v>4.2675108315823751</v>
      </c>
      <c r="Z203" s="57">
        <f t="shared" si="257"/>
        <v>5.5048648402222753</v>
      </c>
      <c r="AA203" s="30">
        <f t="shared" si="257"/>
        <v>1.5604692974451473</v>
      </c>
      <c r="AB203" s="57">
        <f t="shared" si="257"/>
        <v>8.3855167055001463</v>
      </c>
      <c r="AC203" s="57">
        <f t="shared" si="257"/>
        <v>9.1764554798995004</v>
      </c>
      <c r="AD203" s="57">
        <f t="shared" si="257"/>
        <v>11.709428362800352</v>
      </c>
      <c r="AE203" s="57">
        <f t="shared" si="257"/>
        <v>45.170955989454662</v>
      </c>
      <c r="AF203" s="57">
        <f t="shared" si="257"/>
        <v>67.784648417279897</v>
      </c>
      <c r="AG203" s="57">
        <f t="shared" si="257"/>
        <v>23.7248389996927</v>
      </c>
      <c r="AH203" s="57">
        <f t="shared" si="257"/>
        <v>77.972798012639259</v>
      </c>
      <c r="AI203" s="57">
        <f t="shared" si="257"/>
        <v>37.018505371367816</v>
      </c>
      <c r="AJ203" s="30">
        <f t="shared" si="257"/>
        <v>-2.9211146765133678</v>
      </c>
      <c r="AK203" s="30" t="e">
        <f t="shared" si="257"/>
        <v>#DIV/0!</v>
      </c>
      <c r="BC203" s="8"/>
    </row>
    <row r="204" spans="24:55" x14ac:dyDescent="0.35">
      <c r="X204" s="8"/>
      <c r="BC204" s="8"/>
    </row>
    <row r="205" spans="24:55" x14ac:dyDescent="0.35">
      <c r="X205" s="8"/>
      <c r="BC205" s="8"/>
    </row>
    <row r="206" spans="24:55" x14ac:dyDescent="0.35">
      <c r="X206" s="8" t="s">
        <v>365</v>
      </c>
      <c r="Y206" s="57">
        <f t="shared" ref="Y206:AK206" si="258">(Y16-Y$108)/((Y132*(1/3+1/12))^0.5)</f>
        <v>12.796085197285864</v>
      </c>
      <c r="Z206" s="57">
        <f t="shared" si="258"/>
        <v>15.770986776249035</v>
      </c>
      <c r="AA206" s="2">
        <f t="shared" si="258"/>
        <v>2.9343371760755583</v>
      </c>
      <c r="AB206" s="57">
        <f t="shared" si="258"/>
        <v>18.365118612599552</v>
      </c>
      <c r="AC206" s="57">
        <f t="shared" si="258"/>
        <v>15.94325649062254</v>
      </c>
      <c r="AD206" s="57">
        <f t="shared" si="258"/>
        <v>37.013808114230763</v>
      </c>
      <c r="AE206" s="57">
        <f t="shared" si="258"/>
        <v>48.666796203226596</v>
      </c>
      <c r="AF206" s="57">
        <f t="shared" si="258"/>
        <v>51.245816575623024</v>
      </c>
      <c r="AG206" s="57">
        <f t="shared" si="258"/>
        <v>29.66663172857093</v>
      </c>
      <c r="AH206" s="57">
        <f t="shared" si="258"/>
        <v>39.343414231992789</v>
      </c>
      <c r="AI206" s="57">
        <f t="shared" si="258"/>
        <v>60.458807373433949</v>
      </c>
      <c r="AJ206" s="57">
        <f t="shared" si="258"/>
        <v>6.4106089110707716</v>
      </c>
      <c r="AK206" s="30" t="e">
        <f t="shared" si="258"/>
        <v>#DIV/0!</v>
      </c>
      <c r="BC206" s="8"/>
    </row>
    <row r="207" spans="24:55" x14ac:dyDescent="0.35">
      <c r="X207" s="8"/>
      <c r="BC207" s="8"/>
    </row>
    <row r="208" spans="24:55" x14ac:dyDescent="0.35">
      <c r="X208" s="8"/>
      <c r="BC208" s="8"/>
    </row>
    <row r="209" spans="24:55" x14ac:dyDescent="0.35">
      <c r="X209" s="8" t="s">
        <v>366</v>
      </c>
      <c r="Y209" s="2">
        <f t="shared" ref="Y209:AK209" si="259">(Y19-Y$108)/((Y135*(1/3+1/12))^0.5)</f>
        <v>1.8616488343025794</v>
      </c>
      <c r="Z209" s="57">
        <f t="shared" si="259"/>
        <v>6.733205159649712</v>
      </c>
      <c r="AA209" s="57">
        <f t="shared" si="259"/>
        <v>4.7592988612006408</v>
      </c>
      <c r="AB209" s="57">
        <f t="shared" si="259"/>
        <v>6.8925710889355303</v>
      </c>
      <c r="AC209" s="57">
        <f t="shared" si="259"/>
        <v>47.440749293816587</v>
      </c>
      <c r="AD209" s="57">
        <f t="shared" si="259"/>
        <v>107.10063033551093</v>
      </c>
      <c r="AE209" s="57">
        <f t="shared" si="259"/>
        <v>23.378555862200905</v>
      </c>
      <c r="AF209" s="57">
        <f t="shared" si="259"/>
        <v>39.44908377139901</v>
      </c>
      <c r="AG209" s="57">
        <f t="shared" si="259"/>
        <v>27.353194184998429</v>
      </c>
      <c r="AH209" s="57">
        <f t="shared" si="259"/>
        <v>21.032165582521657</v>
      </c>
      <c r="AI209" s="57">
        <f t="shared" si="259"/>
        <v>68.329060328615199</v>
      </c>
      <c r="AJ209" s="30">
        <f t="shared" si="259"/>
        <v>-97.669562858827604</v>
      </c>
      <c r="AK209" s="30" t="e">
        <f t="shared" si="259"/>
        <v>#DIV/0!</v>
      </c>
      <c r="BC209" s="8"/>
    </row>
    <row r="210" spans="24:55" x14ac:dyDescent="0.35">
      <c r="X210" s="8"/>
      <c r="BC210" s="8"/>
    </row>
    <row r="211" spans="24:55" x14ac:dyDescent="0.35">
      <c r="X211" s="8"/>
      <c r="BC211" s="8"/>
    </row>
    <row r="212" spans="24:55" x14ac:dyDescent="0.35">
      <c r="X212" s="8" t="s">
        <v>367</v>
      </c>
      <c r="Y212" s="57">
        <f t="shared" ref="Y212:AK212" si="260">(Y22-Y$108)/((Y138*(1/3+1/12))^0.5)</f>
        <v>10.646806717214474</v>
      </c>
      <c r="Z212" s="57">
        <f t="shared" si="260"/>
        <v>12.448042262128059</v>
      </c>
      <c r="AA212" s="2">
        <f t="shared" si="260"/>
        <v>2.6537871736004566</v>
      </c>
      <c r="AB212" s="57">
        <f t="shared" si="260"/>
        <v>19.838566771980616</v>
      </c>
      <c r="AC212" s="57">
        <f t="shared" si="260"/>
        <v>10.076163758538208</v>
      </c>
      <c r="AD212" s="57">
        <f t="shared" si="260"/>
        <v>14.004931812070504</v>
      </c>
      <c r="AE212" s="57">
        <f t="shared" si="260"/>
        <v>19.985820561240924</v>
      </c>
      <c r="AF212" s="57">
        <f t="shared" si="260"/>
        <v>17.842072351418071</v>
      </c>
      <c r="AG212" s="57">
        <f t="shared" si="260"/>
        <v>13.268652913191968</v>
      </c>
      <c r="AH212" s="57">
        <f t="shared" si="260"/>
        <v>17.978034491286856</v>
      </c>
      <c r="AI212" s="57">
        <f t="shared" si="260"/>
        <v>9.9481346139359346</v>
      </c>
      <c r="AJ212" s="30">
        <f t="shared" si="260"/>
        <v>-13.098060650365161</v>
      </c>
      <c r="AK212" s="30" t="e">
        <f t="shared" si="260"/>
        <v>#DIV/0!</v>
      </c>
      <c r="BC212" s="8"/>
    </row>
    <row r="213" spans="24:55" x14ac:dyDescent="0.35">
      <c r="X213" s="8"/>
      <c r="BC213" s="8"/>
    </row>
    <row r="214" spans="24:55" x14ac:dyDescent="0.35">
      <c r="X214" s="8"/>
      <c r="BC214" s="8"/>
    </row>
    <row r="215" spans="24:55" x14ac:dyDescent="0.35">
      <c r="X215" s="8" t="s">
        <v>368</v>
      </c>
      <c r="Y215" s="57">
        <f t="shared" ref="Y215:AK215" si="261">(Y25-Y$108)/((Y141*(1/3+1/12))^0.5)</f>
        <v>7.7726248189536298</v>
      </c>
      <c r="Z215" s="57">
        <f t="shared" si="261"/>
        <v>23.970033091398008</v>
      </c>
      <c r="AA215" s="2">
        <f t="shared" si="261"/>
        <v>1.8518435073262782</v>
      </c>
      <c r="AB215" s="57">
        <f t="shared" si="261"/>
        <v>12.098966875705528</v>
      </c>
      <c r="AC215" s="57">
        <f t="shared" si="261"/>
        <v>8.7170405350245783</v>
      </c>
      <c r="AD215" s="57">
        <f t="shared" si="261"/>
        <v>48.318696689358681</v>
      </c>
      <c r="AE215" s="57">
        <f t="shared" si="261"/>
        <v>25.546543301339881</v>
      </c>
      <c r="AF215" s="57">
        <f t="shared" si="261"/>
        <v>25.552388160288697</v>
      </c>
      <c r="AG215" s="57">
        <f t="shared" si="261"/>
        <v>17.039957308512104</v>
      </c>
      <c r="AH215" s="57">
        <f t="shared" si="261"/>
        <v>23.527553667438646</v>
      </c>
      <c r="AI215" s="57">
        <f t="shared" si="261"/>
        <v>16.413355259029242</v>
      </c>
      <c r="AJ215" s="30">
        <f t="shared" si="261"/>
        <v>-19.151728094846781</v>
      </c>
      <c r="AK215" s="30" t="e">
        <f t="shared" si="261"/>
        <v>#DIV/0!</v>
      </c>
      <c r="BC215" s="8"/>
    </row>
    <row r="216" spans="24:55" x14ac:dyDescent="0.35">
      <c r="X216" s="8"/>
      <c r="BC216" s="8"/>
    </row>
    <row r="217" spans="24:55" x14ac:dyDescent="0.35">
      <c r="X217" s="8"/>
      <c r="BC217" s="8"/>
    </row>
    <row r="218" spans="24:55" x14ac:dyDescent="0.35">
      <c r="X218" s="8" t="s">
        <v>369</v>
      </c>
      <c r="Y218" s="57">
        <f t="shared" ref="Y218:AK218" si="262">(Y28-Y$108)/((Y144*(1/3+1/12))^0.5)</f>
        <v>6.737741627408699</v>
      </c>
      <c r="Z218" s="57">
        <f t="shared" si="262"/>
        <v>17.769664683404514</v>
      </c>
      <c r="AA218" s="57">
        <f t="shared" si="262"/>
        <v>5.6726222330706273</v>
      </c>
      <c r="AB218" s="57">
        <f t="shared" si="262"/>
        <v>16.545977230903368</v>
      </c>
      <c r="AC218" s="57">
        <f t="shared" si="262"/>
        <v>26.185195754978725</v>
      </c>
      <c r="AD218" s="57">
        <f t="shared" si="262"/>
        <v>21.263861462422799</v>
      </c>
      <c r="AE218" s="57">
        <f t="shared" si="262"/>
        <v>69.765977564494591</v>
      </c>
      <c r="AF218" s="57">
        <f t="shared" si="262"/>
        <v>37.367786195857342</v>
      </c>
      <c r="AG218" s="57">
        <f t="shared" si="262"/>
        <v>18.538567253107161</v>
      </c>
      <c r="AH218" s="57">
        <f t="shared" si="262"/>
        <v>29.526371697299059</v>
      </c>
      <c r="AI218" s="57">
        <f t="shared" si="262"/>
        <v>26.71646890320207</v>
      </c>
      <c r="AJ218" s="30">
        <f t="shared" si="262"/>
        <v>-4.1863677184081602</v>
      </c>
      <c r="AK218" s="30" t="e">
        <f t="shared" si="262"/>
        <v>#DIV/0!</v>
      </c>
      <c r="BC218" s="8"/>
    </row>
    <row r="219" spans="24:55" x14ac:dyDescent="0.35">
      <c r="X219" s="8"/>
      <c r="BC219" s="8"/>
    </row>
    <row r="220" spans="24:55" x14ac:dyDescent="0.35">
      <c r="X220" s="8"/>
      <c r="BC220" s="8"/>
    </row>
    <row r="221" spans="24:55" x14ac:dyDescent="0.35">
      <c r="X221" s="8" t="s">
        <v>370</v>
      </c>
      <c r="Y221" s="57">
        <f t="shared" ref="Y221:AK221" si="263">(Y31-Y$108)/((Y147*(1/3+1/12))^0.5)</f>
        <v>4.6948632811090185</v>
      </c>
      <c r="Z221" s="57">
        <f t="shared" si="263"/>
        <v>8.2842255104406437</v>
      </c>
      <c r="AA221" s="30">
        <f t="shared" si="263"/>
        <v>0.26521620152576686</v>
      </c>
      <c r="AB221" s="57">
        <f t="shared" si="263"/>
        <v>7.589062492981129</v>
      </c>
      <c r="AC221" s="57">
        <f t="shared" si="263"/>
        <v>3.9691391422861035</v>
      </c>
      <c r="AD221" s="57">
        <f t="shared" si="263"/>
        <v>23.816051019583231</v>
      </c>
      <c r="AE221" s="57">
        <f t="shared" si="263"/>
        <v>13.947508693494957</v>
      </c>
      <c r="AF221" s="57">
        <f t="shared" si="263"/>
        <v>24.996717209838039</v>
      </c>
      <c r="AG221" s="57">
        <f t="shared" si="263"/>
        <v>12.165757534141513</v>
      </c>
      <c r="AH221" s="57">
        <f t="shared" si="263"/>
        <v>11.341600181702656</v>
      </c>
      <c r="AI221" s="57">
        <f t="shared" si="263"/>
        <v>11.633515161113865</v>
      </c>
      <c r="AJ221" s="30">
        <f t="shared" si="263"/>
        <v>0.8426807743428183</v>
      </c>
      <c r="AK221" s="30" t="e">
        <f t="shared" si="263"/>
        <v>#DIV/0!</v>
      </c>
      <c r="BC221" s="8"/>
    </row>
    <row r="222" spans="24:55" x14ac:dyDescent="0.35">
      <c r="X222" s="8"/>
      <c r="BC222" s="8"/>
    </row>
    <row r="223" spans="24:55" x14ac:dyDescent="0.35">
      <c r="X223" s="8"/>
      <c r="BC223" s="8"/>
    </row>
    <row r="224" spans="24:55" x14ac:dyDescent="0.35">
      <c r="X224" s="8" t="s">
        <v>371</v>
      </c>
      <c r="Y224" s="57">
        <f t="shared" ref="Y224:AK224" si="264">(Y34-Y$108)/((Y150*(1/3+1/12))^0.5)</f>
        <v>14.219582965753593</v>
      </c>
      <c r="Z224" s="57">
        <f t="shared" si="264"/>
        <v>17.088049802466951</v>
      </c>
      <c r="AA224" s="2">
        <f t="shared" si="264"/>
        <v>2.7344166467299091</v>
      </c>
      <c r="AB224" s="57">
        <f t="shared" si="264"/>
        <v>15.055404599471318</v>
      </c>
      <c r="AC224" s="57">
        <f t="shared" si="264"/>
        <v>10.433189033699058</v>
      </c>
      <c r="AD224" s="57">
        <f t="shared" si="264"/>
        <v>37.956484481204548</v>
      </c>
      <c r="AE224" s="57">
        <f t="shared" si="264"/>
        <v>31.421234604257961</v>
      </c>
      <c r="AF224" s="57">
        <f t="shared" si="264"/>
        <v>32.327402882048567</v>
      </c>
      <c r="AG224" s="57">
        <f t="shared" si="264"/>
        <v>28.838108373774144</v>
      </c>
      <c r="AH224" s="57">
        <f t="shared" si="264"/>
        <v>35.034099628459998</v>
      </c>
      <c r="AI224" s="57">
        <f t="shared" si="264"/>
        <v>23.279421503958257</v>
      </c>
      <c r="AJ224" s="30">
        <f t="shared" si="264"/>
        <v>-0.96479952594902518</v>
      </c>
      <c r="AK224" s="30" t="e">
        <f t="shared" si="264"/>
        <v>#DIV/0!</v>
      </c>
      <c r="BC224" s="8"/>
    </row>
    <row r="225" spans="24:55" x14ac:dyDescent="0.35">
      <c r="X225" s="8"/>
      <c r="BC225" s="8"/>
    </row>
    <row r="226" spans="24:55" x14ac:dyDescent="0.35">
      <c r="X226" s="8"/>
      <c r="BC226" s="8"/>
    </row>
    <row r="227" spans="24:55" x14ac:dyDescent="0.35">
      <c r="X227" s="8" t="s">
        <v>372</v>
      </c>
      <c r="Y227" s="57">
        <f t="shared" ref="Y227:AK227" si="265">(Y37-Y$108)/((Y153*(1/3+1/12))^0.5)</f>
        <v>5.506026382566831</v>
      </c>
      <c r="Z227" s="57">
        <f t="shared" si="265"/>
        <v>12.713708578024301</v>
      </c>
      <c r="AA227" s="57">
        <f t="shared" si="265"/>
        <v>5.5263133734159506</v>
      </c>
      <c r="AB227" s="57">
        <f t="shared" si="265"/>
        <v>22.258177956661946</v>
      </c>
      <c r="AC227" s="57">
        <f t="shared" si="265"/>
        <v>25.249109749089484</v>
      </c>
      <c r="AD227" s="57">
        <f t="shared" si="265"/>
        <v>21.042038063177728</v>
      </c>
      <c r="AE227" s="57">
        <f t="shared" si="265"/>
        <v>20.368868894851126</v>
      </c>
      <c r="AF227" s="57">
        <f t="shared" si="265"/>
        <v>15.445857673390648</v>
      </c>
      <c r="AG227" s="57">
        <f t="shared" si="265"/>
        <v>17.935093494742741</v>
      </c>
      <c r="AH227" s="57">
        <f t="shared" si="265"/>
        <v>23.469867333486373</v>
      </c>
      <c r="AI227" s="57">
        <f t="shared" si="265"/>
        <v>32.574001074442577</v>
      </c>
      <c r="AJ227" s="30">
        <f t="shared" si="265"/>
        <v>-4.7451687136175824</v>
      </c>
      <c r="AK227" s="30" t="e">
        <f t="shared" si="265"/>
        <v>#DIV/0!</v>
      </c>
      <c r="BC227" s="8"/>
    </row>
    <row r="228" spans="24:55" x14ac:dyDescent="0.35">
      <c r="X228" s="8"/>
      <c r="BC228" s="8"/>
    </row>
    <row r="229" spans="24:55" x14ac:dyDescent="0.35">
      <c r="X229" s="8"/>
      <c r="BC229" s="8"/>
    </row>
    <row r="230" spans="24:55" x14ac:dyDescent="0.35">
      <c r="X230" s="8" t="s">
        <v>325</v>
      </c>
      <c r="Y230" s="57">
        <f t="shared" ref="Y230:AK230" si="266">(Y40-Y$108)/((Y156*(1/3+1/12))^0.5)</f>
        <v>29.08166069249199</v>
      </c>
      <c r="Z230" s="57">
        <f t="shared" si="266"/>
        <v>5.452035507855296</v>
      </c>
      <c r="AA230" s="57">
        <f t="shared" si="266"/>
        <v>6.1361863538340398</v>
      </c>
      <c r="AB230" s="57">
        <f t="shared" si="266"/>
        <v>18.854427666743618</v>
      </c>
      <c r="AC230" s="57">
        <f t="shared" si="266"/>
        <v>11.636665513731604</v>
      </c>
      <c r="AD230" s="57">
        <f t="shared" si="266"/>
        <v>46.616461903810794</v>
      </c>
      <c r="AE230" s="57">
        <f t="shared" si="266"/>
        <v>25.350203362695261</v>
      </c>
      <c r="AF230" s="57">
        <f t="shared" si="266"/>
        <v>19.498278296499162</v>
      </c>
      <c r="AG230" s="57">
        <f t="shared" si="266"/>
        <v>22.090743589719342</v>
      </c>
      <c r="AH230" s="57">
        <f t="shared" si="266"/>
        <v>22.802343697708924</v>
      </c>
      <c r="AI230" s="57">
        <f t="shared" si="266"/>
        <v>13.519612473508262</v>
      </c>
      <c r="AJ230" s="57">
        <f t="shared" si="266"/>
        <v>7.7697994622576951</v>
      </c>
      <c r="AK230" s="30" t="e">
        <f t="shared" si="266"/>
        <v>#DIV/0!</v>
      </c>
      <c r="BC230" s="8"/>
    </row>
    <row r="231" spans="24:55" x14ac:dyDescent="0.35">
      <c r="X231" s="8"/>
      <c r="BC231" s="8"/>
    </row>
    <row r="232" spans="24:55" x14ac:dyDescent="0.35">
      <c r="X232" s="8"/>
      <c r="BC232" s="8"/>
    </row>
    <row r="233" spans="24:55" x14ac:dyDescent="0.35">
      <c r="X233" s="8" t="s">
        <v>326</v>
      </c>
      <c r="Y233" s="57">
        <f t="shared" ref="Y233:AK233" si="267">(Y43-Y$108)/((Y159*(1/3+1/12))^0.5)</f>
        <v>11.729988257998873</v>
      </c>
      <c r="Z233" s="57">
        <f t="shared" si="267"/>
        <v>29.16668555911739</v>
      </c>
      <c r="AA233" s="57">
        <f t="shared" si="267"/>
        <v>5.3719947655703253</v>
      </c>
      <c r="AB233" s="57">
        <f t="shared" si="267"/>
        <v>23.840686329187026</v>
      </c>
      <c r="AC233" s="57">
        <f t="shared" si="267"/>
        <v>34.482175407260769</v>
      </c>
      <c r="AD233" s="57">
        <f t="shared" si="267"/>
        <v>54.921774788694577</v>
      </c>
      <c r="AE233" s="57">
        <f t="shared" si="267"/>
        <v>65.082199901552627</v>
      </c>
      <c r="AF233" s="57">
        <f t="shared" si="267"/>
        <v>50.456022582867369</v>
      </c>
      <c r="AG233" s="57">
        <f t="shared" si="267"/>
        <v>60.983289269749484</v>
      </c>
      <c r="AH233" s="57">
        <f t="shared" si="267"/>
        <v>37.099729307740198</v>
      </c>
      <c r="AI233" s="57">
        <f t="shared" si="267"/>
        <v>45.855898566347825</v>
      </c>
      <c r="AJ233" s="30">
        <f t="shared" si="267"/>
        <v>-10.720446318212415</v>
      </c>
      <c r="AK233" s="30" t="e">
        <f t="shared" si="267"/>
        <v>#DIV/0!</v>
      </c>
      <c r="BC233" s="8"/>
    </row>
    <row r="234" spans="24:55" x14ac:dyDescent="0.35">
      <c r="X234" s="8"/>
      <c r="BC234" s="8"/>
    </row>
    <row r="235" spans="24:55" x14ac:dyDescent="0.35">
      <c r="X235" s="8"/>
      <c r="BC235" s="8"/>
    </row>
    <row r="236" spans="24:55" x14ac:dyDescent="0.35">
      <c r="X236" s="8" t="s">
        <v>327</v>
      </c>
      <c r="Y236" s="57">
        <f t="shared" ref="Y236:AK236" si="268">(Y46-Y$108)/((Y162*(1/3+1/12))^0.5)</f>
        <v>15.454662164370763</v>
      </c>
      <c r="Z236" s="57">
        <f t="shared" si="268"/>
        <v>16.103508969142574</v>
      </c>
      <c r="AA236" s="2">
        <f t="shared" si="268"/>
        <v>3.8359866276711951</v>
      </c>
      <c r="AB236" s="57">
        <f t="shared" si="268"/>
        <v>14.113114788102028</v>
      </c>
      <c r="AC236" s="57">
        <f t="shared" si="268"/>
        <v>23.960340033776458</v>
      </c>
      <c r="AD236" s="57">
        <f t="shared" si="268"/>
        <v>11.741214259225959</v>
      </c>
      <c r="AE236" s="57">
        <f t="shared" si="268"/>
        <v>38.923700274266579</v>
      </c>
      <c r="AF236" s="57">
        <f t="shared" si="268"/>
        <v>41.046042812557779</v>
      </c>
      <c r="AG236" s="57">
        <f t="shared" si="268"/>
        <v>21.24042726700338</v>
      </c>
      <c r="AH236" s="57">
        <f t="shared" si="268"/>
        <v>20.261757252460647</v>
      </c>
      <c r="AI236" s="57">
        <f t="shared" si="268"/>
        <v>19.383481745794924</v>
      </c>
      <c r="AJ236" s="30">
        <f t="shared" si="268"/>
        <v>-1.4462602589552249</v>
      </c>
      <c r="AK236" s="30" t="e">
        <f t="shared" si="268"/>
        <v>#DIV/0!</v>
      </c>
      <c r="BC236" s="8"/>
    </row>
    <row r="237" spans="24:55" x14ac:dyDescent="0.35">
      <c r="X237" s="8"/>
      <c r="BC237" s="8"/>
    </row>
    <row r="238" spans="24:55" x14ac:dyDescent="0.35">
      <c r="X238" s="8"/>
      <c r="BC238" s="8"/>
    </row>
    <row r="239" spans="24:55" x14ac:dyDescent="0.35">
      <c r="X239" s="8" t="s">
        <v>328</v>
      </c>
      <c r="Y239" s="57">
        <f t="shared" ref="Y239:AK239" si="269">(Y49-Y$108)/((Y165*(1/3+1/12))^0.5)</f>
        <v>7.8779502201857161</v>
      </c>
      <c r="Z239" s="57">
        <f t="shared" si="269"/>
        <v>14.296473587849972</v>
      </c>
      <c r="AA239" s="57">
        <f t="shared" si="269"/>
        <v>5.873663826955462</v>
      </c>
      <c r="AB239" s="57">
        <f t="shared" si="269"/>
        <v>9.0455041529024758</v>
      </c>
      <c r="AC239" s="57">
        <f t="shared" si="269"/>
        <v>7.2869420187240257</v>
      </c>
      <c r="AD239" s="57">
        <f t="shared" si="269"/>
        <v>7.0489986282224981</v>
      </c>
      <c r="AE239" s="57">
        <f t="shared" si="269"/>
        <v>20.620751033215143</v>
      </c>
      <c r="AF239" s="57">
        <f t="shared" si="269"/>
        <v>35.898635147694634</v>
      </c>
      <c r="AG239" s="57">
        <f t="shared" si="269"/>
        <v>23.152222643746978</v>
      </c>
      <c r="AH239" s="57">
        <f t="shared" si="269"/>
        <v>23.464863019636038</v>
      </c>
      <c r="AI239" s="57">
        <f t="shared" si="269"/>
        <v>11.081173273123692</v>
      </c>
      <c r="AJ239" s="30">
        <f t="shared" si="269"/>
        <v>-6.2212728560523729</v>
      </c>
      <c r="AK239" s="30" t="e">
        <f t="shared" si="269"/>
        <v>#DIV/0!</v>
      </c>
      <c r="BC239" s="8"/>
    </row>
    <row r="240" spans="24:55" x14ac:dyDescent="0.35">
      <c r="X240" s="8"/>
      <c r="BC240" s="8"/>
    </row>
    <row r="241" spans="24:55" x14ac:dyDescent="0.35">
      <c r="X241" s="8"/>
      <c r="BC241" s="8"/>
    </row>
    <row r="242" spans="24:55" x14ac:dyDescent="0.35">
      <c r="X242" s="8" t="s">
        <v>329</v>
      </c>
      <c r="Y242" s="57">
        <f t="shared" ref="Y242:AK242" si="270">(Y52-Y$108)/((Y168*(1/3+1/12))^0.5)</f>
        <v>8.8443539851286381</v>
      </c>
      <c r="Z242" s="57">
        <f t="shared" si="270"/>
        <v>19.44257454366192</v>
      </c>
      <c r="AA242" s="57">
        <f t="shared" si="270"/>
        <v>6.1826179180700009</v>
      </c>
      <c r="AB242" s="57">
        <f t="shared" si="270"/>
        <v>18.549003875247301</v>
      </c>
      <c r="AC242" s="57">
        <f t="shared" si="270"/>
        <v>13.89980766929394</v>
      </c>
      <c r="AD242" s="57">
        <f t="shared" si="270"/>
        <v>31.0258753900988</v>
      </c>
      <c r="AE242" s="57">
        <f t="shared" si="270"/>
        <v>31.282691785775967</v>
      </c>
      <c r="AF242" s="57">
        <f t="shared" si="270"/>
        <v>35.819205850164394</v>
      </c>
      <c r="AG242" s="57">
        <f t="shared" si="270"/>
        <v>27.757606582447178</v>
      </c>
      <c r="AH242" s="57">
        <f t="shared" si="270"/>
        <v>38.345505296291847</v>
      </c>
      <c r="AI242" s="57">
        <f t="shared" si="270"/>
        <v>23.741662386573591</v>
      </c>
      <c r="AJ242" s="30">
        <f t="shared" si="270"/>
        <v>-14.910563652134774</v>
      </c>
      <c r="AK242" s="30" t="e">
        <f t="shared" si="270"/>
        <v>#DIV/0!</v>
      </c>
      <c r="BC242" s="8"/>
    </row>
    <row r="243" spans="24:55" x14ac:dyDescent="0.35">
      <c r="X243" s="8"/>
      <c r="BC243" s="8"/>
    </row>
    <row r="244" spans="24:55" x14ac:dyDescent="0.35">
      <c r="X244" s="8"/>
      <c r="BC244" s="8"/>
    </row>
    <row r="245" spans="24:55" x14ac:dyDescent="0.35">
      <c r="X245" s="8" t="s">
        <v>330</v>
      </c>
      <c r="Y245" s="57">
        <f t="shared" ref="Y245:AK245" si="271">(Y55-Y$108)/((Y171*(1/3+1/12))^0.5)</f>
        <v>12.924321895364685</v>
      </c>
      <c r="Z245" s="57">
        <f t="shared" si="271"/>
        <v>24.73729588744968</v>
      </c>
      <c r="AA245" s="57">
        <f t="shared" si="271"/>
        <v>6.4698525090322176</v>
      </c>
      <c r="AB245" s="57">
        <f t="shared" si="271"/>
        <v>20.696953098455449</v>
      </c>
      <c r="AC245" s="57">
        <f t="shared" si="271"/>
        <v>15.678265328388566</v>
      </c>
      <c r="AD245" s="57">
        <f t="shared" si="271"/>
        <v>22.120888675623029</v>
      </c>
      <c r="AE245" s="57">
        <f t="shared" si="271"/>
        <v>16.267793985380013</v>
      </c>
      <c r="AF245" s="57">
        <f t="shared" si="271"/>
        <v>16.911404919188566</v>
      </c>
      <c r="AG245" s="57">
        <f t="shared" si="271"/>
        <v>17.025670051894807</v>
      </c>
      <c r="AH245" s="57">
        <f t="shared" si="271"/>
        <v>13.164103619386383</v>
      </c>
      <c r="AI245" s="57">
        <f t="shared" si="271"/>
        <v>21.191447670409836</v>
      </c>
      <c r="AJ245" s="30" t="e">
        <f t="shared" si="271"/>
        <v>#DIV/0!</v>
      </c>
      <c r="AK245" s="30" t="e">
        <f t="shared" si="271"/>
        <v>#DIV/0!</v>
      </c>
      <c r="BC245" s="8"/>
    </row>
    <row r="246" spans="24:55" x14ac:dyDescent="0.35">
      <c r="X246" s="8"/>
      <c r="BC246" s="8"/>
    </row>
    <row r="247" spans="24:55" x14ac:dyDescent="0.35">
      <c r="X247" s="8"/>
      <c r="BC247" s="8"/>
    </row>
    <row r="248" spans="24:55" x14ac:dyDescent="0.35">
      <c r="X248" s="8" t="s">
        <v>331</v>
      </c>
      <c r="Y248" s="57">
        <f t="shared" ref="Y248:AK248" si="272">(Y58-Y$108)/((Y174*(1/3+1/12))^0.5)</f>
        <v>17.593752144854086</v>
      </c>
      <c r="Z248" s="57">
        <f t="shared" si="272"/>
        <v>39.293322052372638</v>
      </c>
      <c r="AA248" s="57">
        <f t="shared" si="272"/>
        <v>10.815988356846178</v>
      </c>
      <c r="AB248" s="57">
        <f t="shared" si="272"/>
        <v>17.407624614328682</v>
      </c>
      <c r="AC248" s="57">
        <f t="shared" si="272"/>
        <v>18.568326652719954</v>
      </c>
      <c r="AD248" s="57">
        <f t="shared" si="272"/>
        <v>39.952823919189612</v>
      </c>
      <c r="AE248" s="57">
        <f t="shared" si="272"/>
        <v>57.731410511593488</v>
      </c>
      <c r="AF248" s="57">
        <f t="shared" si="272"/>
        <v>137.36604624305389</v>
      </c>
      <c r="AG248" s="57">
        <f t="shared" si="272"/>
        <v>74.138689317838427</v>
      </c>
      <c r="AH248" s="57">
        <f t="shared" si="272"/>
        <v>47.065619126639746</v>
      </c>
      <c r="AI248" s="57">
        <f t="shared" si="272"/>
        <v>27.779269306612083</v>
      </c>
      <c r="AJ248" s="57">
        <f t="shared" si="272"/>
        <v>13.626816522428546</v>
      </c>
      <c r="AK248" s="30" t="e">
        <f t="shared" si="272"/>
        <v>#DIV/0!</v>
      </c>
      <c r="BC248" s="8"/>
    </row>
    <row r="249" spans="24:55" x14ac:dyDescent="0.35">
      <c r="X249" s="8"/>
      <c r="BC249" s="8"/>
    </row>
    <row r="250" spans="24:55" x14ac:dyDescent="0.35">
      <c r="X250" s="8"/>
      <c r="BC250" s="8"/>
    </row>
    <row r="251" spans="24:55" x14ac:dyDescent="0.35">
      <c r="X251" s="8" t="s">
        <v>332</v>
      </c>
      <c r="Y251" s="57">
        <f t="shared" ref="Y251:AK251" si="273">(Y61-Y$108)/((Y177*(1/3+1/12))^0.5)</f>
        <v>4.838917888236443</v>
      </c>
      <c r="Z251" s="57">
        <f t="shared" si="273"/>
        <v>15.463075178860798</v>
      </c>
      <c r="AA251" s="2">
        <f t="shared" si="273"/>
        <v>3.7852841398253085</v>
      </c>
      <c r="AB251" s="57">
        <f t="shared" si="273"/>
        <v>15.25039881251335</v>
      </c>
      <c r="AC251" s="57">
        <f t="shared" si="273"/>
        <v>12.092128038894213</v>
      </c>
      <c r="AD251" s="57">
        <f t="shared" si="273"/>
        <v>26.064122627041019</v>
      </c>
      <c r="AE251" s="57">
        <f t="shared" si="273"/>
        <v>28.605893353705344</v>
      </c>
      <c r="AF251" s="57">
        <f t="shared" si="273"/>
        <v>32.176346891766165</v>
      </c>
      <c r="AG251" s="57">
        <f t="shared" si="273"/>
        <v>50.700908119524129</v>
      </c>
      <c r="AH251" s="57">
        <f t="shared" si="273"/>
        <v>61.237476406165193</v>
      </c>
      <c r="AI251" s="57">
        <f t="shared" si="273"/>
        <v>19.975282306474966</v>
      </c>
      <c r="AJ251" s="2">
        <f t="shared" si="273"/>
        <v>2.1533837213446771</v>
      </c>
      <c r="AK251" s="30" t="e">
        <f t="shared" si="273"/>
        <v>#DIV/0!</v>
      </c>
      <c r="BC251" s="8"/>
    </row>
    <row r="252" spans="24:55" x14ac:dyDescent="0.35">
      <c r="X252" s="8"/>
      <c r="BC252" s="8"/>
    </row>
    <row r="253" spans="24:55" x14ac:dyDescent="0.35">
      <c r="X253" s="8"/>
      <c r="BC253" s="8"/>
    </row>
    <row r="254" spans="24:55" x14ac:dyDescent="0.35">
      <c r="X254" s="8" t="s">
        <v>333</v>
      </c>
      <c r="Y254" s="57">
        <f t="shared" ref="Y254:AK254" si="274">(Y64-Y$108)/((Y180*(1/3+1/12))^0.5)</f>
        <v>5.9539016056204783</v>
      </c>
      <c r="Z254" s="57">
        <f t="shared" si="274"/>
        <v>5.657649310553337</v>
      </c>
      <c r="AA254" s="2">
        <f t="shared" si="274"/>
        <v>2.3411882186016149</v>
      </c>
      <c r="AB254" s="57">
        <f t="shared" si="274"/>
        <v>6.0095688775846519</v>
      </c>
      <c r="AC254" s="2">
        <f t="shared" si="274"/>
        <v>3.7231995763292742</v>
      </c>
      <c r="AD254" s="2">
        <f t="shared" si="274"/>
        <v>3.3874795595197553</v>
      </c>
      <c r="AE254" s="57">
        <f t="shared" si="274"/>
        <v>14.29525489324824</v>
      </c>
      <c r="AF254" s="57">
        <f t="shared" si="274"/>
        <v>145.90579795619354</v>
      </c>
      <c r="AG254" s="57">
        <f t="shared" si="274"/>
        <v>23.990921032557946</v>
      </c>
      <c r="AH254" s="57">
        <f t="shared" si="274"/>
        <v>22.572694502780656</v>
      </c>
      <c r="AI254" s="57">
        <f t="shared" si="274"/>
        <v>11.554900238954119</v>
      </c>
      <c r="AJ254" s="30">
        <f t="shared" si="274"/>
        <v>-3.6308213603294148</v>
      </c>
      <c r="AK254" s="30" t="e">
        <f t="shared" si="274"/>
        <v>#DIV/0!</v>
      </c>
      <c r="BC254" s="8"/>
    </row>
    <row r="255" spans="24:55" x14ac:dyDescent="0.35">
      <c r="X255" s="8"/>
      <c r="BC255" s="8"/>
    </row>
    <row r="256" spans="24:55" x14ac:dyDescent="0.35">
      <c r="X256" s="8"/>
      <c r="BC256" s="8"/>
    </row>
    <row r="257" spans="24:55" x14ac:dyDescent="0.35">
      <c r="X257" s="8" t="s">
        <v>334</v>
      </c>
      <c r="Y257" s="57">
        <f t="shared" ref="Y257:AK257" si="275">(Y67-Y$108)/((Y183*(1/3+1/12))^0.5)</f>
        <v>8.8486798062628029</v>
      </c>
      <c r="Z257" s="57">
        <f t="shared" si="275"/>
        <v>13.032107319776031</v>
      </c>
      <c r="AA257" s="57">
        <f t="shared" si="275"/>
        <v>4.0903960927872793</v>
      </c>
      <c r="AB257" s="57">
        <f t="shared" si="275"/>
        <v>13.581802480869484</v>
      </c>
      <c r="AC257" s="57">
        <f t="shared" si="275"/>
        <v>5.0979269452938798</v>
      </c>
      <c r="AD257" s="57">
        <f t="shared" si="275"/>
        <v>41.149396236475987</v>
      </c>
      <c r="AE257" s="57">
        <f t="shared" si="275"/>
        <v>43.529631580311495</v>
      </c>
      <c r="AF257" s="57">
        <f t="shared" si="275"/>
        <v>96.910514029382369</v>
      </c>
      <c r="AG257" s="57">
        <f t="shared" si="275"/>
        <v>19.121106994529015</v>
      </c>
      <c r="AH257" s="57">
        <f t="shared" si="275"/>
        <v>32.450378288865046</v>
      </c>
      <c r="AI257" s="57">
        <f t="shared" si="275"/>
        <v>24.969011563752062</v>
      </c>
      <c r="AJ257" s="30">
        <f t="shared" si="275"/>
        <v>-14.607612672137748</v>
      </c>
      <c r="AK257" s="30" t="e">
        <f t="shared" si="275"/>
        <v>#DIV/0!</v>
      </c>
      <c r="BC257" s="8"/>
    </row>
    <row r="258" spans="24:55" x14ac:dyDescent="0.35">
      <c r="X258" s="8"/>
      <c r="BC258" s="8"/>
    </row>
    <row r="259" spans="24:55" x14ac:dyDescent="0.35">
      <c r="X259" s="8"/>
      <c r="BC259" s="8"/>
    </row>
    <row r="260" spans="24:55" x14ac:dyDescent="0.35">
      <c r="X260" s="8" t="s">
        <v>373</v>
      </c>
      <c r="Y260" s="57">
        <f t="shared" ref="Y260:AK260" si="276">(Y70-Y$108)/((Y186*(1/3+1/12))^0.5)</f>
        <v>7.8078310882483049</v>
      </c>
      <c r="Z260" s="57">
        <f t="shared" si="276"/>
        <v>15.51806519866442</v>
      </c>
      <c r="AA260" s="2">
        <f t="shared" si="276"/>
        <v>2.684541776206435</v>
      </c>
      <c r="AB260" s="57">
        <f t="shared" si="276"/>
        <v>14.501246398331226</v>
      </c>
      <c r="AC260" s="57">
        <f t="shared" si="276"/>
        <v>22.449534975072751</v>
      </c>
      <c r="AD260" s="57">
        <f t="shared" si="276"/>
        <v>23.927104736309293</v>
      </c>
      <c r="AE260" s="57">
        <f t="shared" si="276"/>
        <v>31.992338575978486</v>
      </c>
      <c r="AF260" s="57">
        <f t="shared" si="276"/>
        <v>69.830026465453059</v>
      </c>
      <c r="AG260" s="57">
        <f t="shared" si="276"/>
        <v>73.716355095472238</v>
      </c>
      <c r="AH260" s="57">
        <f t="shared" si="276"/>
        <v>39.176024245376233</v>
      </c>
      <c r="AI260" s="57">
        <f t="shared" si="276"/>
        <v>24.839037500541618</v>
      </c>
      <c r="AJ260" s="30">
        <f t="shared" si="276"/>
        <v>-7.4154000438215961</v>
      </c>
      <c r="AK260" s="30" t="e">
        <f t="shared" si="276"/>
        <v>#DIV/0!</v>
      </c>
      <c r="BC260" s="8"/>
    </row>
    <row r="261" spans="24:55" x14ac:dyDescent="0.35">
      <c r="X261" s="8"/>
      <c r="BC261" s="8"/>
    </row>
    <row r="262" spans="24:55" x14ac:dyDescent="0.35">
      <c r="X262" s="8"/>
      <c r="BC262" s="8"/>
    </row>
    <row r="263" spans="24:55" x14ac:dyDescent="0.35">
      <c r="X263" s="8" t="s">
        <v>376</v>
      </c>
      <c r="Y263" s="57">
        <f t="shared" ref="Y263:AK263" si="277">(Y73-Y$108)/((Y189*(1/3+1/12))^0.5)</f>
        <v>43.627748448791927</v>
      </c>
      <c r="Z263" s="57">
        <f t="shared" si="277"/>
        <v>16.159462733488724</v>
      </c>
      <c r="AA263" s="30">
        <f t="shared" si="277"/>
        <v>1.6152817695216579</v>
      </c>
      <c r="AB263" s="57">
        <f t="shared" si="277"/>
        <v>11.752987668099404</v>
      </c>
      <c r="AC263" s="57">
        <f t="shared" si="277"/>
        <v>18.201467308330692</v>
      </c>
      <c r="AD263" s="57">
        <f t="shared" si="277"/>
        <v>22.202472924682429</v>
      </c>
      <c r="AE263" s="57">
        <f t="shared" si="277"/>
        <v>22.741089984713827</v>
      </c>
      <c r="AF263" s="57">
        <f t="shared" si="277"/>
        <v>24.367991616279237</v>
      </c>
      <c r="AG263" s="57">
        <f t="shared" si="277"/>
        <v>19.389207898298867</v>
      </c>
      <c r="AH263" s="57">
        <f t="shared" si="277"/>
        <v>15.911787588224508</v>
      </c>
      <c r="AI263" s="57">
        <f t="shared" si="277"/>
        <v>89.07417387501556</v>
      </c>
      <c r="AJ263" s="57">
        <f t="shared" si="277"/>
        <v>6.234255489170951</v>
      </c>
      <c r="AK263" s="30" t="e">
        <f t="shared" si="277"/>
        <v>#DIV/0!</v>
      </c>
      <c r="BC263" s="8"/>
    </row>
    <row r="264" spans="24:55" x14ac:dyDescent="0.35">
      <c r="X264" s="8"/>
      <c r="BC264" s="8"/>
    </row>
    <row r="265" spans="24:55" x14ac:dyDescent="0.35">
      <c r="X265" s="8"/>
      <c r="BC265" s="8"/>
    </row>
    <row r="266" spans="24:55" x14ac:dyDescent="0.35">
      <c r="X266" s="8" t="s">
        <v>374</v>
      </c>
      <c r="Y266" s="57">
        <f t="shared" ref="Y266:AK266" si="278">(Y76-Y$108)/((Y192*(1/3+1/12))^0.5)</f>
        <v>6.3834788482467504</v>
      </c>
      <c r="Z266" s="57">
        <f t="shared" si="278"/>
        <v>13.204443498006736</v>
      </c>
      <c r="AA266" s="57">
        <f t="shared" si="278"/>
        <v>5.4717376206078372</v>
      </c>
      <c r="AB266" s="57">
        <f t="shared" si="278"/>
        <v>16.821237349725401</v>
      </c>
      <c r="AC266" s="57">
        <f t="shared" si="278"/>
        <v>9.2958570364849891</v>
      </c>
      <c r="AD266" s="57">
        <f t="shared" si="278"/>
        <v>14.26908642132061</v>
      </c>
      <c r="AE266" s="57">
        <f t="shared" si="278"/>
        <v>20.396969405691163</v>
      </c>
      <c r="AF266" s="57">
        <f t="shared" si="278"/>
        <v>18.071642226376827</v>
      </c>
      <c r="AG266" s="57">
        <f t="shared" si="278"/>
        <v>14.100327277767887</v>
      </c>
      <c r="AH266" s="57">
        <f t="shared" si="278"/>
        <v>13.753237967655094</v>
      </c>
      <c r="AI266" s="57">
        <f t="shared" si="278"/>
        <v>12.832002736628345</v>
      </c>
      <c r="AJ266" s="57">
        <f t="shared" si="278"/>
        <v>9.6938953047827159</v>
      </c>
      <c r="AK266" s="30" t="e">
        <f t="shared" si="278"/>
        <v>#DIV/0!</v>
      </c>
      <c r="BC266" s="8"/>
    </row>
    <row r="267" spans="24:55" x14ac:dyDescent="0.35">
      <c r="X267" s="8"/>
      <c r="BC267" s="8"/>
    </row>
    <row r="268" spans="24:55" x14ac:dyDescent="0.35">
      <c r="X268" s="8"/>
      <c r="BC268" s="8"/>
    </row>
    <row r="269" spans="24:55" x14ac:dyDescent="0.35">
      <c r="X269" s="8" t="s">
        <v>375</v>
      </c>
      <c r="Y269" s="57">
        <f t="shared" ref="Y269:AK269" si="279">(Y79-Y$108)/((Y195*(1/3+1/12))^0.5)</f>
        <v>12.601932514495024</v>
      </c>
      <c r="Z269" s="57">
        <f t="shared" si="279"/>
        <v>32.393746767893866</v>
      </c>
      <c r="AA269" s="57">
        <f t="shared" si="279"/>
        <v>9.3815350615323112</v>
      </c>
      <c r="AB269" s="57">
        <f t="shared" si="279"/>
        <v>48.688375277668598</v>
      </c>
      <c r="AC269" s="57">
        <f t="shared" si="279"/>
        <v>13.664362219461525</v>
      </c>
      <c r="AD269" s="57">
        <f t="shared" si="279"/>
        <v>60.600739999749408</v>
      </c>
      <c r="AE269" s="57">
        <f t="shared" si="279"/>
        <v>35.464363543125913</v>
      </c>
      <c r="AF269" s="57">
        <f t="shared" si="279"/>
        <v>36.193691334673353</v>
      </c>
      <c r="AG269" s="57">
        <f t="shared" si="279"/>
        <v>27.74495677836763</v>
      </c>
      <c r="AH269" s="57">
        <f t="shared" si="279"/>
        <v>41.120824071810553</v>
      </c>
      <c r="AI269" s="57">
        <f t="shared" si="279"/>
        <v>17.704109380252497</v>
      </c>
      <c r="AJ269" s="30">
        <f t="shared" si="279"/>
        <v>0.82825495068725186</v>
      </c>
      <c r="AK269" s="30" t="e">
        <f t="shared" si="279"/>
        <v>#DIV/0!</v>
      </c>
      <c r="BC269" s="8"/>
    </row>
    <row r="270" spans="24:55" x14ac:dyDescent="0.35">
      <c r="X270" s="8"/>
      <c r="BC270" s="8"/>
    </row>
    <row r="271" spans="24:55" x14ac:dyDescent="0.35">
      <c r="X271" s="8"/>
      <c r="Y271" t="s">
        <v>198</v>
      </c>
      <c r="Z271" t="s">
        <v>199</v>
      </c>
      <c r="AA271" t="s">
        <v>200</v>
      </c>
      <c r="AB271" t="s">
        <v>201</v>
      </c>
      <c r="AC271" t="s">
        <v>202</v>
      </c>
      <c r="AD271" t="s">
        <v>203</v>
      </c>
      <c r="AE271" t="s">
        <v>204</v>
      </c>
      <c r="AF271" t="s">
        <v>205</v>
      </c>
      <c r="AG271" t="s">
        <v>206</v>
      </c>
      <c r="AH271" t="s">
        <v>207</v>
      </c>
      <c r="AI271" t="s">
        <v>208</v>
      </c>
      <c r="AJ271" t="s">
        <v>209</v>
      </c>
      <c r="AK271" t="s">
        <v>210</v>
      </c>
      <c r="BC271" s="8"/>
    </row>
    <row r="272" spans="24:55" x14ac:dyDescent="0.35">
      <c r="X272" s="8"/>
      <c r="Y272" t="s">
        <v>383</v>
      </c>
      <c r="AD272" s="52" t="s">
        <v>378</v>
      </c>
      <c r="AE272" s="52"/>
      <c r="AF272" s="52"/>
      <c r="AG272" s="52"/>
      <c r="AH272" s="52"/>
      <c r="AI272" s="52"/>
      <c r="BC272" s="8"/>
    </row>
    <row r="273" spans="25:35" x14ac:dyDescent="0.35">
      <c r="Y273" t="s">
        <v>379</v>
      </c>
      <c r="AB273">
        <v>3.8519999999999999</v>
      </c>
      <c r="AD273" s="53" t="s">
        <v>380</v>
      </c>
      <c r="AE273" s="53"/>
      <c r="AF273" s="53"/>
      <c r="AG273" s="53"/>
      <c r="AH273" s="53"/>
      <c r="AI273" s="53"/>
    </row>
    <row r="274" spans="25:35" x14ac:dyDescent="0.35">
      <c r="Y274" t="s">
        <v>381</v>
      </c>
      <c r="AB274">
        <v>1.7708999999999999</v>
      </c>
      <c r="AD274" s="54" t="s">
        <v>382</v>
      </c>
      <c r="AE274" s="54"/>
      <c r="AF274" s="54"/>
      <c r="AG274" s="54"/>
      <c r="AH274" s="54"/>
      <c r="AI274" s="54"/>
    </row>
  </sheetData>
  <mergeCells count="1">
    <mergeCell ref="BE2:BE4"/>
  </mergeCells>
  <pageMargins left="0.7" right="0.7" top="0.75" bottom="0.75" header="0.3" footer="0.3"/>
  <pageSetup orientation="portrait" r:id="rId1"/>
  <ignoredErrors>
    <ignoredError sqref="Y10:AA10 AB10:AJ10 Y13:AK79 Y126:AK126" formulaRange="1"/>
    <ignoredError sqref="AK10" evalError="1"/>
  </ignoredError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H73"/>
  <sheetViews>
    <sheetView workbookViewId="0"/>
  </sheetViews>
  <sheetFormatPr defaultRowHeight="14.5" x14ac:dyDescent="0.35"/>
  <cols>
    <col min="1" max="1" width="22.453125" customWidth="1"/>
    <col min="5" max="5" width="3" customWidth="1"/>
    <col min="9" max="9" width="2.453125" style="2" customWidth="1"/>
    <col min="10" max="11" width="10.453125" customWidth="1"/>
    <col min="12" max="12" width="2.453125" customWidth="1"/>
    <col min="13" max="13" width="10.26953125" customWidth="1"/>
    <col min="14" max="14" width="10.81640625" customWidth="1"/>
    <col min="15" max="15" width="2.453125" style="2" customWidth="1"/>
    <col min="16" max="16" width="22.54296875" customWidth="1"/>
    <col min="30" max="30" width="2.54296875" style="2" customWidth="1"/>
    <col min="31" max="31" width="22.54296875" customWidth="1"/>
    <col min="45" max="45" width="2.453125" style="2" customWidth="1"/>
    <col min="46" max="46" width="22.54296875" customWidth="1"/>
    <col min="60" max="60" width="2.54296875" style="2" customWidth="1"/>
    <col min="61" max="61" width="22.54296875" customWidth="1"/>
    <col min="74" max="74" width="2.54296875" style="2" customWidth="1"/>
    <col min="75" max="75" width="11" customWidth="1"/>
    <col min="76" max="76" width="10.1796875" customWidth="1"/>
    <col min="77" max="77" width="10.81640625" customWidth="1"/>
    <col min="78" max="78" width="77" customWidth="1"/>
    <col min="79" max="79" width="2.54296875" style="2" customWidth="1"/>
  </cols>
  <sheetData>
    <row r="1" spans="1:86" x14ac:dyDescent="0.35">
      <c r="A1" s="25"/>
      <c r="B1" s="2"/>
      <c r="C1" s="2"/>
      <c r="D1" s="2"/>
      <c r="E1" s="2"/>
      <c r="F1" s="2"/>
      <c r="G1" s="2"/>
      <c r="H1" s="2"/>
      <c r="J1" s="25"/>
      <c r="K1" s="2"/>
      <c r="L1" s="2"/>
      <c r="M1" s="2"/>
      <c r="N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W1" s="2"/>
      <c r="BX1" s="2"/>
      <c r="BY1" s="2"/>
      <c r="BZ1" s="2"/>
      <c r="CB1" s="50"/>
      <c r="CC1" s="50"/>
      <c r="CD1" s="50"/>
      <c r="CE1" s="50"/>
      <c r="CF1" s="50"/>
      <c r="CG1" s="50"/>
      <c r="CH1" s="50"/>
    </row>
    <row r="2" spans="1:86" x14ac:dyDescent="0.35">
      <c r="A2" s="25" t="s">
        <v>414</v>
      </c>
      <c r="B2" s="2"/>
      <c r="C2" s="2"/>
      <c r="D2" s="2"/>
      <c r="E2" s="2"/>
      <c r="F2" s="2"/>
      <c r="G2" s="2"/>
      <c r="H2" s="2"/>
      <c r="J2" s="25"/>
      <c r="K2" s="2"/>
      <c r="L2" s="2"/>
      <c r="M2" s="2"/>
      <c r="N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W2" s="2"/>
      <c r="BX2" s="2"/>
      <c r="BY2" s="2"/>
      <c r="BZ2" s="2"/>
      <c r="CB2" s="50"/>
      <c r="CC2" s="50"/>
      <c r="CD2" s="50"/>
      <c r="CE2" s="50"/>
      <c r="CF2" s="50"/>
      <c r="CG2" s="50"/>
      <c r="CH2" s="50"/>
    </row>
    <row r="3" spans="1:86" s="6" customFormat="1" ht="17.5" x14ac:dyDescent="0.45">
      <c r="A3" s="34" t="s">
        <v>651</v>
      </c>
      <c r="B3" s="34"/>
      <c r="C3" s="34"/>
      <c r="D3" s="34"/>
      <c r="E3" s="34"/>
      <c r="F3" s="37"/>
      <c r="G3" s="37"/>
      <c r="H3" s="37"/>
      <c r="I3" s="25"/>
      <c r="J3" s="38" t="s">
        <v>656</v>
      </c>
      <c r="K3" s="38"/>
      <c r="L3" s="38"/>
      <c r="M3" s="38"/>
      <c r="N3" s="38"/>
      <c r="O3" s="25"/>
      <c r="P3" s="35" t="s">
        <v>404</v>
      </c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25"/>
      <c r="AE3" s="34" t="s">
        <v>408</v>
      </c>
      <c r="AF3" s="34" t="s">
        <v>409</v>
      </c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25"/>
      <c r="AT3" s="39" t="s">
        <v>418</v>
      </c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25"/>
      <c r="BI3" s="40" t="s">
        <v>431</v>
      </c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25"/>
      <c r="BW3" s="45" t="s">
        <v>682</v>
      </c>
      <c r="BX3" s="45"/>
      <c r="BY3" s="45"/>
      <c r="BZ3" s="45"/>
      <c r="CA3" s="25"/>
      <c r="CB3" s="44"/>
      <c r="CC3" s="44"/>
      <c r="CD3" s="44"/>
      <c r="CE3" s="44"/>
      <c r="CF3" s="44"/>
      <c r="CG3" s="44"/>
      <c r="CH3" s="44"/>
    </row>
    <row r="4" spans="1:86" x14ac:dyDescent="0.35">
      <c r="A4" s="26"/>
      <c r="B4" s="26"/>
      <c r="C4" s="26"/>
      <c r="D4" s="26"/>
      <c r="E4" s="26"/>
      <c r="F4" s="27"/>
      <c r="G4" s="27"/>
      <c r="H4" s="27"/>
      <c r="J4" s="33"/>
      <c r="K4" s="33"/>
      <c r="L4" s="33"/>
      <c r="M4" s="33"/>
      <c r="N4" s="33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E4" s="26"/>
      <c r="AF4" s="26" t="s">
        <v>410</v>
      </c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W4" s="46"/>
      <c r="BX4" s="48" t="s">
        <v>683</v>
      </c>
      <c r="BY4" s="49" t="s">
        <v>685</v>
      </c>
      <c r="BZ4" s="46"/>
      <c r="CB4" s="50"/>
      <c r="CC4" s="50"/>
      <c r="CD4" s="50"/>
      <c r="CE4" s="50"/>
      <c r="CF4" s="50"/>
      <c r="CG4" s="50"/>
      <c r="CH4" s="50"/>
    </row>
    <row r="5" spans="1:86" x14ac:dyDescent="0.35">
      <c r="A5" s="26" t="s">
        <v>406</v>
      </c>
      <c r="B5" s="26" t="s">
        <v>657</v>
      </c>
      <c r="C5" s="26"/>
      <c r="D5" s="26"/>
      <c r="E5" s="26"/>
      <c r="F5" s="27"/>
      <c r="G5" s="27"/>
      <c r="H5" s="27"/>
      <c r="J5" s="33" t="s">
        <v>412</v>
      </c>
      <c r="K5" s="33" t="s">
        <v>649</v>
      </c>
      <c r="L5" s="33"/>
      <c r="M5" s="33"/>
      <c r="N5" s="33"/>
      <c r="P5" s="8" t="s">
        <v>406</v>
      </c>
      <c r="Q5" s="8" t="s">
        <v>698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T5" s="28" t="s">
        <v>412</v>
      </c>
      <c r="AU5" s="28" t="s">
        <v>419</v>
      </c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I5" s="30" t="s">
        <v>412</v>
      </c>
      <c r="BJ5" s="30" t="s">
        <v>432</v>
      </c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W5" s="46"/>
      <c r="BX5" s="46"/>
      <c r="BY5" s="49" t="s">
        <v>684</v>
      </c>
      <c r="BZ5" s="46"/>
      <c r="CB5" s="50"/>
      <c r="CC5" s="50"/>
      <c r="CD5" s="50"/>
      <c r="CE5" s="50"/>
      <c r="CF5" s="50"/>
      <c r="CG5" s="50"/>
      <c r="CH5" s="50"/>
    </row>
    <row r="6" spans="1:86" x14ac:dyDescent="0.35">
      <c r="A6" s="26"/>
      <c r="B6" s="26"/>
      <c r="C6" s="26"/>
      <c r="D6" s="26"/>
      <c r="E6" s="26"/>
      <c r="F6" s="26"/>
      <c r="G6" s="26"/>
      <c r="H6" s="26"/>
      <c r="J6" s="33"/>
      <c r="K6" s="33" t="s">
        <v>650</v>
      </c>
      <c r="L6" s="33"/>
      <c r="M6" s="33"/>
      <c r="N6" s="33"/>
      <c r="P6" s="8"/>
      <c r="Q6" s="8" t="s">
        <v>699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E6" s="26" t="s">
        <v>412</v>
      </c>
      <c r="AF6" s="26" t="s">
        <v>413</v>
      </c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I6" s="30"/>
      <c r="BJ6" s="30" t="s">
        <v>433</v>
      </c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W6" s="46"/>
      <c r="BX6" s="46"/>
      <c r="BY6" s="46"/>
      <c r="BZ6" s="46"/>
      <c r="CB6" s="50"/>
      <c r="CC6" s="50"/>
      <c r="CD6" s="50"/>
      <c r="CE6" s="50"/>
      <c r="CF6" s="50"/>
      <c r="CG6" s="50"/>
      <c r="CH6" s="50"/>
    </row>
    <row r="7" spans="1:86" x14ac:dyDescent="0.35">
      <c r="A7" s="26"/>
      <c r="B7" s="26"/>
      <c r="C7" s="26"/>
      <c r="D7" s="26"/>
      <c r="E7" s="26"/>
      <c r="F7" s="26"/>
      <c r="G7" s="26"/>
      <c r="H7" s="26"/>
      <c r="J7" s="33"/>
      <c r="K7" s="33" t="s">
        <v>621</v>
      </c>
      <c r="L7" s="33"/>
      <c r="M7" s="33"/>
      <c r="N7" s="33"/>
      <c r="P7" s="8"/>
      <c r="Q7" s="8" t="s">
        <v>700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I7" s="30"/>
      <c r="BJ7" s="30" t="s">
        <v>434</v>
      </c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W7" s="46" t="s">
        <v>412</v>
      </c>
      <c r="BX7" s="46" t="s">
        <v>690</v>
      </c>
      <c r="BY7" s="46"/>
      <c r="BZ7" s="46"/>
      <c r="CB7" s="50"/>
      <c r="CC7" s="50"/>
      <c r="CD7" s="50"/>
      <c r="CE7" s="50"/>
      <c r="CF7" s="50"/>
      <c r="CG7" s="50"/>
      <c r="CH7" s="50"/>
    </row>
    <row r="8" spans="1:86" x14ac:dyDescent="0.35">
      <c r="A8" s="26"/>
      <c r="B8" s="26"/>
      <c r="C8" s="26"/>
      <c r="D8" s="26"/>
      <c r="E8" s="26"/>
      <c r="F8" s="26"/>
      <c r="G8" s="26"/>
      <c r="H8" s="26"/>
      <c r="J8" s="33"/>
      <c r="K8" s="33"/>
      <c r="L8" s="33"/>
      <c r="M8" s="33"/>
      <c r="N8" s="33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E8" s="26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T8" s="28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I8" s="30"/>
      <c r="BJ8" s="30" t="s">
        <v>435</v>
      </c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W8" s="46"/>
      <c r="BX8" s="46" t="s">
        <v>691</v>
      </c>
      <c r="BY8" s="46"/>
      <c r="BZ8" s="46"/>
      <c r="CB8" s="50"/>
      <c r="CC8" s="50"/>
      <c r="CD8" s="50"/>
      <c r="CE8" s="50"/>
      <c r="CF8" s="50"/>
      <c r="CG8" s="50"/>
      <c r="CH8" s="50"/>
    </row>
    <row r="9" spans="1:86" ht="43.5" x14ac:dyDescent="0.35">
      <c r="C9" s="7"/>
      <c r="D9" s="7"/>
      <c r="F9" s="8"/>
      <c r="G9" s="8"/>
      <c r="H9" s="8"/>
      <c r="J9" s="6" t="s">
        <v>601</v>
      </c>
      <c r="K9" s="14" t="s">
        <v>603</v>
      </c>
      <c r="M9" s="6" t="s">
        <v>601</v>
      </c>
      <c r="N9" s="14" t="s">
        <v>603</v>
      </c>
      <c r="P9" t="s">
        <v>403</v>
      </c>
      <c r="AE9" t="s">
        <v>4</v>
      </c>
      <c r="AF9" t="s">
        <v>198</v>
      </c>
      <c r="AG9" t="s">
        <v>199</v>
      </c>
      <c r="AH9" t="s">
        <v>200</v>
      </c>
      <c r="AI9" t="s">
        <v>201</v>
      </c>
      <c r="AJ9" t="s">
        <v>202</v>
      </c>
      <c r="AK9" t="s">
        <v>203</v>
      </c>
      <c r="AL9" t="s">
        <v>204</v>
      </c>
      <c r="AM9" t="s">
        <v>205</v>
      </c>
      <c r="AN9" t="s">
        <v>206</v>
      </c>
      <c r="AO9" t="s">
        <v>207</v>
      </c>
      <c r="AP9" t="s">
        <v>208</v>
      </c>
      <c r="AQ9" t="s">
        <v>209</v>
      </c>
      <c r="AR9" t="s">
        <v>210</v>
      </c>
      <c r="AT9" t="s">
        <v>4</v>
      </c>
      <c r="AU9" t="s">
        <v>198</v>
      </c>
      <c r="AV9" t="s">
        <v>199</v>
      </c>
      <c r="AW9" t="s">
        <v>200</v>
      </c>
      <c r="AX9" t="s">
        <v>201</v>
      </c>
      <c r="AY9" t="s">
        <v>202</v>
      </c>
      <c r="AZ9" t="s">
        <v>203</v>
      </c>
      <c r="BA9" t="s">
        <v>204</v>
      </c>
      <c r="BB9" t="s">
        <v>205</v>
      </c>
      <c r="BC9" t="s">
        <v>206</v>
      </c>
      <c r="BD9" t="s">
        <v>207</v>
      </c>
      <c r="BE9" t="s">
        <v>208</v>
      </c>
      <c r="BF9" t="s">
        <v>209</v>
      </c>
      <c r="BG9" t="s">
        <v>210</v>
      </c>
      <c r="BI9" t="s">
        <v>4</v>
      </c>
      <c r="BJ9" t="s">
        <v>198</v>
      </c>
      <c r="BK9" t="s">
        <v>199</v>
      </c>
      <c r="BL9" t="s">
        <v>200</v>
      </c>
      <c r="BM9" t="s">
        <v>201</v>
      </c>
      <c r="BN9" t="s">
        <v>202</v>
      </c>
      <c r="BO9" t="s">
        <v>203</v>
      </c>
      <c r="BP9" t="s">
        <v>204</v>
      </c>
      <c r="BQ9" t="s">
        <v>205</v>
      </c>
      <c r="BR9" t="s">
        <v>206</v>
      </c>
      <c r="BS9" t="s">
        <v>207</v>
      </c>
      <c r="BT9" t="s">
        <v>208</v>
      </c>
      <c r="BU9" t="s">
        <v>209</v>
      </c>
      <c r="BW9" t="s">
        <v>679</v>
      </c>
      <c r="BX9" s="47" t="s">
        <v>680</v>
      </c>
      <c r="BY9" s="47" t="s">
        <v>681</v>
      </c>
      <c r="BZ9" s="47" t="s">
        <v>686</v>
      </c>
      <c r="CB9" s="50"/>
      <c r="CC9" s="50"/>
      <c r="CD9" s="50"/>
      <c r="CE9" s="50"/>
      <c r="CF9" s="50"/>
      <c r="CG9" s="50"/>
      <c r="CH9" s="50"/>
    </row>
    <row r="10" spans="1:86" x14ac:dyDescent="0.35">
      <c r="A10" t="s">
        <v>636</v>
      </c>
      <c r="C10" s="12" t="s">
        <v>622</v>
      </c>
      <c r="D10" s="12"/>
      <c r="F10" s="35" t="s">
        <v>623</v>
      </c>
      <c r="G10" s="35"/>
      <c r="H10" s="35"/>
      <c r="J10" s="6"/>
      <c r="K10" s="6" t="s">
        <v>602</v>
      </c>
      <c r="M10" s="6"/>
      <c r="N10" s="6" t="s">
        <v>602</v>
      </c>
      <c r="P10" t="s">
        <v>4</v>
      </c>
      <c r="Q10" t="s">
        <v>198</v>
      </c>
      <c r="R10" t="s">
        <v>199</v>
      </c>
      <c r="S10" t="s">
        <v>200</v>
      </c>
      <c r="T10" t="s">
        <v>201</v>
      </c>
      <c r="U10" t="s">
        <v>202</v>
      </c>
      <c r="V10" t="s">
        <v>203</v>
      </c>
      <c r="W10" t="s">
        <v>204</v>
      </c>
      <c r="X10" t="s">
        <v>205</v>
      </c>
      <c r="Y10" t="s">
        <v>206</v>
      </c>
      <c r="Z10" t="s">
        <v>207</v>
      </c>
      <c r="AA10" t="s">
        <v>208</v>
      </c>
      <c r="AB10" t="s">
        <v>209</v>
      </c>
      <c r="AC10" t="s">
        <v>210</v>
      </c>
      <c r="AF10" t="s">
        <v>13</v>
      </c>
      <c r="AG10" t="s">
        <v>13</v>
      </c>
      <c r="AH10" t="s">
        <v>13</v>
      </c>
      <c r="AI10" t="s">
        <v>13</v>
      </c>
      <c r="AJ10" t="s">
        <v>13</v>
      </c>
      <c r="AK10" t="s">
        <v>13</v>
      </c>
      <c r="AL10" t="s">
        <v>13</v>
      </c>
      <c r="AM10" t="s">
        <v>13</v>
      </c>
      <c r="AN10" t="s">
        <v>13</v>
      </c>
      <c r="AO10" t="s">
        <v>13</v>
      </c>
      <c r="AP10" t="s">
        <v>13</v>
      </c>
      <c r="AQ10" t="s">
        <v>13</v>
      </c>
      <c r="AR10" t="s">
        <v>13</v>
      </c>
      <c r="AU10" t="s">
        <v>13</v>
      </c>
      <c r="AV10" t="s">
        <v>13</v>
      </c>
      <c r="AW10" t="s">
        <v>13</v>
      </c>
      <c r="AX10" t="s">
        <v>13</v>
      </c>
      <c r="AY10" t="s">
        <v>13</v>
      </c>
      <c r="AZ10" t="s">
        <v>13</v>
      </c>
      <c r="BA10" t="s">
        <v>13</v>
      </c>
      <c r="BB10" t="s">
        <v>13</v>
      </c>
      <c r="BC10" t="s">
        <v>13</v>
      </c>
      <c r="BD10" t="s">
        <v>13</v>
      </c>
      <c r="BE10" t="s">
        <v>13</v>
      </c>
      <c r="BF10" t="s">
        <v>13</v>
      </c>
      <c r="BG10" t="s">
        <v>13</v>
      </c>
      <c r="BJ10" t="s">
        <v>13</v>
      </c>
      <c r="BK10" t="s">
        <v>13</v>
      </c>
      <c r="BL10" t="s">
        <v>13</v>
      </c>
      <c r="BM10" t="s">
        <v>13</v>
      </c>
      <c r="BN10" t="s">
        <v>13</v>
      </c>
      <c r="BO10" t="s">
        <v>13</v>
      </c>
      <c r="BP10" t="s">
        <v>13</v>
      </c>
      <c r="BQ10" t="s">
        <v>13</v>
      </c>
      <c r="BR10" t="s">
        <v>13</v>
      </c>
      <c r="BS10" t="s">
        <v>13</v>
      </c>
      <c r="BT10" t="s">
        <v>13</v>
      </c>
      <c r="BU10" t="s">
        <v>13</v>
      </c>
      <c r="BX10" s="10" t="s">
        <v>13</v>
      </c>
      <c r="BY10" s="10"/>
      <c r="BZ10" s="5"/>
    </row>
    <row r="11" spans="1:86" x14ac:dyDescent="0.35">
      <c r="C11" s="12" t="s">
        <v>203</v>
      </c>
      <c r="D11" s="12" t="s">
        <v>205</v>
      </c>
      <c r="F11" s="35" t="s">
        <v>203</v>
      </c>
      <c r="G11" s="35" t="s">
        <v>205</v>
      </c>
      <c r="H11" s="35" t="s">
        <v>624</v>
      </c>
      <c r="Q11" t="s">
        <v>13</v>
      </c>
      <c r="R11" t="s">
        <v>13</v>
      </c>
      <c r="S11" t="s">
        <v>13</v>
      </c>
      <c r="T11" t="s">
        <v>13</v>
      </c>
      <c r="U11" t="s">
        <v>13</v>
      </c>
      <c r="V11" t="s">
        <v>13</v>
      </c>
      <c r="W11" t="s">
        <v>13</v>
      </c>
      <c r="X11" t="s">
        <v>13</v>
      </c>
      <c r="Y11" t="s">
        <v>13</v>
      </c>
      <c r="Z11" t="s">
        <v>13</v>
      </c>
      <c r="AA11" t="s">
        <v>13</v>
      </c>
      <c r="AB11" t="s">
        <v>13</v>
      </c>
      <c r="AC11" t="s">
        <v>13</v>
      </c>
      <c r="AE11" t="s">
        <v>407</v>
      </c>
      <c r="AT11" t="s">
        <v>319</v>
      </c>
      <c r="BI11" t="s">
        <v>407</v>
      </c>
      <c r="BW11" s="10" t="s">
        <v>198</v>
      </c>
      <c r="BX11" s="10">
        <v>5763</v>
      </c>
      <c r="BY11" s="10">
        <v>32</v>
      </c>
      <c r="BZ11" s="23">
        <v>0</v>
      </c>
    </row>
    <row r="12" spans="1:86" x14ac:dyDescent="0.35">
      <c r="A12" t="s">
        <v>625</v>
      </c>
      <c r="C12" s="7"/>
      <c r="D12" s="7"/>
      <c r="F12" s="8"/>
      <c r="G12" s="8"/>
      <c r="H12" s="8"/>
      <c r="J12" s="9" t="s">
        <v>363</v>
      </c>
      <c r="K12" s="32">
        <v>0.99110340984116962</v>
      </c>
      <c r="L12" s="4"/>
      <c r="M12" s="9" t="s">
        <v>617</v>
      </c>
      <c r="N12" s="32">
        <v>1.1027014781672166</v>
      </c>
      <c r="P12" t="s">
        <v>26</v>
      </c>
      <c r="Q12">
        <v>7.4850798735856303</v>
      </c>
      <c r="R12">
        <v>20.073175273567095</v>
      </c>
      <c r="S12">
        <v>2.9835921722868584</v>
      </c>
      <c r="T12">
        <v>12.235947539995099</v>
      </c>
      <c r="U12">
        <v>14.661261753566114</v>
      </c>
      <c r="V12">
        <v>5.3446535497633265</v>
      </c>
      <c r="W12">
        <v>8.5130369861350434</v>
      </c>
      <c r="X12">
        <v>6.1229052026013013</v>
      </c>
      <c r="Y12">
        <v>10.962570610764297</v>
      </c>
      <c r="Z12">
        <v>8.155565537560383</v>
      </c>
      <c r="AA12">
        <v>12.799342901725192</v>
      </c>
      <c r="AB12">
        <v>-24.307416354734659</v>
      </c>
      <c r="AC12">
        <v>-5.3620725388060109</v>
      </c>
      <c r="AE12" t="s">
        <v>106</v>
      </c>
      <c r="AF12">
        <v>620.55836425813459</v>
      </c>
      <c r="AG12">
        <v>455.64290334274705</v>
      </c>
      <c r="AH12">
        <v>841.05962682797565</v>
      </c>
      <c r="AI12">
        <v>326.63795247696396</v>
      </c>
      <c r="AJ12">
        <v>1146.6780700597335</v>
      </c>
      <c r="AK12">
        <v>2734.1309534309644</v>
      </c>
      <c r="AL12">
        <v>834.80452916756008</v>
      </c>
      <c r="AM12">
        <v>1808.466384634625</v>
      </c>
      <c r="AN12">
        <v>226.75679244556483</v>
      </c>
      <c r="AO12">
        <v>200.80046539173338</v>
      </c>
      <c r="AP12">
        <v>80.295697433787709</v>
      </c>
      <c r="AT12" t="s">
        <v>32</v>
      </c>
      <c r="AU12">
        <v>41.841756786581335</v>
      </c>
      <c r="AV12">
        <v>32.414133923642517</v>
      </c>
      <c r="AW12">
        <v>380.53269689341391</v>
      </c>
      <c r="AX12">
        <v>73.288539448642339</v>
      </c>
      <c r="AY12">
        <v>370.424513369387</v>
      </c>
      <c r="AZ12">
        <v>19.173698245889128</v>
      </c>
      <c r="BA12">
        <v>22.463245076739064</v>
      </c>
      <c r="BB12">
        <v>11.534264728518107</v>
      </c>
      <c r="BC12">
        <v>19.121675207777198</v>
      </c>
      <c r="BD12">
        <v>8.6814853954125795</v>
      </c>
      <c r="BE12">
        <v>12.799342901725192</v>
      </c>
      <c r="BF12">
        <v>-31.287190379278361</v>
      </c>
      <c r="BI12" t="s">
        <v>18</v>
      </c>
      <c r="BJ12">
        <v>180.74739423945468</v>
      </c>
      <c r="BK12">
        <v>154.28110059313732</v>
      </c>
      <c r="BL12">
        <v>114.89993392890668</v>
      </c>
      <c r="BM12">
        <v>95.806393563097117</v>
      </c>
      <c r="BN12">
        <v>434.9631329024478</v>
      </c>
      <c r="BO12">
        <v>2876.7770050209233</v>
      </c>
      <c r="BP12">
        <v>457.89057353438852</v>
      </c>
      <c r="BQ12">
        <v>7171.8451894216341</v>
      </c>
      <c r="BR12">
        <v>112.68598695524312</v>
      </c>
      <c r="BS12">
        <v>647.03276608264855</v>
      </c>
      <c r="BT12">
        <v>34.060722526861703</v>
      </c>
      <c r="BU12">
        <v>-22.787557788300802</v>
      </c>
      <c r="BW12" s="10" t="s">
        <v>199</v>
      </c>
      <c r="BX12" s="10">
        <v>5763</v>
      </c>
      <c r="BY12" s="10">
        <v>34</v>
      </c>
      <c r="BZ12" s="23" t="s">
        <v>687</v>
      </c>
    </row>
    <row r="13" spans="1:86" x14ac:dyDescent="0.35">
      <c r="A13" t="s">
        <v>370</v>
      </c>
      <c r="B13" t="s">
        <v>626</v>
      </c>
      <c r="C13" s="7">
        <v>3.964</v>
      </c>
      <c r="D13" s="7">
        <v>70.965000000000003</v>
      </c>
      <c r="F13" s="8"/>
      <c r="G13" s="8"/>
      <c r="H13" s="8"/>
      <c r="J13" s="9" t="s">
        <v>364</v>
      </c>
      <c r="K13" s="32">
        <v>1.010673379980179</v>
      </c>
      <c r="L13" s="4"/>
      <c r="M13" s="9" t="s">
        <v>618</v>
      </c>
      <c r="N13" s="32">
        <v>1.1198100787909844</v>
      </c>
      <c r="P13" t="s">
        <v>108</v>
      </c>
      <c r="Q13">
        <v>22.3881417133288</v>
      </c>
      <c r="R13">
        <v>32.303946792838275</v>
      </c>
      <c r="S13">
        <v>28.084384299350802</v>
      </c>
      <c r="T13">
        <v>22.882464338879572</v>
      </c>
      <c r="U13">
        <v>27.56898566017826</v>
      </c>
      <c r="V13">
        <v>22.0048412545448</v>
      </c>
      <c r="W13">
        <v>26.079965692821588</v>
      </c>
      <c r="X13">
        <v>23.439255685535077</v>
      </c>
      <c r="Y13">
        <v>21.666287522577711</v>
      </c>
      <c r="Z13">
        <v>22.36562777075746</v>
      </c>
      <c r="AA13">
        <v>24.774186335107757</v>
      </c>
      <c r="AB13">
        <v>-14.869712921501208</v>
      </c>
      <c r="AC13">
        <v>14.378934239264362</v>
      </c>
      <c r="AE13" t="s">
        <v>115</v>
      </c>
      <c r="AF13">
        <v>110.89640210508591</v>
      </c>
      <c r="AG13">
        <v>201.11063118494138</v>
      </c>
      <c r="AH13">
        <v>157.84095847685907</v>
      </c>
      <c r="AI13">
        <v>74.513359965328164</v>
      </c>
      <c r="AJ13">
        <v>221.75014603629239</v>
      </c>
      <c r="AK13">
        <v>182.29109159074304</v>
      </c>
      <c r="AL13">
        <v>311.41338858304636</v>
      </c>
      <c r="AM13">
        <v>1040.173584388348</v>
      </c>
      <c r="AN13">
        <v>182.59258440181725</v>
      </c>
      <c r="AO13">
        <v>157.52903970482157</v>
      </c>
      <c r="AP13">
        <v>76.62990924692815</v>
      </c>
      <c r="AT13" t="s">
        <v>114</v>
      </c>
      <c r="AU13">
        <v>53.55943136286794</v>
      </c>
      <c r="AV13">
        <v>43.653221265675498</v>
      </c>
      <c r="AW13">
        <v>74.137077292806964</v>
      </c>
      <c r="AX13">
        <v>13.366551093858938</v>
      </c>
      <c r="AY13">
        <v>56.964678060638036</v>
      </c>
      <c r="AZ13">
        <v>26.469335998963366</v>
      </c>
      <c r="BA13">
        <v>17.554838526341353</v>
      </c>
      <c r="BB13">
        <v>3.5976040905067919</v>
      </c>
      <c r="BC13">
        <v>13.716765046106959</v>
      </c>
      <c r="BD13">
        <v>1.9519067027198012</v>
      </c>
      <c r="BE13">
        <v>5.8805979680696465</v>
      </c>
      <c r="BF13">
        <v>-39.305677425591909</v>
      </c>
      <c r="BI13" t="s">
        <v>35</v>
      </c>
      <c r="BJ13">
        <v>170.96370478740954</v>
      </c>
      <c r="BK13">
        <v>212.12934426536586</v>
      </c>
      <c r="BL13">
        <v>111.37337635733573</v>
      </c>
      <c r="BM13">
        <v>157.70693813714223</v>
      </c>
      <c r="BN13">
        <v>520.79478603327743</v>
      </c>
      <c r="BO13">
        <v>2870.0258178464369</v>
      </c>
      <c r="BP13">
        <v>432.83186640867393</v>
      </c>
      <c r="BQ13">
        <v>6065.0417877207847</v>
      </c>
      <c r="BR13">
        <v>125.44311781899451</v>
      </c>
      <c r="BS13">
        <v>697.01249714390133</v>
      </c>
      <c r="BT13">
        <v>21.132943867356829</v>
      </c>
      <c r="BU13">
        <v>-30.681006105314218</v>
      </c>
      <c r="BW13" s="10" t="s">
        <v>200</v>
      </c>
      <c r="BX13" s="10">
        <v>5763</v>
      </c>
      <c r="BY13" s="10">
        <v>36</v>
      </c>
      <c r="BZ13" s="23">
        <v>0</v>
      </c>
    </row>
    <row r="14" spans="1:86" x14ac:dyDescent="0.35">
      <c r="B14" t="s">
        <v>627</v>
      </c>
      <c r="C14" s="7">
        <v>5.0410000000000004</v>
      </c>
      <c r="D14" s="7">
        <v>97.21</v>
      </c>
      <c r="F14" s="8"/>
      <c r="G14" s="8"/>
      <c r="H14" s="8"/>
      <c r="J14" s="9" t="s">
        <v>365</v>
      </c>
      <c r="K14" s="32">
        <v>0.94137003887125281</v>
      </c>
      <c r="L14" s="4"/>
      <c r="M14" s="9" t="s">
        <v>353</v>
      </c>
      <c r="N14" s="32">
        <v>0.89791193947457604</v>
      </c>
      <c r="P14" t="s">
        <v>157</v>
      </c>
      <c r="Q14">
        <v>47.07489300511709</v>
      </c>
      <c r="R14">
        <v>42.000414303611819</v>
      </c>
      <c r="S14">
        <v>38.560334732546906</v>
      </c>
      <c r="T14">
        <v>39.558866758371181</v>
      </c>
      <c r="U14">
        <v>46.600812150219532</v>
      </c>
      <c r="V14">
        <v>38.447248727891221</v>
      </c>
      <c r="W14">
        <v>46.230266268138493</v>
      </c>
      <c r="X14">
        <v>55.546655539308112</v>
      </c>
      <c r="Y14">
        <v>40.56137222861301</v>
      </c>
      <c r="Z14">
        <v>42.506645093011542</v>
      </c>
      <c r="AA14">
        <v>48.893754905763743</v>
      </c>
      <c r="AB14">
        <v>30.211338694320723</v>
      </c>
      <c r="AC14">
        <v>23.777911571697757</v>
      </c>
      <c r="AT14" t="s">
        <v>164</v>
      </c>
      <c r="AU14">
        <v>19.771573604060915</v>
      </c>
      <c r="AV14">
        <v>19.30186535793738</v>
      </c>
      <c r="AW14">
        <v>48.517673758159056</v>
      </c>
      <c r="AX14">
        <v>35.60175431984775</v>
      </c>
      <c r="AY14">
        <v>113.30642182818595</v>
      </c>
      <c r="AZ14">
        <v>19.282588361606653</v>
      </c>
      <c r="BA14">
        <v>9.6755543270187125</v>
      </c>
      <c r="BB14">
        <v>5.0406332974179398</v>
      </c>
      <c r="BC14">
        <v>23.999482136604897</v>
      </c>
      <c r="BD14">
        <v>3.738986694365853</v>
      </c>
      <c r="BE14">
        <v>10.218797813841443</v>
      </c>
      <c r="BF14">
        <v>-35.072607853284637</v>
      </c>
      <c r="BG14">
        <v>-5.3620725388060109</v>
      </c>
      <c r="BI14" t="s">
        <v>53</v>
      </c>
      <c r="BJ14">
        <v>190.18979219898659</v>
      </c>
      <c r="BK14">
        <v>217.41832654396964</v>
      </c>
      <c r="BL14">
        <v>105.5649285923953</v>
      </c>
      <c r="BM14">
        <v>117.476295012154</v>
      </c>
      <c r="BN14">
        <v>755.48924042284557</v>
      </c>
      <c r="BO14">
        <v>3877.3682783492695</v>
      </c>
      <c r="BP14">
        <v>501.16205233394732</v>
      </c>
      <c r="BQ14">
        <v>7028.263783333975</v>
      </c>
      <c r="BR14">
        <v>140.79740159701632</v>
      </c>
      <c r="BS14">
        <v>741.46263731955469</v>
      </c>
      <c r="BT14">
        <v>43.828697595588032</v>
      </c>
      <c r="BU14">
        <v>-28.406540386218715</v>
      </c>
      <c r="BW14" s="10" t="s">
        <v>201</v>
      </c>
      <c r="BX14" s="10">
        <v>5763</v>
      </c>
      <c r="BY14" s="10">
        <v>37</v>
      </c>
      <c r="BZ14" s="23">
        <v>0</v>
      </c>
    </row>
    <row r="15" spans="1:86" x14ac:dyDescent="0.35">
      <c r="B15" t="s">
        <v>628</v>
      </c>
      <c r="C15" s="7">
        <v>3.8010000000000002</v>
      </c>
      <c r="D15" s="7">
        <v>82.102999999999994</v>
      </c>
      <c r="F15" s="8"/>
      <c r="G15" s="8"/>
      <c r="H15" s="8"/>
      <c r="J15" s="9" t="s">
        <v>366</v>
      </c>
      <c r="K15" s="32">
        <v>1.0611646489104116</v>
      </c>
      <c r="L15" s="4"/>
      <c r="M15" s="9"/>
      <c r="N15" s="32"/>
      <c r="P15" t="s">
        <v>58</v>
      </c>
      <c r="Q15">
        <v>66.187216585856419</v>
      </c>
      <c r="R15">
        <v>66.131395949741446</v>
      </c>
      <c r="S15">
        <v>92.495921121279352</v>
      </c>
      <c r="T15">
        <v>74.701793890972141</v>
      </c>
      <c r="U15">
        <v>88.433143643181509</v>
      </c>
      <c r="V15">
        <v>68.06536020305829</v>
      </c>
      <c r="W15">
        <v>102.1602672239861</v>
      </c>
      <c r="X15">
        <v>99.07803661446107</v>
      </c>
      <c r="Y15">
        <v>71.111201451097742</v>
      </c>
      <c r="Z15">
        <v>78.360159758149138</v>
      </c>
      <c r="AA15">
        <v>92.131961888897663</v>
      </c>
      <c r="AB15">
        <v>71.693575667781616</v>
      </c>
      <c r="AC15">
        <v>93.181263795579468</v>
      </c>
      <c r="AE15" t="s">
        <v>321</v>
      </c>
      <c r="BI15" t="s">
        <v>20</v>
      </c>
      <c r="BJ15">
        <v>223.40883080360496</v>
      </c>
      <c r="BK15">
        <v>202.98381240861352</v>
      </c>
      <c r="BL15">
        <v>203.27131778121444</v>
      </c>
      <c r="BM15">
        <v>237.79135653583069</v>
      </c>
      <c r="BN15">
        <v>717.70823833122927</v>
      </c>
      <c r="BO15">
        <v>1106.1148333382332</v>
      </c>
      <c r="BP15">
        <v>820.07930951636695</v>
      </c>
      <c r="BQ15">
        <v>1983.1931711047835</v>
      </c>
      <c r="BR15">
        <v>361.92553414835356</v>
      </c>
      <c r="BS15">
        <v>357.89909534096074</v>
      </c>
      <c r="BT15">
        <v>143.93846359970883</v>
      </c>
      <c r="BU15">
        <v>35.650726540555802</v>
      </c>
      <c r="BW15" s="10" t="s">
        <v>202</v>
      </c>
      <c r="BX15" s="10">
        <v>5763</v>
      </c>
      <c r="BY15" s="10">
        <v>35</v>
      </c>
      <c r="BZ15" s="23" t="s">
        <v>688</v>
      </c>
    </row>
    <row r="16" spans="1:86" x14ac:dyDescent="0.35">
      <c r="A16" t="s">
        <v>629</v>
      </c>
      <c r="B16" t="s">
        <v>626</v>
      </c>
      <c r="C16" s="7">
        <v>0.13</v>
      </c>
      <c r="D16" s="7">
        <v>4.7E-2</v>
      </c>
      <c r="F16" s="8"/>
      <c r="G16" s="8"/>
      <c r="H16" s="8"/>
      <c r="J16" s="9" t="s">
        <v>367</v>
      </c>
      <c r="K16" s="32">
        <v>0.98575920357506275</v>
      </c>
      <c r="L16" s="4"/>
      <c r="M16" s="9" t="s">
        <v>604</v>
      </c>
      <c r="N16" s="32">
        <v>0.80217044867303711</v>
      </c>
      <c r="P16" t="s">
        <v>138</v>
      </c>
      <c r="Q16">
        <v>186.20805811966591</v>
      </c>
      <c r="R16">
        <v>182.37881894821976</v>
      </c>
      <c r="S16">
        <v>185.01619623425887</v>
      </c>
      <c r="T16">
        <v>140.27680001507471</v>
      </c>
      <c r="U16">
        <v>177.56239047278072</v>
      </c>
      <c r="V16">
        <v>174.77767360623375</v>
      </c>
      <c r="W16">
        <v>197.87419495674143</v>
      </c>
      <c r="X16">
        <v>228.10889819909957</v>
      </c>
      <c r="Y16">
        <v>180.54130382033219</v>
      </c>
      <c r="Z16">
        <v>184.28224714096498</v>
      </c>
      <c r="AA16">
        <v>188.52135609656901</v>
      </c>
      <c r="AB16">
        <v>208.39228685682863</v>
      </c>
      <c r="AC16">
        <v>216.67696083901498</v>
      </c>
      <c r="AE16" t="s">
        <v>132</v>
      </c>
      <c r="AF16">
        <v>520.332429290091</v>
      </c>
      <c r="AG16">
        <v>477.01920671877053</v>
      </c>
      <c r="AH16">
        <v>544.31017940843037</v>
      </c>
      <c r="AI16">
        <v>293.6620154892687</v>
      </c>
      <c r="AJ16">
        <v>1044.7353162863442</v>
      </c>
      <c r="AK16">
        <v>2271.4568517471967</v>
      </c>
      <c r="AL16">
        <v>791.92055614829587</v>
      </c>
      <c r="AM16">
        <v>1729.0997782545119</v>
      </c>
      <c r="AN16">
        <v>226.32273160645468</v>
      </c>
      <c r="AO16">
        <v>218.74624645408596</v>
      </c>
      <c r="AP16">
        <v>90.592283984625411</v>
      </c>
      <c r="AT16" t="s">
        <v>323</v>
      </c>
      <c r="BI16" t="s">
        <v>40</v>
      </c>
      <c r="BJ16">
        <v>194.96787309417144</v>
      </c>
      <c r="BK16">
        <v>199.34763709207346</v>
      </c>
      <c r="BL16">
        <v>235.52894733293712</v>
      </c>
      <c r="BM16">
        <v>216.12145508677381</v>
      </c>
      <c r="BN16">
        <v>635.92791460174487</v>
      </c>
      <c r="BO16">
        <v>922.09053777561451</v>
      </c>
      <c r="BP16">
        <v>711.06101666016525</v>
      </c>
      <c r="BQ16">
        <v>1790.7892768499635</v>
      </c>
      <c r="BR16">
        <v>320.25452912750762</v>
      </c>
      <c r="BS16">
        <v>318.01951693446119</v>
      </c>
      <c r="BT16">
        <v>132.26529934325336</v>
      </c>
      <c r="BU16">
        <v>41.257883284389884</v>
      </c>
      <c r="BW16" s="10" t="s">
        <v>203</v>
      </c>
      <c r="BX16" s="10">
        <v>5763</v>
      </c>
      <c r="BY16" s="10">
        <v>36</v>
      </c>
      <c r="BZ16" s="23">
        <v>0</v>
      </c>
    </row>
    <row r="17" spans="1:78" x14ac:dyDescent="0.35">
      <c r="B17" t="s">
        <v>627</v>
      </c>
      <c r="C17" s="7">
        <v>7.3999999999999996E-2</v>
      </c>
      <c r="D17" s="7">
        <v>3.6999999999999998E-2</v>
      </c>
      <c r="F17" s="8"/>
      <c r="G17" s="8"/>
      <c r="H17" s="8"/>
      <c r="J17" s="9" t="s">
        <v>368</v>
      </c>
      <c r="K17" s="32">
        <v>1.0037630544742326</v>
      </c>
      <c r="L17" s="4"/>
      <c r="M17" s="9" t="s">
        <v>605</v>
      </c>
      <c r="N17" s="32">
        <v>0.83116311000982279</v>
      </c>
      <c r="P17" t="s">
        <v>171</v>
      </c>
      <c r="Q17">
        <v>342.747089352388</v>
      </c>
      <c r="R17">
        <v>332.89443962681821</v>
      </c>
      <c r="S17">
        <v>366.32274432561326</v>
      </c>
      <c r="T17">
        <v>343.78543971056547</v>
      </c>
      <c r="U17">
        <v>378.24452128361185</v>
      </c>
      <c r="V17">
        <v>324.17491237067935</v>
      </c>
      <c r="W17">
        <v>436.06108124446189</v>
      </c>
      <c r="X17">
        <v>434.58232722130293</v>
      </c>
      <c r="Y17">
        <v>359.50114590203083</v>
      </c>
      <c r="Z17">
        <v>341.86105707168127</v>
      </c>
      <c r="AA17">
        <v>388.74625175282961</v>
      </c>
      <c r="AB17">
        <v>370.62164018582627</v>
      </c>
      <c r="AC17">
        <v>393.93014839811855</v>
      </c>
      <c r="AE17" t="s">
        <v>147</v>
      </c>
      <c r="AF17">
        <v>123.63795115891216</v>
      </c>
      <c r="AG17">
        <v>184.03162591028342</v>
      </c>
      <c r="AH17">
        <v>166.86479696882006</v>
      </c>
      <c r="AI17">
        <v>84.783008912924686</v>
      </c>
      <c r="AJ17">
        <v>200.08024458723548</v>
      </c>
      <c r="AK17">
        <v>265.26535976749784</v>
      </c>
      <c r="AL17">
        <v>304.95495891147038</v>
      </c>
      <c r="AM17">
        <v>1025.3825350175086</v>
      </c>
      <c r="AN17">
        <v>199.66911062222621</v>
      </c>
      <c r="AO17">
        <v>174.74932219067549</v>
      </c>
      <c r="AP17">
        <v>78.048730451268298</v>
      </c>
      <c r="AT17" t="s">
        <v>15</v>
      </c>
      <c r="AU17">
        <v>21.933086389977863</v>
      </c>
      <c r="AV17">
        <v>19.852801011958608</v>
      </c>
      <c r="AW17">
        <v>98.615535730770134</v>
      </c>
      <c r="AX17">
        <v>28.912349959486711</v>
      </c>
      <c r="AY17">
        <v>181.23685202283818</v>
      </c>
      <c r="AZ17">
        <v>8.2846866741365304</v>
      </c>
      <c r="BA17">
        <v>16.133983998594648</v>
      </c>
      <c r="BB17">
        <v>2.1545748835956444</v>
      </c>
      <c r="BC17">
        <v>12.021776344701125</v>
      </c>
      <c r="BD17">
        <v>3.0030895701431395</v>
      </c>
      <c r="BE17">
        <v>3.4193839545264808</v>
      </c>
      <c r="BF17">
        <v>-39.154616047706028</v>
      </c>
      <c r="BG17">
        <v>-7.5192014704339032</v>
      </c>
      <c r="BI17" t="s">
        <v>55</v>
      </c>
      <c r="BJ17">
        <v>257.53798005492513</v>
      </c>
      <c r="BK17">
        <v>259.73018477279965</v>
      </c>
      <c r="BL17">
        <v>157.42606935079189</v>
      </c>
      <c r="BM17">
        <v>180.03635832595302</v>
      </c>
      <c r="BN17">
        <v>564.22880589421322</v>
      </c>
      <c r="BO17">
        <v>932.21731853734434</v>
      </c>
      <c r="BP17">
        <v>726.8195850588105</v>
      </c>
      <c r="BQ17">
        <v>1709.6188839612114</v>
      </c>
      <c r="BR17">
        <v>280.31094918139303</v>
      </c>
      <c r="BS17">
        <v>294.89030191503394</v>
      </c>
      <c r="BT17">
        <v>131.43213919930204</v>
      </c>
      <c r="BU17">
        <v>8.5707080231471977</v>
      </c>
      <c r="BW17" s="10" t="s">
        <v>204</v>
      </c>
      <c r="BX17" s="10">
        <v>5763</v>
      </c>
      <c r="BY17" s="10">
        <v>39</v>
      </c>
      <c r="BZ17" s="23">
        <v>0</v>
      </c>
    </row>
    <row r="18" spans="1:78" x14ac:dyDescent="0.35">
      <c r="B18" t="s">
        <v>628</v>
      </c>
      <c r="C18" s="7">
        <v>7.8E-2</v>
      </c>
      <c r="D18" s="7">
        <v>3.9E-2</v>
      </c>
      <c r="F18" s="8"/>
      <c r="G18" s="8"/>
      <c r="H18" s="8"/>
      <c r="J18" s="9" t="s">
        <v>369</v>
      </c>
      <c r="K18" s="32">
        <v>1.0324727939482752</v>
      </c>
      <c r="L18" s="4"/>
      <c r="M18" s="9"/>
      <c r="N18" s="32"/>
      <c r="P18" t="s">
        <v>180</v>
      </c>
      <c r="Q18">
        <v>700.30680967538626</v>
      </c>
      <c r="R18">
        <v>651.77599617430292</v>
      </c>
      <c r="S18">
        <v>725.82417206281843</v>
      </c>
      <c r="T18">
        <v>771.05936610827416</v>
      </c>
      <c r="U18">
        <v>743.61790310727542</v>
      </c>
      <c r="V18">
        <v>732.07728584853169</v>
      </c>
      <c r="W18">
        <v>843.58799352090341</v>
      </c>
      <c r="X18">
        <v>851.97852532035256</v>
      </c>
      <c r="Y18">
        <v>704.88508702957597</v>
      </c>
      <c r="Z18">
        <v>742.83039794113074</v>
      </c>
      <c r="AA18">
        <v>746.80210283261897</v>
      </c>
      <c r="AB18">
        <v>793.98989572150936</v>
      </c>
      <c r="AC18">
        <v>743.39281013883181</v>
      </c>
      <c r="AT18" t="s">
        <v>39</v>
      </c>
      <c r="AU18">
        <v>40.135299324015321</v>
      </c>
      <c r="AV18">
        <v>28.337210083885463</v>
      </c>
      <c r="AW18">
        <v>51.007008514562095</v>
      </c>
      <c r="AX18">
        <v>11.76486272588517</v>
      </c>
      <c r="AY18">
        <v>73.169995666019702</v>
      </c>
      <c r="AZ18">
        <v>2.1868401939550739</v>
      </c>
      <c r="BA18">
        <v>5.5421593372101139</v>
      </c>
      <c r="BB18">
        <v>0.95205054450302073</v>
      </c>
      <c r="BC18">
        <v>5.3508613637080984</v>
      </c>
      <c r="BD18">
        <v>1.0059414129401469</v>
      </c>
      <c r="BE18">
        <v>0.25603669388475281</v>
      </c>
      <c r="BF18">
        <v>-40.211859897544947</v>
      </c>
      <c r="BI18" t="s">
        <v>421</v>
      </c>
      <c r="BJ18">
        <f>AVERAGE(BJ12:BJ14)</f>
        <v>180.63363040861691</v>
      </c>
      <c r="BK18">
        <f t="shared" ref="BK18:BU18" si="0">AVERAGE(BK12:BK14)</f>
        <v>194.60959046749096</v>
      </c>
      <c r="BL18">
        <f t="shared" si="0"/>
        <v>110.61274629287924</v>
      </c>
      <c r="BM18">
        <f t="shared" si="0"/>
        <v>123.66320890413112</v>
      </c>
      <c r="BN18">
        <f t="shared" si="0"/>
        <v>570.41571978619027</v>
      </c>
      <c r="BO18">
        <f t="shared" si="0"/>
        <v>3208.0570337388767</v>
      </c>
      <c r="BP18">
        <f t="shared" si="0"/>
        <v>463.9614974256699</v>
      </c>
      <c r="BQ18">
        <f t="shared" si="0"/>
        <v>6755.0502534921316</v>
      </c>
      <c r="BR18">
        <f t="shared" si="0"/>
        <v>126.30883545708464</v>
      </c>
      <c r="BS18">
        <f t="shared" si="0"/>
        <v>695.16930018203493</v>
      </c>
      <c r="BT18">
        <f t="shared" si="0"/>
        <v>33.007454663268852</v>
      </c>
      <c r="BU18">
        <f t="shared" si="0"/>
        <v>-27.291701426611244</v>
      </c>
      <c r="BW18" s="10" t="s">
        <v>205</v>
      </c>
      <c r="BX18" s="10">
        <v>5763</v>
      </c>
      <c r="BY18" s="10">
        <v>37</v>
      </c>
      <c r="BZ18" s="23" t="s">
        <v>692</v>
      </c>
    </row>
    <row r="19" spans="1:78" x14ac:dyDescent="0.35">
      <c r="B19" t="s">
        <v>637</v>
      </c>
      <c r="C19" s="7">
        <v>0.19</v>
      </c>
      <c r="D19" s="7">
        <v>6.5000000000000002E-2</v>
      </c>
      <c r="F19" s="8"/>
      <c r="G19" s="8"/>
      <c r="H19" s="8"/>
      <c r="J19" s="9" t="s">
        <v>370</v>
      </c>
      <c r="K19" s="32">
        <v>1.0831518824759341</v>
      </c>
      <c r="L19" s="4"/>
      <c r="M19" s="9" t="s">
        <v>606</v>
      </c>
      <c r="N19" s="32">
        <v>1.1129855599595313</v>
      </c>
      <c r="AE19" t="s">
        <v>411</v>
      </c>
      <c r="AT19" t="s">
        <v>45</v>
      </c>
      <c r="AU19">
        <v>57.313637780513154</v>
      </c>
      <c r="AV19">
        <v>43.322659873262758</v>
      </c>
      <c r="AW19">
        <v>121.74560450901504</v>
      </c>
      <c r="AX19">
        <v>30.231387438994521</v>
      </c>
      <c r="AY19">
        <v>135.3531911285308</v>
      </c>
      <c r="AZ19">
        <v>2.6224006568251781</v>
      </c>
      <c r="BA19">
        <v>20.913221955560839</v>
      </c>
      <c r="BB19">
        <v>1.1925554123215456</v>
      </c>
      <c r="BC19">
        <v>10.5389232411862</v>
      </c>
      <c r="BD19">
        <v>1.9519067027198012</v>
      </c>
      <c r="BE19">
        <v>3.4193839545264808</v>
      </c>
      <c r="BF19">
        <v>-39.909834452790719</v>
      </c>
      <c r="BI19" t="s">
        <v>437</v>
      </c>
      <c r="BJ19">
        <f>AVERAGE(BJ15:BJ17)</f>
        <v>225.30489465090054</v>
      </c>
      <c r="BK19">
        <f t="shared" ref="BK19:BU19" si="1">AVERAGE(BK15:BK17)</f>
        <v>220.68721142449553</v>
      </c>
      <c r="BL19">
        <f t="shared" si="1"/>
        <v>198.74211148831446</v>
      </c>
      <c r="BM19">
        <f t="shared" si="1"/>
        <v>211.31638998285248</v>
      </c>
      <c r="BN19">
        <f t="shared" si="1"/>
        <v>639.28831960906246</v>
      </c>
      <c r="BO19">
        <f t="shared" si="1"/>
        <v>986.80756321706406</v>
      </c>
      <c r="BP19">
        <f t="shared" si="1"/>
        <v>752.65330374511416</v>
      </c>
      <c r="BQ19">
        <f t="shared" si="1"/>
        <v>1827.8671106386528</v>
      </c>
      <c r="BR19">
        <f t="shared" si="1"/>
        <v>320.83033748575139</v>
      </c>
      <c r="BS19">
        <f t="shared" si="1"/>
        <v>323.60297139681865</v>
      </c>
      <c r="BT19">
        <f t="shared" si="1"/>
        <v>135.8786340474214</v>
      </c>
      <c r="BU19">
        <f t="shared" si="1"/>
        <v>28.493105949364292</v>
      </c>
      <c r="BW19" s="10" t="s">
        <v>206</v>
      </c>
      <c r="BX19" s="10">
        <v>5763</v>
      </c>
      <c r="BY19" s="10">
        <v>38</v>
      </c>
      <c r="BZ19" s="23">
        <v>0</v>
      </c>
    </row>
    <row r="20" spans="1:78" x14ac:dyDescent="0.35">
      <c r="B20" t="s">
        <v>638</v>
      </c>
      <c r="C20" s="7">
        <v>9.2999999999999999E-2</v>
      </c>
      <c r="D20" s="7">
        <v>5.2999999999999999E-2</v>
      </c>
      <c r="F20" s="8"/>
      <c r="G20" s="8"/>
      <c r="H20" s="8"/>
      <c r="J20" s="9" t="s">
        <v>371</v>
      </c>
      <c r="K20" s="32">
        <v>1.0682868376667092</v>
      </c>
      <c r="L20" s="4"/>
      <c r="M20" s="9" t="s">
        <v>607</v>
      </c>
      <c r="N20" s="32">
        <v>0.73798336714578006</v>
      </c>
      <c r="Q20" t="s">
        <v>198</v>
      </c>
      <c r="R20" t="s">
        <v>199</v>
      </c>
      <c r="S20" t="s">
        <v>200</v>
      </c>
      <c r="T20" t="s">
        <v>201</v>
      </c>
      <c r="U20" t="s">
        <v>202</v>
      </c>
      <c r="V20" t="s">
        <v>203</v>
      </c>
      <c r="W20" t="s">
        <v>204</v>
      </c>
      <c r="X20" t="s">
        <v>205</v>
      </c>
      <c r="Y20" t="s">
        <v>206</v>
      </c>
      <c r="Z20" t="s">
        <v>207</v>
      </c>
      <c r="AA20" t="s">
        <v>208</v>
      </c>
      <c r="AB20" t="s">
        <v>209</v>
      </c>
      <c r="AC20" t="s">
        <v>210</v>
      </c>
      <c r="AE20" t="s">
        <v>106</v>
      </c>
      <c r="AF20" s="66">
        <f t="shared" ref="AF20:AP20" si="2">AF16/AF12</f>
        <v>0.83849071942191655</v>
      </c>
      <c r="AG20" s="66">
        <f t="shared" si="2"/>
        <v>1.0469145974165293</v>
      </c>
      <c r="AH20" s="67">
        <f t="shared" si="2"/>
        <v>0.64717192699080739</v>
      </c>
      <c r="AI20" s="66">
        <f t="shared" si="2"/>
        <v>0.89904438006168041</v>
      </c>
      <c r="AJ20" s="66">
        <f t="shared" si="2"/>
        <v>0.91109731978385278</v>
      </c>
      <c r="AK20" s="66">
        <f t="shared" si="2"/>
        <v>0.83077836813076766</v>
      </c>
      <c r="AL20" s="66">
        <f t="shared" si="2"/>
        <v>0.94862992290898718</v>
      </c>
      <c r="AM20" s="66">
        <f t="shared" si="2"/>
        <v>0.95611386141625854</v>
      </c>
      <c r="AN20" s="66">
        <f t="shared" si="2"/>
        <v>0.99808578682724869</v>
      </c>
      <c r="AO20" s="66">
        <f t="shared" si="2"/>
        <v>1.0893712124986508</v>
      </c>
      <c r="AP20" s="66">
        <f t="shared" si="2"/>
        <v>1.1282333534661471</v>
      </c>
      <c r="AQ20" s="20"/>
      <c r="AR20" s="20"/>
      <c r="AT20" t="s">
        <v>64</v>
      </c>
      <c r="AU20">
        <v>23.525780021706137</v>
      </c>
      <c r="AV20">
        <v>40.237420210743906</v>
      </c>
      <c r="AW20">
        <v>65.943017052980309</v>
      </c>
      <c r="AX20">
        <v>50.48803444572161</v>
      </c>
      <c r="AY20">
        <v>179.91781454333039</v>
      </c>
      <c r="AZ20">
        <v>14.818093617188088</v>
      </c>
      <c r="BA20">
        <v>13.292274943101235</v>
      </c>
      <c r="BB20">
        <v>4.3191186939623671</v>
      </c>
      <c r="BC20">
        <v>9.4798921025712737</v>
      </c>
      <c r="BD20">
        <v>2.1621339846991492</v>
      </c>
      <c r="BE20">
        <v>4.1225135656776031</v>
      </c>
      <c r="BF20">
        <v>-37.945806238210039</v>
      </c>
      <c r="BW20" s="10" t="s">
        <v>207</v>
      </c>
      <c r="BX20" s="10">
        <v>5763</v>
      </c>
      <c r="BY20" s="10">
        <v>38</v>
      </c>
      <c r="BZ20" s="23">
        <v>0</v>
      </c>
    </row>
    <row r="21" spans="1:78" x14ac:dyDescent="0.35">
      <c r="B21" t="s">
        <v>639</v>
      </c>
      <c r="C21" s="7">
        <v>7.9000000000000001E-2</v>
      </c>
      <c r="D21" s="7">
        <v>6.5000000000000002E-2</v>
      </c>
      <c r="F21" s="8"/>
      <c r="G21" s="8"/>
      <c r="H21" s="8"/>
      <c r="J21" s="9" t="s">
        <v>372</v>
      </c>
      <c r="K21" s="32">
        <v>0.96397648674851266</v>
      </c>
      <c r="L21" s="4"/>
      <c r="M21" s="9" t="s">
        <v>608</v>
      </c>
      <c r="N21" s="32">
        <v>0.70010349560306862</v>
      </c>
      <c r="P21" t="s">
        <v>405</v>
      </c>
      <c r="AE21" t="s">
        <v>115</v>
      </c>
      <c r="AF21" s="67">
        <f>AF17/AF13</f>
        <v>1.1148959642689968</v>
      </c>
      <c r="AG21" s="67">
        <f>AG17/AG13</f>
        <v>0.91507656669352255</v>
      </c>
      <c r="AH21" s="67">
        <f>AH17/AH13</f>
        <v>1.0571704491599623</v>
      </c>
      <c r="AI21" s="67">
        <f t="shared" ref="AI21:AP21" si="3">AI17/AI13</f>
        <v>1.1378229213174</v>
      </c>
      <c r="AJ21" s="67">
        <f t="shared" si="3"/>
        <v>0.90227784812592482</v>
      </c>
      <c r="AK21" s="67">
        <f t="shared" si="3"/>
        <v>1.4551745642241156</v>
      </c>
      <c r="AL21" s="66">
        <f t="shared" si="3"/>
        <v>0.97926091199558796</v>
      </c>
      <c r="AM21" s="66">
        <f t="shared" si="3"/>
        <v>0.9857802105409772</v>
      </c>
      <c r="AN21" s="66">
        <f t="shared" si="3"/>
        <v>1.0935225615889743</v>
      </c>
      <c r="AO21" s="66">
        <f t="shared" si="3"/>
        <v>1.1093149715006283</v>
      </c>
      <c r="AP21" s="66">
        <f t="shared" si="3"/>
        <v>1.018515240567077</v>
      </c>
      <c r="AQ21" s="20"/>
      <c r="AR21" s="20"/>
      <c r="AT21" t="s">
        <v>102</v>
      </c>
      <c r="AU21">
        <v>59.247622904754643</v>
      </c>
      <c r="AV21">
        <v>44.424531181305206</v>
      </c>
      <c r="AW21">
        <v>268.30518829224377</v>
      </c>
      <c r="AX21">
        <v>32.492594546722195</v>
      </c>
      <c r="AY21">
        <v>66.669025231302641</v>
      </c>
      <c r="AZ21">
        <v>4.2557523925880671</v>
      </c>
      <c r="BA21">
        <v>15.488141031437053</v>
      </c>
      <c r="BB21">
        <v>2.8760894870512179</v>
      </c>
      <c r="BC21">
        <v>15.729979218081295</v>
      </c>
      <c r="BD21">
        <v>7.5245001051544333</v>
      </c>
      <c r="BE21">
        <v>9.3978834669598932</v>
      </c>
      <c r="BF21">
        <v>-39.003545818274638</v>
      </c>
      <c r="BI21" t="s">
        <v>420</v>
      </c>
      <c r="BW21" s="10" t="s">
        <v>208</v>
      </c>
      <c r="BX21" s="10">
        <v>5763</v>
      </c>
      <c r="BY21" s="10">
        <v>29</v>
      </c>
      <c r="BZ21" s="23">
        <v>0</v>
      </c>
    </row>
    <row r="22" spans="1:78" x14ac:dyDescent="0.35">
      <c r="B22" t="s">
        <v>640</v>
      </c>
      <c r="C22" s="7">
        <v>0.127</v>
      </c>
      <c r="D22" s="7">
        <v>7.3999999999999996E-2</v>
      </c>
      <c r="F22" s="8"/>
      <c r="G22" s="8"/>
      <c r="H22" s="8"/>
      <c r="J22" s="9" t="s">
        <v>325</v>
      </c>
      <c r="K22" s="32">
        <v>0.96591115390490756</v>
      </c>
      <c r="L22" s="4"/>
      <c r="M22" s="9" t="s">
        <v>609</v>
      </c>
      <c r="N22" s="32">
        <v>0.84207713869161793</v>
      </c>
      <c r="P22" t="s">
        <v>26</v>
      </c>
      <c r="Q22" s="22">
        <f>Q12/11.41</f>
        <v>0.65601050601101052</v>
      </c>
      <c r="R22" s="24">
        <f t="shared" ref="R22:AC22" si="4">R12/11.41</f>
        <v>1.7592616365965903</v>
      </c>
      <c r="S22" s="24">
        <f t="shared" si="4"/>
        <v>0.26148923508210853</v>
      </c>
      <c r="T22" s="22">
        <f t="shared" si="4"/>
        <v>1.0723880403150832</v>
      </c>
      <c r="U22" s="22">
        <f t="shared" si="4"/>
        <v>1.2849484446596069</v>
      </c>
      <c r="V22" s="24">
        <f t="shared" si="4"/>
        <v>0.4684183654481443</v>
      </c>
      <c r="W22" s="22">
        <f t="shared" si="4"/>
        <v>0.74610315391192317</v>
      </c>
      <c r="X22" s="22">
        <f t="shared" si="4"/>
        <v>0.53662622283972838</v>
      </c>
      <c r="Y22" s="22">
        <f t="shared" si="4"/>
        <v>0.96078620602666931</v>
      </c>
      <c r="Z22" s="22">
        <f t="shared" si="4"/>
        <v>0.71477349146015623</v>
      </c>
      <c r="AA22" s="22">
        <f t="shared" si="4"/>
        <v>1.1217653726314805</v>
      </c>
      <c r="AB22" s="24">
        <f t="shared" si="4"/>
        <v>-2.1303607672861227</v>
      </c>
      <c r="AC22" s="24">
        <f t="shared" si="4"/>
        <v>-0.46994500778317361</v>
      </c>
      <c r="AT22" t="s">
        <v>120</v>
      </c>
      <c r="AU22">
        <v>51.625446238626459</v>
      </c>
      <c r="AV22">
        <v>36.380870632595339</v>
      </c>
      <c r="AW22">
        <v>67.498851275732193</v>
      </c>
      <c r="AX22">
        <v>16.00462605287456</v>
      </c>
      <c r="AY22">
        <v>56.4935932465281</v>
      </c>
      <c r="AZ22">
        <v>2.731290772542704</v>
      </c>
      <c r="BA22">
        <v>14.713129470847942</v>
      </c>
      <c r="BB22">
        <v>4.3191186939623671</v>
      </c>
      <c r="BC22">
        <v>12.339562391823641</v>
      </c>
      <c r="BD22">
        <v>1.7416840658788129</v>
      </c>
      <c r="BE22">
        <v>2.9506639321958614</v>
      </c>
      <c r="BF22">
        <v>-39.305677425591909</v>
      </c>
      <c r="BI22" t="s">
        <v>158</v>
      </c>
      <c r="BJ22">
        <v>211.5773923964806</v>
      </c>
      <c r="BK22">
        <v>475.25621262590261</v>
      </c>
      <c r="BL22">
        <v>487.88525826329482</v>
      </c>
      <c r="BM22">
        <v>381.56644180218206</v>
      </c>
      <c r="BN22">
        <v>721.4769168441087</v>
      </c>
      <c r="BO22">
        <v>669.90102977382435</v>
      </c>
      <c r="BP22">
        <v>639.7599530859668</v>
      </c>
      <c r="BQ22">
        <v>642.25828058259901</v>
      </c>
      <c r="BR22">
        <v>168.35141935176398</v>
      </c>
      <c r="BS22">
        <v>73.593007431539988</v>
      </c>
      <c r="BT22">
        <v>59.623079496391576</v>
      </c>
      <c r="BU22">
        <v>-3.3900158710926401E-2</v>
      </c>
      <c r="BW22" s="10" t="s">
        <v>209</v>
      </c>
      <c r="BX22" s="10">
        <v>2866</v>
      </c>
      <c r="BY22" s="10">
        <v>16</v>
      </c>
      <c r="BZ22" s="23" t="s">
        <v>689</v>
      </c>
    </row>
    <row r="23" spans="1:78" x14ac:dyDescent="0.35">
      <c r="B23" t="s">
        <v>641</v>
      </c>
      <c r="C23" s="7">
        <v>0.17499999999999999</v>
      </c>
      <c r="D23" s="7">
        <v>7.5999999999999998E-2</v>
      </c>
      <c r="F23" s="8"/>
      <c r="G23" s="8"/>
      <c r="H23" s="8"/>
      <c r="J23" s="9" t="s">
        <v>326</v>
      </c>
      <c r="K23" s="32">
        <v>1.0339739572093001</v>
      </c>
      <c r="L23" s="4"/>
      <c r="M23" s="9" t="s">
        <v>610</v>
      </c>
      <c r="N23" s="32">
        <v>1.1292127506318261</v>
      </c>
      <c r="P23" t="s">
        <v>108</v>
      </c>
      <c r="Q23" s="22">
        <f>Q13/22.41</f>
        <v>0.9990246190686658</v>
      </c>
      <c r="R23" s="22">
        <f t="shared" ref="R23:AC23" si="5">R13/22.41</f>
        <v>1.4414969563961746</v>
      </c>
      <c r="S23" s="22">
        <f t="shared" si="5"/>
        <v>1.2532076885029362</v>
      </c>
      <c r="T23" s="22">
        <f t="shared" si="5"/>
        <v>1.0210827460454963</v>
      </c>
      <c r="U23" s="22">
        <f t="shared" si="5"/>
        <v>1.2302090879151388</v>
      </c>
      <c r="V23" s="22">
        <f t="shared" si="5"/>
        <v>0.98192062715505579</v>
      </c>
      <c r="W23" s="22">
        <f t="shared" si="5"/>
        <v>1.1637646449273356</v>
      </c>
      <c r="X23" s="22">
        <f t="shared" si="5"/>
        <v>1.0459284107780042</v>
      </c>
      <c r="Y23" s="22">
        <f t="shared" si="5"/>
        <v>0.96681336557687247</v>
      </c>
      <c r="Z23" s="22">
        <f t="shared" si="5"/>
        <v>0.99801998084593746</v>
      </c>
      <c r="AA23" s="22">
        <f t="shared" si="5"/>
        <v>1.105496935970895</v>
      </c>
      <c r="AB23" s="24">
        <f t="shared" si="5"/>
        <v>-0.66353025084788964</v>
      </c>
      <c r="AC23" s="22">
        <f t="shared" si="5"/>
        <v>0.6416302650274146</v>
      </c>
      <c r="AF23" s="68"/>
      <c r="AG23" s="68"/>
      <c r="AH23" s="68"/>
      <c r="AI23" s="68"/>
      <c r="AJ23" s="68"/>
      <c r="AK23" s="68"/>
      <c r="AL23" s="68"/>
      <c r="AT23" t="s">
        <v>126</v>
      </c>
      <c r="AU23">
        <v>62.546773999048931</v>
      </c>
      <c r="AV23">
        <v>28.116835822276972</v>
      </c>
      <c r="AW23">
        <v>86.998640200889312</v>
      </c>
      <c r="AX23">
        <v>24.013067892743415</v>
      </c>
      <c r="AY23">
        <v>63.654082420999067</v>
      </c>
      <c r="AZ23">
        <v>7.9580163269839517</v>
      </c>
      <c r="BA23">
        <v>21.171559142423877</v>
      </c>
      <c r="BB23">
        <v>5.4013905991457269</v>
      </c>
      <c r="BC23">
        <v>6.5152679550640071</v>
      </c>
      <c r="BE23">
        <v>2.9506639321958614</v>
      </c>
      <c r="BI23" t="s">
        <v>172</v>
      </c>
      <c r="BJ23">
        <v>179.60975593107733</v>
      </c>
      <c r="BK23">
        <v>475.91733541072807</v>
      </c>
      <c r="BL23">
        <v>437.06134032006622</v>
      </c>
      <c r="BM23">
        <v>369.88353841225575</v>
      </c>
      <c r="BN23">
        <v>721.94800165821857</v>
      </c>
      <c r="BO23">
        <v>652.36972114330263</v>
      </c>
      <c r="BP23">
        <v>574.2714762161869</v>
      </c>
      <c r="BQ23">
        <v>705.27055595105253</v>
      </c>
      <c r="BR23">
        <v>159.08541858167251</v>
      </c>
      <c r="BS23">
        <v>73.275282846814449</v>
      </c>
      <c r="BT23">
        <v>57.263790638301792</v>
      </c>
      <c r="BU23">
        <v>-1.2607506314921848</v>
      </c>
      <c r="BW23" s="10" t="s">
        <v>210</v>
      </c>
      <c r="BX23" s="10">
        <v>1442</v>
      </c>
      <c r="BY23" s="10">
        <v>25</v>
      </c>
      <c r="BZ23" s="23" t="s">
        <v>693</v>
      </c>
    </row>
    <row r="24" spans="1:78" x14ac:dyDescent="0.35">
      <c r="B24" t="s">
        <v>642</v>
      </c>
      <c r="C24" s="7">
        <v>0.22900000000000001</v>
      </c>
      <c r="D24" s="7">
        <v>4.1000000000000002E-2</v>
      </c>
      <c r="F24" s="8"/>
      <c r="G24" s="8"/>
      <c r="H24" s="8"/>
      <c r="J24" s="9" t="s">
        <v>327</v>
      </c>
      <c r="K24" s="32">
        <v>0.96618551961605548</v>
      </c>
      <c r="L24" s="4"/>
      <c r="M24" s="9" t="s">
        <v>611</v>
      </c>
      <c r="N24" s="32">
        <v>1.2020854326630073</v>
      </c>
      <c r="P24" t="s">
        <v>157</v>
      </c>
      <c r="Q24" s="22">
        <f>Q14/44.62</f>
        <v>1.055017772414099</v>
      </c>
      <c r="R24" s="22">
        <f t="shared" ref="R24:AC24" si="6">R14/44.62</f>
        <v>0.94129122150631606</v>
      </c>
      <c r="S24" s="22">
        <f t="shared" si="6"/>
        <v>0.86419396531929427</v>
      </c>
      <c r="T24" s="22">
        <f t="shared" si="6"/>
        <v>0.88657254052826495</v>
      </c>
      <c r="U24" s="22">
        <f t="shared" si="6"/>
        <v>1.044392921340644</v>
      </c>
      <c r="V24" s="22">
        <f t="shared" si="6"/>
        <v>0.86165954118985266</v>
      </c>
      <c r="W24" s="22">
        <f t="shared" si="6"/>
        <v>1.0360884416884468</v>
      </c>
      <c r="X24" s="22">
        <f t="shared" si="6"/>
        <v>1.2448824639020197</v>
      </c>
      <c r="Y24" s="22">
        <f t="shared" si="6"/>
        <v>0.90904016648617236</v>
      </c>
      <c r="Z24" s="22">
        <f t="shared" si="6"/>
        <v>0.95263660002267025</v>
      </c>
      <c r="AA24" s="22">
        <f t="shared" si="6"/>
        <v>1.0957811498378249</v>
      </c>
      <c r="AB24" s="22">
        <f t="shared" si="6"/>
        <v>0.67708065204663215</v>
      </c>
      <c r="AC24" s="22">
        <f t="shared" si="6"/>
        <v>0.5328980630142931</v>
      </c>
      <c r="AF24" s="69"/>
      <c r="AG24" s="69"/>
      <c r="AH24" s="69"/>
      <c r="AI24" s="69"/>
      <c r="AJ24" s="69"/>
      <c r="AK24" s="69"/>
      <c r="AL24" s="69"/>
      <c r="AT24" t="s">
        <v>144</v>
      </c>
      <c r="AU24">
        <v>55.948471810460347</v>
      </c>
      <c r="AV24">
        <v>49.382952067496227</v>
      </c>
      <c r="AW24">
        <v>52.770287300347576</v>
      </c>
      <c r="AX24">
        <v>19.961738491397991</v>
      </c>
      <c r="AY24">
        <v>51.688528142606785</v>
      </c>
      <c r="AZ24">
        <v>13.184741881425197</v>
      </c>
      <c r="BA24">
        <v>20.78405336212932</v>
      </c>
      <c r="BB24">
        <v>5.641895466964252</v>
      </c>
      <c r="BC24">
        <v>10.5389232411862</v>
      </c>
      <c r="BD24">
        <v>2.1621339846991492</v>
      </c>
      <c r="BE24">
        <v>3.6537538806630363</v>
      </c>
      <c r="BF24">
        <v>-38.550282005144545</v>
      </c>
      <c r="BI24" t="s">
        <v>181</v>
      </c>
      <c r="BJ24">
        <v>91.897842355184324</v>
      </c>
      <c r="BK24">
        <v>438.78427232969744</v>
      </c>
      <c r="BL24">
        <v>590.4665946834034</v>
      </c>
      <c r="BM24">
        <v>452.32338088149396</v>
      </c>
      <c r="BN24">
        <v>823.32545365467593</v>
      </c>
      <c r="BO24">
        <v>809.17148777654006</v>
      </c>
      <c r="BP24">
        <v>697.49831434985572</v>
      </c>
      <c r="BQ24">
        <v>763.23222909531694</v>
      </c>
      <c r="BR24">
        <v>172.12524902241458</v>
      </c>
      <c r="BS24">
        <v>82.599650901507772</v>
      </c>
      <c r="BT24">
        <v>66.468834196864208</v>
      </c>
      <c r="BU24">
        <v>3.8038341505477584</v>
      </c>
    </row>
    <row r="25" spans="1:78" x14ac:dyDescent="0.35">
      <c r="B25" t="s">
        <v>643</v>
      </c>
      <c r="C25" s="7">
        <v>0.20399999999999999</v>
      </c>
      <c r="D25" s="7"/>
      <c r="F25" s="8"/>
      <c r="G25" s="8"/>
      <c r="H25" s="8"/>
      <c r="J25" s="9" t="s">
        <v>328</v>
      </c>
      <c r="K25" s="32">
        <v>1.1733837502482034</v>
      </c>
      <c r="L25" s="4"/>
      <c r="M25" s="9" t="s">
        <v>612</v>
      </c>
      <c r="N25" s="32">
        <v>1.2139241673910797</v>
      </c>
      <c r="P25" t="s">
        <v>58</v>
      </c>
      <c r="Q25" s="22">
        <f>Q15/89.88</f>
        <v>0.73639537812479328</v>
      </c>
      <c r="R25" s="22">
        <f t="shared" ref="R25:AC25" si="7">R15/89.88</f>
        <v>0.73577432075813809</v>
      </c>
      <c r="S25" s="22">
        <f t="shared" si="7"/>
        <v>1.0291045963649239</v>
      </c>
      <c r="T25" s="22">
        <f t="shared" si="7"/>
        <v>0.83112810292581385</v>
      </c>
      <c r="U25" s="22">
        <f t="shared" si="7"/>
        <v>0.98390235473054644</v>
      </c>
      <c r="V25" s="22">
        <f t="shared" si="7"/>
        <v>0.7572915020366966</v>
      </c>
      <c r="W25" s="22">
        <f t="shared" si="7"/>
        <v>1.1366295863816878</v>
      </c>
      <c r="X25" s="22">
        <f t="shared" si="7"/>
        <v>1.1023368559686368</v>
      </c>
      <c r="Y25" s="22">
        <f t="shared" si="7"/>
        <v>0.79117936638960551</v>
      </c>
      <c r="Z25" s="22">
        <f t="shared" si="7"/>
        <v>0.87183088293445865</v>
      </c>
      <c r="AA25" s="22">
        <f t="shared" si="7"/>
        <v>1.0250552057064717</v>
      </c>
      <c r="AB25" s="22">
        <f t="shared" si="7"/>
        <v>0.79765883030464646</v>
      </c>
      <c r="AC25" s="22">
        <f t="shared" si="7"/>
        <v>1.0367296817487703</v>
      </c>
      <c r="AF25" s="11" t="s">
        <v>382</v>
      </c>
      <c r="AG25" s="11"/>
      <c r="AH25" s="11"/>
      <c r="AI25" s="11"/>
      <c r="AJ25" s="11"/>
      <c r="AK25" s="11"/>
      <c r="AL25" s="11"/>
      <c r="AT25" t="s">
        <v>151</v>
      </c>
      <c r="AU25">
        <v>47.07489300511709</v>
      </c>
      <c r="AV25">
        <v>11.919327594052978</v>
      </c>
      <c r="AW25">
        <v>28.39555114390118</v>
      </c>
      <c r="AX25">
        <v>27.781746405622872</v>
      </c>
      <c r="AY25">
        <v>87.114106163673711</v>
      </c>
      <c r="AZ25">
        <v>19.064808130171603</v>
      </c>
      <c r="BA25">
        <v>17.038164152615277</v>
      </c>
      <c r="BB25">
        <v>1.4330602801400705</v>
      </c>
      <c r="BC25">
        <v>6.4094065845269679</v>
      </c>
      <c r="BD25">
        <v>1.3212527263732536</v>
      </c>
      <c r="BE25">
        <v>1.6618201689848531</v>
      </c>
      <c r="BF25">
        <v>-38.248061843455773</v>
      </c>
      <c r="BI25" t="s">
        <v>159</v>
      </c>
      <c r="BJ25">
        <v>244.11384801607252</v>
      </c>
      <c r="BK25">
        <v>307.55139954184193</v>
      </c>
      <c r="BL25">
        <v>116.66321271469218</v>
      </c>
      <c r="BM25">
        <v>127.2748591456406</v>
      </c>
      <c r="BN25">
        <v>330.57073809568675</v>
      </c>
      <c r="BO25">
        <v>868.18993049543906</v>
      </c>
      <c r="BP25">
        <v>263.49184041995295</v>
      </c>
      <c r="BQ25">
        <v>1052.8000899488206</v>
      </c>
      <c r="BR25">
        <v>95.776174262120094</v>
      </c>
      <c r="BS25">
        <v>129.7865927294408</v>
      </c>
      <c r="BT25">
        <v>41.473913771551487</v>
      </c>
      <c r="BU25">
        <v>-14.869712921501208</v>
      </c>
    </row>
    <row r="26" spans="1:78" x14ac:dyDescent="0.35">
      <c r="B26" t="s">
        <v>644</v>
      </c>
      <c r="C26" s="7">
        <v>8.5999999999999993E-2</v>
      </c>
      <c r="D26" s="7">
        <v>7.6999999999999999E-2</v>
      </c>
      <c r="F26" s="8"/>
      <c r="G26" s="8"/>
      <c r="H26" s="8"/>
      <c r="J26" s="9" t="s">
        <v>329</v>
      </c>
      <c r="K26" s="32">
        <v>1.0203578333420265</v>
      </c>
      <c r="L26" s="4"/>
      <c r="M26" s="9" t="s">
        <v>613</v>
      </c>
      <c r="N26" s="32">
        <v>1.0618239657015272</v>
      </c>
      <c r="P26" t="s">
        <v>138</v>
      </c>
      <c r="Q26" s="22">
        <f>Q16/176.4</f>
        <v>1.0556012365060425</v>
      </c>
      <c r="R26" s="22">
        <f t="shared" ref="R26:AC26" si="8">R16/176.4</f>
        <v>1.0338935314524929</v>
      </c>
      <c r="S26" s="22">
        <f t="shared" si="8"/>
        <v>1.0488446498540751</v>
      </c>
      <c r="T26" s="22">
        <f t="shared" si="8"/>
        <v>0.79521995473398366</v>
      </c>
      <c r="U26" s="22">
        <f t="shared" si="8"/>
        <v>1.006589515151818</v>
      </c>
      <c r="V26" s="22">
        <f t="shared" si="8"/>
        <v>0.99080313835733413</v>
      </c>
      <c r="W26" s="22">
        <f t="shared" si="8"/>
        <v>1.1217357990744978</v>
      </c>
      <c r="X26" s="22">
        <f t="shared" si="8"/>
        <v>1.2931343435323104</v>
      </c>
      <c r="Y26" s="22">
        <f t="shared" si="8"/>
        <v>1.0234767790268264</v>
      </c>
      <c r="Z26" s="22">
        <f t="shared" si="8"/>
        <v>1.0446839407084183</v>
      </c>
      <c r="AA26" s="22">
        <f t="shared" si="8"/>
        <v>1.0687151706154705</v>
      </c>
      <c r="AB26" s="22">
        <f t="shared" si="8"/>
        <v>1.1813621703901849</v>
      </c>
      <c r="AC26" s="22">
        <f t="shared" si="8"/>
        <v>1.2283274423980441</v>
      </c>
      <c r="AT26" t="s">
        <v>161</v>
      </c>
      <c r="AU26">
        <v>24.77718216092121</v>
      </c>
      <c r="AV26">
        <v>6.8507195770577178</v>
      </c>
      <c r="AW26">
        <v>47.584173224507914</v>
      </c>
      <c r="AX26">
        <v>43.421762234072624</v>
      </c>
      <c r="AY26">
        <v>108.97244153837457</v>
      </c>
      <c r="AZ26">
        <v>16.342555237233448</v>
      </c>
      <c r="BA26">
        <v>11.613083228491492</v>
      </c>
      <c r="BC26">
        <v>8.7386444797285066</v>
      </c>
      <c r="BD26">
        <v>3.738986694365853</v>
      </c>
      <c r="BE26">
        <v>2.5991412644486904</v>
      </c>
      <c r="BF26">
        <v>-39.154616047706028</v>
      </c>
      <c r="BI26" t="s">
        <v>173</v>
      </c>
      <c r="BJ26">
        <v>160.72496001201347</v>
      </c>
      <c r="BK26">
        <v>369.47656705382752</v>
      </c>
      <c r="BL26">
        <v>205.76065253761749</v>
      </c>
      <c r="BM26">
        <v>126.70955736870869</v>
      </c>
      <c r="BN26">
        <v>315.68445796981285</v>
      </c>
      <c r="BO26">
        <v>1192.4646951022314</v>
      </c>
      <c r="BP26">
        <v>346.15974021612493</v>
      </c>
      <c r="BQ26">
        <v>1522.3858443644899</v>
      </c>
      <c r="BR26">
        <v>121.26019138492737</v>
      </c>
      <c r="BS26">
        <v>180.42506015684114</v>
      </c>
      <c r="BT26">
        <v>60.448989944467662</v>
      </c>
      <c r="BU26">
        <v>-16.851473702322412</v>
      </c>
    </row>
    <row r="27" spans="1:78" x14ac:dyDescent="0.35">
      <c r="B27" t="s">
        <v>645</v>
      </c>
      <c r="C27" s="7">
        <v>0.13700000000000001</v>
      </c>
      <c r="D27" s="7">
        <v>8.6999999999999994E-2</v>
      </c>
      <c r="F27" s="8"/>
      <c r="G27" s="8"/>
      <c r="H27" s="8"/>
      <c r="J27" s="9" t="s">
        <v>330</v>
      </c>
      <c r="K27" s="32">
        <v>1.0478982178728347</v>
      </c>
      <c r="L27" s="4"/>
      <c r="M27" s="9" t="s">
        <v>614</v>
      </c>
      <c r="N27" s="32">
        <v>0.89891381558578598</v>
      </c>
      <c r="P27" t="s">
        <v>171</v>
      </c>
      <c r="Q27" s="22">
        <f>Q17/354.9</f>
        <v>0.96575680290895471</v>
      </c>
      <c r="R27" s="22">
        <f t="shared" ref="R27:AC27" si="9">R17/354.9</f>
        <v>0.93799503980506682</v>
      </c>
      <c r="S27" s="22">
        <f t="shared" si="9"/>
        <v>1.0321858110048274</v>
      </c>
      <c r="T27" s="22">
        <f t="shared" si="9"/>
        <v>0.96868255765163569</v>
      </c>
      <c r="U27" s="22">
        <f t="shared" si="9"/>
        <v>1.0657777438253364</v>
      </c>
      <c r="V27" s="22">
        <f t="shared" si="9"/>
        <v>0.91342607035976153</v>
      </c>
      <c r="W27" s="22">
        <f t="shared" si="9"/>
        <v>1.2286871829936938</v>
      </c>
      <c r="X27" s="22">
        <f t="shared" si="9"/>
        <v>1.2245205049909917</v>
      </c>
      <c r="Y27" s="22">
        <f t="shared" si="9"/>
        <v>1.0129646263793486</v>
      </c>
      <c r="Z27" s="22">
        <f t="shared" si="9"/>
        <v>0.96326023407067141</v>
      </c>
      <c r="AA27" s="22">
        <f t="shared" si="9"/>
        <v>1.095368418576584</v>
      </c>
      <c r="AB27" s="22">
        <f t="shared" si="9"/>
        <v>1.044298788914698</v>
      </c>
      <c r="AC27" s="22">
        <f t="shared" si="9"/>
        <v>1.1099750588845267</v>
      </c>
      <c r="AT27" t="s">
        <v>162</v>
      </c>
      <c r="AU27">
        <v>13.628326738823274</v>
      </c>
      <c r="AV27">
        <v>11.919327594052978</v>
      </c>
      <c r="AW27">
        <v>16.986100177053935</v>
      </c>
      <c r="AX27">
        <v>20.24438937986395</v>
      </c>
      <c r="AY27">
        <v>75.713853662213339</v>
      </c>
      <c r="AZ27">
        <v>3.4935215825653851</v>
      </c>
      <c r="BA27">
        <v>15.875646811731608</v>
      </c>
      <c r="BB27">
        <v>5.7621479008735141</v>
      </c>
      <c r="BC27">
        <v>6.9387258911426626</v>
      </c>
      <c r="BD27">
        <v>1.5314660738656514</v>
      </c>
      <c r="BE27">
        <v>4.5912996980799612</v>
      </c>
      <c r="BI27" t="s">
        <v>182</v>
      </c>
      <c r="BJ27">
        <v>223.18130314192948</v>
      </c>
      <c r="BK27">
        <v>460.38094996732957</v>
      </c>
      <c r="BL27">
        <v>119.67115887867917</v>
      </c>
      <c r="BM27">
        <v>107.58351391584542</v>
      </c>
      <c r="BN27">
        <v>263.20560967796644</v>
      </c>
      <c r="BO27">
        <v>787.3934646330348</v>
      </c>
      <c r="BP27">
        <v>237.78729032708071</v>
      </c>
      <c r="BQ27">
        <v>1035.8444967676146</v>
      </c>
      <c r="BR27">
        <v>92.35530877564581</v>
      </c>
      <c r="BS27">
        <v>109.99027824014222</v>
      </c>
      <c r="BT27">
        <v>47.362131176392218</v>
      </c>
      <c r="BU27">
        <v>-25.674518984521296</v>
      </c>
    </row>
    <row r="28" spans="1:78" x14ac:dyDescent="0.35">
      <c r="C28" s="7"/>
      <c r="D28" s="7"/>
      <c r="F28" s="8"/>
      <c r="G28" s="8"/>
      <c r="H28" s="8"/>
      <c r="J28" s="9" t="s">
        <v>331</v>
      </c>
      <c r="K28" s="32">
        <v>0.93283452660374666</v>
      </c>
      <c r="L28" s="4"/>
      <c r="M28" s="9" t="s">
        <v>615</v>
      </c>
      <c r="N28" s="32">
        <v>0.85821026618257545</v>
      </c>
      <c r="P28" t="s">
        <v>180</v>
      </c>
      <c r="Q28" s="22">
        <f>Q18/733.5</f>
        <v>0.95474684345655936</v>
      </c>
      <c r="R28" s="22">
        <f t="shared" ref="R28:AC28" si="10">R18/733.5</f>
        <v>0.88858349853347363</v>
      </c>
      <c r="S28" s="22">
        <f t="shared" si="10"/>
        <v>0.98953534023560796</v>
      </c>
      <c r="T28" s="22">
        <f t="shared" si="10"/>
        <v>1.0512056797658815</v>
      </c>
      <c r="U28" s="22">
        <f t="shared" si="10"/>
        <v>1.0137940055995576</v>
      </c>
      <c r="V28" s="22">
        <f t="shared" si="10"/>
        <v>0.99806037607161779</v>
      </c>
      <c r="W28" s="22">
        <f t="shared" si="10"/>
        <v>1.1500858807374279</v>
      </c>
      <c r="X28" s="22">
        <f t="shared" si="10"/>
        <v>1.1615249152288378</v>
      </c>
      <c r="Y28" s="22">
        <f t="shared" si="10"/>
        <v>0.96098853037433674</v>
      </c>
      <c r="Z28" s="22">
        <f t="shared" si="10"/>
        <v>1.0127203789245136</v>
      </c>
      <c r="AA28" s="22">
        <f t="shared" si="10"/>
        <v>1.0181351095195896</v>
      </c>
      <c r="AB28" s="22">
        <f t="shared" si="10"/>
        <v>1.0824674788295969</v>
      </c>
      <c r="AC28" s="22">
        <f t="shared" si="10"/>
        <v>1.0134871303869555</v>
      </c>
      <c r="AT28" t="s">
        <v>163</v>
      </c>
      <c r="AU28">
        <v>-0.13709679254255344</v>
      </c>
      <c r="AV28">
        <v>15.77587717220155</v>
      </c>
      <c r="AW28">
        <v>26.632272358115696</v>
      </c>
      <c r="AX28">
        <v>36.638140910889604</v>
      </c>
      <c r="AY28">
        <v>136.01270986828467</v>
      </c>
      <c r="AZ28">
        <v>9.0469174841592128</v>
      </c>
      <c r="BA28">
        <v>14.583960877416423</v>
      </c>
      <c r="BB28">
        <v>6.9646722399661369</v>
      </c>
      <c r="BC28">
        <v>11.38623793550089</v>
      </c>
      <c r="BD28">
        <v>5.1058038442783511</v>
      </c>
      <c r="BE28">
        <v>3.4193839545264808</v>
      </c>
      <c r="BF28">
        <v>-38.85246673574175</v>
      </c>
      <c r="BI28" t="s">
        <v>422</v>
      </c>
      <c r="BJ28">
        <f>AVERAGE(BJ22:BJ24)</f>
        <v>161.02833022758074</v>
      </c>
      <c r="BK28">
        <f t="shared" ref="BK28:BU28" si="11">AVERAGE(BK22:BK24)</f>
        <v>463.31927345544273</v>
      </c>
      <c r="BL28">
        <f t="shared" si="11"/>
        <v>505.1377310889215</v>
      </c>
      <c r="BM28">
        <f t="shared" si="11"/>
        <v>401.25778703197722</v>
      </c>
      <c r="BN28">
        <f t="shared" si="11"/>
        <v>755.58345738566777</v>
      </c>
      <c r="BO28">
        <f t="shared" si="11"/>
        <v>710.48074623122227</v>
      </c>
      <c r="BP28">
        <f t="shared" si="11"/>
        <v>637.17658121733655</v>
      </c>
      <c r="BQ28">
        <f t="shared" si="11"/>
        <v>703.58702187632286</v>
      </c>
      <c r="BR28">
        <f t="shared" si="11"/>
        <v>166.52069565195038</v>
      </c>
      <c r="BS28">
        <f t="shared" si="11"/>
        <v>76.489313726620736</v>
      </c>
      <c r="BT28">
        <f t="shared" si="11"/>
        <v>61.118568110519192</v>
      </c>
      <c r="BU28">
        <f t="shared" si="11"/>
        <v>0.83639445344821572</v>
      </c>
      <c r="BZ28" s="5"/>
    </row>
    <row r="29" spans="1:78" x14ac:dyDescent="0.35">
      <c r="A29" t="s">
        <v>630</v>
      </c>
      <c r="C29" s="7"/>
      <c r="D29" s="7"/>
      <c r="F29" s="8"/>
      <c r="G29" s="8"/>
      <c r="H29" s="8"/>
      <c r="J29" s="9" t="s">
        <v>332</v>
      </c>
      <c r="K29" s="32">
        <v>1.0945825371043421</v>
      </c>
      <c r="L29" s="4"/>
      <c r="M29" s="9" t="s">
        <v>616</v>
      </c>
      <c r="N29" s="32">
        <v>0.94080450693266193</v>
      </c>
      <c r="AT29" t="s">
        <v>415</v>
      </c>
      <c r="AU29">
        <f>AVERAGE(AU17:AU28)</f>
        <v>38.134951965118496</v>
      </c>
      <c r="AV29">
        <f t="shared" ref="AV29:BG29" si="12">AVERAGE(AV17:AV28)</f>
        <v>28.043377735074142</v>
      </c>
      <c r="AW29">
        <f t="shared" si="12"/>
        <v>77.706852481676592</v>
      </c>
      <c r="AX29">
        <f t="shared" si="12"/>
        <v>28.496225040356268</v>
      </c>
      <c r="AY29">
        <f t="shared" si="12"/>
        <v>101.33301613622517</v>
      </c>
      <c r="AZ29">
        <f t="shared" si="12"/>
        <v>8.665802079147868</v>
      </c>
      <c r="BA29">
        <f t="shared" si="12"/>
        <v>15.595781525963318</v>
      </c>
      <c r="BB29">
        <f t="shared" si="12"/>
        <v>3.7287885638623508</v>
      </c>
      <c r="BC29">
        <f t="shared" si="12"/>
        <v>9.6656833957684061</v>
      </c>
      <c r="BD29">
        <f t="shared" si="12"/>
        <v>2.8408090150107039</v>
      </c>
      <c r="BE29">
        <f t="shared" si="12"/>
        <v>3.536827372222497</v>
      </c>
      <c r="BF29">
        <f t="shared" si="12"/>
        <v>-39.033676651216645</v>
      </c>
      <c r="BG29">
        <f t="shared" si="12"/>
        <v>-7.5192014704339032</v>
      </c>
      <c r="BI29" t="s">
        <v>436</v>
      </c>
      <c r="BJ29">
        <f>AVERAGE(BJ25:BJ27)</f>
        <v>209.3400370566718</v>
      </c>
      <c r="BK29">
        <f t="shared" ref="BK29:BU29" si="13">AVERAGE(BK25:BK27)</f>
        <v>379.13630552099966</v>
      </c>
      <c r="BL29">
        <f t="shared" si="13"/>
        <v>147.36500804366293</v>
      </c>
      <c r="BM29">
        <f t="shared" si="13"/>
        <v>120.52264347673156</v>
      </c>
      <c r="BN29">
        <f t="shared" si="13"/>
        <v>303.15360191448866</v>
      </c>
      <c r="BO29">
        <f t="shared" si="13"/>
        <v>949.34936341023513</v>
      </c>
      <c r="BP29">
        <f t="shared" si="13"/>
        <v>282.47962365438616</v>
      </c>
      <c r="BQ29">
        <f t="shared" si="13"/>
        <v>1203.6768103603083</v>
      </c>
      <c r="BR29">
        <f t="shared" si="13"/>
        <v>103.13055814089775</v>
      </c>
      <c r="BS29">
        <f t="shared" si="13"/>
        <v>140.06731037547473</v>
      </c>
      <c r="BT29">
        <f t="shared" si="13"/>
        <v>49.761678297470461</v>
      </c>
      <c r="BU29">
        <f t="shared" si="13"/>
        <v>-19.131901869448303</v>
      </c>
      <c r="BZ29" s="5"/>
    </row>
    <row r="30" spans="1:78" x14ac:dyDescent="0.35">
      <c r="A30" t="s">
        <v>370</v>
      </c>
      <c r="B30" t="s">
        <v>626</v>
      </c>
      <c r="C30" s="7">
        <f>(C13-0.053917)/0.00918357</f>
        <v>425.76939033513105</v>
      </c>
      <c r="D30" s="7">
        <f>(D13-0.029083)/0.00831584</f>
        <v>8530.216670835418</v>
      </c>
      <c r="F30" s="8">
        <v>425.76939033513105</v>
      </c>
      <c r="G30" s="8">
        <v>8530.2166828606605</v>
      </c>
      <c r="H30" s="8"/>
      <c r="J30" s="9" t="s">
        <v>333</v>
      </c>
      <c r="K30" s="32">
        <v>1.0540926846280143</v>
      </c>
      <c r="L30" s="4"/>
      <c r="M30" s="9" t="s">
        <v>388</v>
      </c>
      <c r="N30" s="32">
        <f>AVERAGE(N19:N29)</f>
        <v>0.9725567696807691</v>
      </c>
      <c r="AT30" t="s">
        <v>416</v>
      </c>
      <c r="AU30">
        <f>STDEV(AU17:AU28)</f>
        <v>20.69788206649967</v>
      </c>
      <c r="AV30">
        <f t="shared" ref="AV30:BF30" si="14">STDEV(AV17:AV28)</f>
        <v>14.654047345516188</v>
      </c>
      <c r="AW30">
        <f t="shared" si="14"/>
        <v>67.421709109785894</v>
      </c>
      <c r="AX30">
        <f t="shared" si="14"/>
        <v>11.238630673339944</v>
      </c>
      <c r="AY30">
        <f t="shared" si="14"/>
        <v>46.443245685359038</v>
      </c>
      <c r="AZ30">
        <f t="shared" si="14"/>
        <v>5.9241718152489042</v>
      </c>
      <c r="BA30">
        <f t="shared" si="14"/>
        <v>4.3982318460670156</v>
      </c>
      <c r="BB30">
        <f t="shared" si="14"/>
        <v>2.1066184676245845</v>
      </c>
      <c r="BC30">
        <f t="shared" si="14"/>
        <v>3.0367185092232152</v>
      </c>
      <c r="BD30">
        <f t="shared" si="14"/>
        <v>1.9547330729257133</v>
      </c>
      <c r="BE30">
        <f t="shared" si="14"/>
        <v>2.1681085033888734</v>
      </c>
      <c r="BF30">
        <f t="shared" si="14"/>
        <v>0.69338728137669448</v>
      </c>
      <c r="BZ30" s="5"/>
    </row>
    <row r="31" spans="1:78" x14ac:dyDescent="0.35">
      <c r="B31" t="s">
        <v>627</v>
      </c>
      <c r="C31" s="7">
        <f t="shared" ref="C31:C44" si="15">(C14-0.053917)/0.00918357</f>
        <v>543.04404496290658</v>
      </c>
      <c r="D31" s="7">
        <f t="shared" ref="D31:D44" si="16">(D14-0.029083)/0.00831584</f>
        <v>11686.241798784007</v>
      </c>
      <c r="F31" s="8">
        <v>543.04404496290658</v>
      </c>
      <c r="G31" s="8">
        <v>11686.24181080925</v>
      </c>
      <c r="H31" s="8"/>
      <c r="J31" s="9" t="s">
        <v>334</v>
      </c>
      <c r="K31" s="32">
        <v>0.96198565067422337</v>
      </c>
      <c r="L31" s="4"/>
      <c r="M31" s="9" t="s">
        <v>389</v>
      </c>
      <c r="N31" s="32">
        <f>STDEV(N19:N29)</f>
        <v>0.18137216356857402</v>
      </c>
      <c r="BI31" t="s">
        <v>423</v>
      </c>
      <c r="BZ31" s="5"/>
    </row>
    <row r="32" spans="1:78" x14ac:dyDescent="0.35">
      <c r="B32" t="s">
        <v>628</v>
      </c>
      <c r="C32" s="7">
        <f t="shared" si="15"/>
        <v>408.02030147317436</v>
      </c>
      <c r="D32" s="7">
        <f t="shared" si="16"/>
        <v>9869.5882797167815</v>
      </c>
      <c r="F32" s="8">
        <v>408.02030147317436</v>
      </c>
      <c r="G32" s="8">
        <v>9869.588291742024</v>
      </c>
      <c r="H32" s="8" t="s">
        <v>631</v>
      </c>
      <c r="J32" s="9" t="s">
        <v>373</v>
      </c>
      <c r="K32" s="32">
        <v>0.84375599827212167</v>
      </c>
      <c r="L32" s="4"/>
      <c r="M32" s="9" t="s">
        <v>619</v>
      </c>
      <c r="N32" s="32">
        <f>MIN(N19:N29)</f>
        <v>0.70010349560306862</v>
      </c>
      <c r="AT32" t="s">
        <v>417</v>
      </c>
      <c r="BI32" t="s">
        <v>424</v>
      </c>
      <c r="BJ32">
        <f t="shared" ref="BJ32:BU32" si="17">(2*((BJ12-BJ18)^2+(BJ13-BJ18)^2+(BJ14-BJ18)^2+(BJ22-BJ28)^2+(BJ23-BJ28)^2+(BJ24-BJ28)^2))/4</f>
        <v>3932.1710263490136</v>
      </c>
      <c r="BK32">
        <f t="shared" si="17"/>
        <v>1678.3676360596226</v>
      </c>
      <c r="BL32">
        <f t="shared" si="17"/>
        <v>6128.7483802486749</v>
      </c>
      <c r="BM32">
        <f t="shared" si="17"/>
        <v>2976.521496578328</v>
      </c>
      <c r="BN32">
        <f t="shared" si="17"/>
        <v>30972.713224535884</v>
      </c>
      <c r="BO32">
        <f t="shared" si="17"/>
        <v>343376.28479914938</v>
      </c>
      <c r="BP32">
        <f t="shared" si="17"/>
        <v>4996.1144315799829</v>
      </c>
      <c r="BQ32">
        <f t="shared" si="17"/>
        <v>365898.46694054798</v>
      </c>
      <c r="BR32">
        <f t="shared" si="17"/>
        <v>243.1479649917207</v>
      </c>
      <c r="BS32">
        <f t="shared" si="17"/>
        <v>2259.8255792558834</v>
      </c>
      <c r="BT32">
        <f t="shared" si="17"/>
        <v>152.46691059248508</v>
      </c>
      <c r="BU32">
        <f t="shared" si="17"/>
        <v>23.489345300317051</v>
      </c>
      <c r="BZ32" s="5"/>
    </row>
    <row r="33" spans="1:78" x14ac:dyDescent="0.35">
      <c r="A33" t="s">
        <v>652</v>
      </c>
      <c r="B33" t="s">
        <v>626</v>
      </c>
      <c r="C33" s="7">
        <f t="shared" si="15"/>
        <v>8.2846866741365304</v>
      </c>
      <c r="D33" s="7">
        <f t="shared" si="16"/>
        <v>2.1545628583522531</v>
      </c>
      <c r="F33" s="8">
        <v>8.2846866741365304</v>
      </c>
      <c r="G33" s="8">
        <v>2.1545748835956444</v>
      </c>
      <c r="H33" s="8"/>
      <c r="J33" s="9" t="s">
        <v>376</v>
      </c>
      <c r="K33" s="32">
        <v>0.93366474930971854</v>
      </c>
      <c r="L33" s="4"/>
      <c r="M33" s="9" t="s">
        <v>620</v>
      </c>
      <c r="N33" s="32">
        <f>MAX(N19:N29)</f>
        <v>1.2139241673910797</v>
      </c>
      <c r="AT33" t="s">
        <v>32</v>
      </c>
      <c r="AU33">
        <f t="shared" ref="AU33:BF33" si="18">(AU12-AU$29)/(AU$30*(12^0.5))</f>
        <v>5.1699124447347401E-2</v>
      </c>
      <c r="AV33">
        <f t="shared" si="18"/>
        <v>8.6101034155737735E-2</v>
      </c>
      <c r="AW33">
        <f t="shared" si="18"/>
        <v>1.2965896674615425</v>
      </c>
      <c r="AX33">
        <f t="shared" si="18"/>
        <v>1.1505340611733477</v>
      </c>
      <c r="AY33">
        <f t="shared" si="18"/>
        <v>1.6725795761210309</v>
      </c>
      <c r="AZ33">
        <f t="shared" si="18"/>
        <v>0.51203247219036041</v>
      </c>
      <c r="BA33">
        <f t="shared" si="18"/>
        <v>0.4507415784863455</v>
      </c>
      <c r="BB33">
        <f t="shared" si="18"/>
        <v>1.0696036881084392</v>
      </c>
      <c r="BC33">
        <f t="shared" si="18"/>
        <v>0.8989011331700083</v>
      </c>
      <c r="BD33">
        <f t="shared" si="18"/>
        <v>0.86255154915534193</v>
      </c>
      <c r="BE33">
        <f t="shared" si="18"/>
        <v>1.2332675753941038</v>
      </c>
      <c r="BF33">
        <f t="shared" si="18"/>
        <v>3.2250634346057336</v>
      </c>
      <c r="BI33" t="s">
        <v>425</v>
      </c>
      <c r="BJ33">
        <f t="shared" ref="BJ33:BU33" si="19">(2*((BJ15-BJ19)^2+(BJ16-BJ19)^2+(BJ17-BJ19)^2+(BJ25-BJ29)^2+(BJ26-BJ29)^2+(BJ27-BJ29)^2))/4</f>
        <v>2863.5630106253598</v>
      </c>
      <c r="BK33">
        <f t="shared" si="19"/>
        <v>7055.7715498952339</v>
      </c>
      <c r="BL33">
        <f t="shared" si="19"/>
        <v>4100.2005764358037</v>
      </c>
      <c r="BM33">
        <f t="shared" si="19"/>
        <v>976.87213941523396</v>
      </c>
      <c r="BN33">
        <f t="shared" si="19"/>
        <v>7149.7351834504752</v>
      </c>
      <c r="BO33">
        <f t="shared" si="19"/>
        <v>56662.122051718972</v>
      </c>
      <c r="BP33">
        <f t="shared" si="19"/>
        <v>6678.3317180491658</v>
      </c>
      <c r="BQ33">
        <f t="shared" si="19"/>
        <v>95995.256267315199</v>
      </c>
      <c r="BR33">
        <f t="shared" si="19"/>
        <v>1914.9220676227781</v>
      </c>
      <c r="BS33">
        <f t="shared" si="19"/>
        <v>2335.4427274490326</v>
      </c>
      <c r="BT33">
        <f t="shared" si="19"/>
        <v>143.22592699701036</v>
      </c>
      <c r="BU33">
        <f t="shared" si="19"/>
        <v>338.62272901932022</v>
      </c>
      <c r="BZ33" s="5"/>
    </row>
    <row r="34" spans="1:78" x14ac:dyDescent="0.35">
      <c r="B34" t="s">
        <v>627</v>
      </c>
      <c r="C34" s="7">
        <f t="shared" si="15"/>
        <v>2.1868401939550739</v>
      </c>
      <c r="D34" s="7">
        <f t="shared" si="16"/>
        <v>0.95203851925962946</v>
      </c>
      <c r="F34" s="8">
        <v>2.1868401939550739</v>
      </c>
      <c r="G34" s="8">
        <v>0.95205054450302073</v>
      </c>
      <c r="H34" s="8"/>
      <c r="J34" s="9" t="s">
        <v>374</v>
      </c>
      <c r="K34" s="32">
        <v>0.79881546146808258</v>
      </c>
      <c r="L34" s="4"/>
      <c r="AT34" t="s">
        <v>114</v>
      </c>
      <c r="AU34">
        <f t="shared" ref="AU34:BF34" si="20">(AU13-AU$29)/(AU$30*(12^0.5))</f>
        <v>0.21512653574382132</v>
      </c>
      <c r="AV34">
        <f t="shared" si="20"/>
        <v>0.30750369341334938</v>
      </c>
      <c r="AW34">
        <f t="shared" si="20"/>
        <v>-1.5284473602443744E-2</v>
      </c>
      <c r="AX34">
        <f t="shared" si="20"/>
        <v>-0.3886203568590782</v>
      </c>
      <c r="AY34">
        <f t="shared" si="20"/>
        <v>-0.27577822731187662</v>
      </c>
      <c r="AZ34">
        <f t="shared" si="20"/>
        <v>0.86753688293392661</v>
      </c>
      <c r="BA34">
        <f t="shared" si="20"/>
        <v>0.12858145342400459</v>
      </c>
      <c r="BB34">
        <f t="shared" si="20"/>
        <v>-1.7976532573251082E-2</v>
      </c>
      <c r="BC34">
        <f t="shared" si="20"/>
        <v>0.38510205575991957</v>
      </c>
      <c r="BD34">
        <f t="shared" si="20"/>
        <v>-0.13127316368477315</v>
      </c>
      <c r="BE34">
        <f t="shared" si="20"/>
        <v>0.3120638525046121</v>
      </c>
      <c r="BF34">
        <f t="shared" si="20"/>
        <v>-0.11324098705239387</v>
      </c>
      <c r="BZ34" s="5"/>
    </row>
    <row r="35" spans="1:78" x14ac:dyDescent="0.35">
      <c r="B35" t="s">
        <v>628</v>
      </c>
      <c r="C35" s="7">
        <f t="shared" si="15"/>
        <v>2.6224006568251781</v>
      </c>
      <c r="D35" s="7">
        <f t="shared" si="16"/>
        <v>1.1925433870781543</v>
      </c>
      <c r="F35" s="8">
        <v>2.6224006568251781</v>
      </c>
      <c r="G35" s="8">
        <v>1.1925554123215456</v>
      </c>
      <c r="H35" s="8"/>
      <c r="J35" s="9" t="s">
        <v>375</v>
      </c>
      <c r="K35" s="32">
        <v>0.77504488446187647</v>
      </c>
      <c r="L35" s="4"/>
      <c r="AT35" t="s">
        <v>164</v>
      </c>
      <c r="AU35">
        <f t="shared" ref="AU35:BF35" si="21">(AU14-AU$29)/(AU$30*(12^0.5))</f>
        <v>-0.25611561139261341</v>
      </c>
      <c r="AV35">
        <f t="shared" si="21"/>
        <v>-0.17220206831147566</v>
      </c>
      <c r="AW35">
        <f t="shared" si="21"/>
        <v>-0.12497740279770597</v>
      </c>
      <c r="AX35">
        <f t="shared" si="21"/>
        <v>0.18251241461207357</v>
      </c>
      <c r="AY35">
        <f t="shared" si="21"/>
        <v>7.442254408964992E-2</v>
      </c>
      <c r="AZ35">
        <f t="shared" si="21"/>
        <v>0.51733850817160765</v>
      </c>
      <c r="BA35">
        <f t="shared" si="21"/>
        <v>-0.38857032628133215</v>
      </c>
      <c r="BB35">
        <f t="shared" si="21"/>
        <v>0.17976532573251075</v>
      </c>
      <c r="BC35">
        <f t="shared" si="21"/>
        <v>1.3625929661239411</v>
      </c>
      <c r="BD35">
        <f t="shared" si="21"/>
        <v>0.13264295062539108</v>
      </c>
      <c r="BE35">
        <f t="shared" si="21"/>
        <v>0.88967812892108677</v>
      </c>
      <c r="BF35">
        <f t="shared" si="21"/>
        <v>1.6490958214751716</v>
      </c>
      <c r="BI35" t="s">
        <v>428</v>
      </c>
      <c r="BZ35" s="5"/>
    </row>
    <row r="36" spans="1:78" x14ac:dyDescent="0.35">
      <c r="B36" t="s">
        <v>637</v>
      </c>
      <c r="C36" s="7">
        <f t="shared" si="15"/>
        <v>14.818093617188088</v>
      </c>
      <c r="D36" s="7">
        <f t="shared" si="16"/>
        <v>4.3191066687189759</v>
      </c>
      <c r="F36" s="8">
        <v>14.818093617188088</v>
      </c>
      <c r="G36" s="8">
        <v>4.3191186939623671</v>
      </c>
      <c r="H36" s="8"/>
      <c r="J36" s="9" t="s">
        <v>388</v>
      </c>
      <c r="K36" s="32">
        <f>AVERAGE(K12:K35)</f>
        <v>0.98934202755029954</v>
      </c>
      <c r="BI36" t="s">
        <v>426</v>
      </c>
      <c r="BJ36">
        <f>(BJ18-BJ28)/((BJ32*(2/3))^0.5)</f>
        <v>0.38291548228586392</v>
      </c>
      <c r="BK36" s="7">
        <f t="shared" ref="BK36:BU36" si="22">(BK18-BK28)/((BK32*(2/3))^0.5)</f>
        <v>-8.0331411478047325</v>
      </c>
      <c r="BL36" s="7">
        <f t="shared" si="22"/>
        <v>-6.1721183573261831</v>
      </c>
      <c r="BM36" s="7">
        <f t="shared" si="22"/>
        <v>-6.2316362821435236</v>
      </c>
      <c r="BN36">
        <f t="shared" si="22"/>
        <v>-1.2886094863215676</v>
      </c>
      <c r="BO36" s="7">
        <f t="shared" si="22"/>
        <v>5.2201050547544954</v>
      </c>
      <c r="BP36" s="7">
        <f t="shared" si="22"/>
        <v>-3.0013396753645392</v>
      </c>
      <c r="BQ36" s="7">
        <f t="shared" si="22"/>
        <v>12.25252884140078</v>
      </c>
      <c r="BR36" s="7">
        <f t="shared" si="22"/>
        <v>-3.1583806766573277</v>
      </c>
      <c r="BS36" s="7">
        <f t="shared" si="22"/>
        <v>15.939483217405172</v>
      </c>
      <c r="BT36" s="7">
        <f t="shared" si="22"/>
        <v>-2.7882767485504476</v>
      </c>
      <c r="BU36" s="7">
        <f t="shared" si="22"/>
        <v>-7.1080505418496358</v>
      </c>
      <c r="BZ36" s="5"/>
    </row>
    <row r="37" spans="1:78" x14ac:dyDescent="0.35">
      <c r="B37" t="s">
        <v>638</v>
      </c>
      <c r="C37" s="7">
        <f t="shared" si="15"/>
        <v>4.2557523925880671</v>
      </c>
      <c r="D37" s="7">
        <f t="shared" si="16"/>
        <v>2.8760774618078266</v>
      </c>
      <c r="F37" s="8">
        <v>4.2557523925880671</v>
      </c>
      <c r="G37" s="8">
        <v>2.8760894870512179</v>
      </c>
      <c r="H37" s="8"/>
      <c r="J37" s="9" t="s">
        <v>389</v>
      </c>
      <c r="K37" s="32">
        <f>STDEV(K12:K36)</f>
        <v>8.9615602884493523E-2</v>
      </c>
      <c r="AT37" t="s">
        <v>381</v>
      </c>
      <c r="AV37">
        <v>1.7959000000000001</v>
      </c>
      <c r="BI37" t="s">
        <v>427</v>
      </c>
      <c r="BJ37">
        <f t="shared" ref="BJ37:BU37" si="23">(BJ19-BJ29)/((BJ33*(2/3))^0.5)</f>
        <v>0.36539054619069194</v>
      </c>
      <c r="BK37">
        <f t="shared" si="23"/>
        <v>-2.3102721066157454</v>
      </c>
      <c r="BL37">
        <f t="shared" si="23"/>
        <v>0.98268130560633393</v>
      </c>
      <c r="BM37">
        <f t="shared" si="23"/>
        <v>3.5578096184105901</v>
      </c>
      <c r="BN37" s="7">
        <f t="shared" si="23"/>
        <v>4.8687112920406852</v>
      </c>
      <c r="BO37">
        <f t="shared" si="23"/>
        <v>0.1927285765486233</v>
      </c>
      <c r="BP37" s="7">
        <f t="shared" si="23"/>
        <v>7.0464431116517092</v>
      </c>
      <c r="BQ37">
        <f t="shared" si="23"/>
        <v>2.4673897652366268</v>
      </c>
      <c r="BR37" s="7">
        <f t="shared" si="23"/>
        <v>6.0929563434407017</v>
      </c>
      <c r="BS37" s="7">
        <f t="shared" si="23"/>
        <v>4.651376336470805</v>
      </c>
      <c r="BT37" s="7">
        <f t="shared" si="23"/>
        <v>8.8129940651723224</v>
      </c>
      <c r="BU37" s="7">
        <f t="shared" si="23"/>
        <v>3.1697326751337767</v>
      </c>
      <c r="BZ37" s="5"/>
    </row>
    <row r="38" spans="1:78" x14ac:dyDescent="0.35">
      <c r="B38" t="s">
        <v>639</v>
      </c>
      <c r="C38" s="7">
        <f t="shared" si="15"/>
        <v>2.731290772542704</v>
      </c>
      <c r="D38" s="7">
        <f t="shared" si="16"/>
        <v>4.3191066687189759</v>
      </c>
      <c r="F38" s="8">
        <v>2.731290772542704</v>
      </c>
      <c r="G38" s="8">
        <v>4.3191186939623671</v>
      </c>
      <c r="H38" s="8"/>
      <c r="J38" s="9" t="s">
        <v>619</v>
      </c>
      <c r="K38" s="32">
        <f>MIN(K12:K35)</f>
        <v>0.77504488446187647</v>
      </c>
      <c r="BZ38" s="5"/>
    </row>
    <row r="39" spans="1:78" x14ac:dyDescent="0.35">
      <c r="B39" t="s">
        <v>640</v>
      </c>
      <c r="C39" s="7">
        <f t="shared" si="15"/>
        <v>7.9580163269839517</v>
      </c>
      <c r="D39" s="7">
        <f t="shared" si="16"/>
        <v>5.4013785739023357</v>
      </c>
      <c r="F39" s="8">
        <v>7.9580163269839517</v>
      </c>
      <c r="G39" s="8">
        <v>5.4013905991457269</v>
      </c>
      <c r="H39" s="8"/>
      <c r="J39" s="9" t="s">
        <v>620</v>
      </c>
      <c r="K39" s="32">
        <f>MAX(K12:K35)</f>
        <v>1.1733837502482034</v>
      </c>
      <c r="BI39" t="s">
        <v>429</v>
      </c>
      <c r="BL39">
        <v>2.7764000000000002</v>
      </c>
      <c r="BZ39" s="5"/>
    </row>
    <row r="40" spans="1:78" x14ac:dyDescent="0.35">
      <c r="B40" t="s">
        <v>641</v>
      </c>
      <c r="C40" s="7">
        <f t="shared" si="15"/>
        <v>13.184741881425197</v>
      </c>
      <c r="D40" s="7">
        <f t="shared" si="16"/>
        <v>5.6418834417208608</v>
      </c>
      <c r="F40" s="8">
        <v>13.184741881425197</v>
      </c>
      <c r="G40" s="8">
        <v>5.641895466964252</v>
      </c>
      <c r="H40" s="8"/>
      <c r="BZ40" s="5"/>
    </row>
    <row r="41" spans="1:78" x14ac:dyDescent="0.35">
      <c r="B41" t="s">
        <v>642</v>
      </c>
      <c r="C41" s="7">
        <f t="shared" si="15"/>
        <v>19.064808130171603</v>
      </c>
      <c r="D41" s="7">
        <f t="shared" si="16"/>
        <v>1.4330482548966792</v>
      </c>
      <c r="F41" s="8">
        <v>19.064808130171603</v>
      </c>
      <c r="G41" s="8">
        <v>1.4330602801400705</v>
      </c>
      <c r="H41" s="8"/>
      <c r="BI41" t="s">
        <v>430</v>
      </c>
      <c r="BZ41" s="5"/>
    </row>
    <row r="42" spans="1:78" x14ac:dyDescent="0.35">
      <c r="B42" t="s">
        <v>643</v>
      </c>
      <c r="C42" s="7">
        <f t="shared" si="15"/>
        <v>16.342555237233448</v>
      </c>
      <c r="D42" s="7"/>
      <c r="F42" s="8">
        <v>16.342555237233448</v>
      </c>
      <c r="G42" s="8"/>
      <c r="H42" s="8"/>
      <c r="BI42" t="s">
        <v>363</v>
      </c>
      <c r="BJ42" s="22">
        <f>BJ18*2/(BJ18+BJ28)</f>
        <v>1.0573821567508708</v>
      </c>
      <c r="BK42" s="22">
        <f t="shared" ref="BK42:BU42" si="24">BK18*2/(BK18+BK28)</f>
        <v>0.59158246776747736</v>
      </c>
      <c r="BL42" s="22">
        <f t="shared" si="24"/>
        <v>0.35927782553481635</v>
      </c>
      <c r="BM42" s="22">
        <f t="shared" si="24"/>
        <v>0.47116884202202125</v>
      </c>
      <c r="BN42" s="22">
        <f t="shared" si="24"/>
        <v>0.86035606900268946</v>
      </c>
      <c r="BO42" s="24">
        <f t="shared" si="24"/>
        <v>1.6373745585085855</v>
      </c>
      <c r="BP42" s="22">
        <f t="shared" si="24"/>
        <v>0.84269449295121179</v>
      </c>
      <c r="BQ42" s="24">
        <f t="shared" si="24"/>
        <v>1.8113363082557019</v>
      </c>
      <c r="BR42" s="22">
        <f t="shared" si="24"/>
        <v>0.86267826184548013</v>
      </c>
      <c r="BS42" s="24">
        <f t="shared" si="24"/>
        <v>1.801753489566631</v>
      </c>
      <c r="BT42" s="22">
        <f t="shared" si="24"/>
        <v>0.70134599743144954</v>
      </c>
      <c r="BU42" s="24">
        <f t="shared" si="24"/>
        <v>2.0632307502080152</v>
      </c>
      <c r="BZ42" s="5"/>
    </row>
    <row r="43" spans="1:78" x14ac:dyDescent="0.35">
      <c r="B43" t="s">
        <v>644</v>
      </c>
      <c r="C43" s="7">
        <f t="shared" si="15"/>
        <v>3.4935215825653851</v>
      </c>
      <c r="D43" s="7">
        <f t="shared" si="16"/>
        <v>5.7621358756301229</v>
      </c>
      <c r="F43" s="8">
        <v>3.4935215825653851</v>
      </c>
      <c r="G43" s="8">
        <v>5.7621479008735141</v>
      </c>
      <c r="H43" s="8"/>
      <c r="BI43" t="s">
        <v>365</v>
      </c>
      <c r="BJ43" s="22">
        <f t="shared" ref="BJ43:BU43" si="25">BJ19*2/(BJ19+BJ29)</f>
        <v>1.0367308035354472</v>
      </c>
      <c r="BK43" s="22">
        <f t="shared" si="25"/>
        <v>0.73584047704001232</v>
      </c>
      <c r="BL43" s="22">
        <f t="shared" si="25"/>
        <v>1.1484427812814892</v>
      </c>
      <c r="BM43" s="22">
        <f t="shared" si="25"/>
        <v>1.2736077958025365</v>
      </c>
      <c r="BN43" s="22">
        <f t="shared" si="25"/>
        <v>1.3566635885118294</v>
      </c>
      <c r="BO43" s="22">
        <f t="shared" si="25"/>
        <v>1.0193466755156462</v>
      </c>
      <c r="BP43" s="22">
        <f t="shared" si="25"/>
        <v>1.4542157510841782</v>
      </c>
      <c r="BQ43" s="22">
        <f t="shared" si="25"/>
        <v>1.2058984849121566</v>
      </c>
      <c r="BR43" s="24">
        <f t="shared" si="25"/>
        <v>1.5134902336289187</v>
      </c>
      <c r="BS43" s="22">
        <f t="shared" si="25"/>
        <v>1.3958322718458751</v>
      </c>
      <c r="BT43" s="22">
        <f t="shared" si="25"/>
        <v>1.4638914611927529</v>
      </c>
      <c r="BU43" s="24">
        <f t="shared" si="25"/>
        <v>6.0874874014326581</v>
      </c>
      <c r="BZ43" s="5"/>
    </row>
    <row r="44" spans="1:78" x14ac:dyDescent="0.35">
      <c r="B44" t="s">
        <v>645</v>
      </c>
      <c r="C44" s="7">
        <f t="shared" si="15"/>
        <v>9.0469174841592128</v>
      </c>
      <c r="D44" s="7">
        <f t="shared" si="16"/>
        <v>6.9646602147227457</v>
      </c>
      <c r="F44" s="8">
        <v>9.0469174841592128</v>
      </c>
      <c r="G44" s="8">
        <v>6.9646722399661369</v>
      </c>
      <c r="H44" s="8" t="s">
        <v>631</v>
      </c>
      <c r="BZ44" s="5"/>
    </row>
    <row r="45" spans="1:78" x14ac:dyDescent="0.35">
      <c r="A45" t="s">
        <v>653</v>
      </c>
      <c r="C45" s="7"/>
      <c r="D45" s="7"/>
      <c r="F45" s="8"/>
      <c r="G45" s="8"/>
      <c r="H45" s="8"/>
      <c r="BZ45" s="5"/>
    </row>
    <row r="46" spans="1:78" x14ac:dyDescent="0.35">
      <c r="A46" t="s">
        <v>370</v>
      </c>
      <c r="C46" s="7">
        <f>AVERAGE(C30:C32)</f>
        <v>458.94457892373731</v>
      </c>
      <c r="D46" s="7">
        <f>AVERAGE(D30:D32)</f>
        <v>10028.682249778736</v>
      </c>
      <c r="F46" s="8">
        <v>458.94457892373731</v>
      </c>
      <c r="G46" s="8">
        <v>10028.682261803979</v>
      </c>
      <c r="H46" s="8"/>
      <c r="BZ46" s="5"/>
    </row>
    <row r="47" spans="1:78" x14ac:dyDescent="0.35">
      <c r="A47" t="s">
        <v>652</v>
      </c>
      <c r="C47" s="7">
        <f>AVERAGE(C33:C44)</f>
        <v>8.665802079147868</v>
      </c>
      <c r="D47" s="7">
        <f>AVERAGE(D33:D44)</f>
        <v>3.7287765386189604</v>
      </c>
      <c r="F47" s="8">
        <v>8.665802079147868</v>
      </c>
      <c r="G47" s="8">
        <v>3.7287885638623508</v>
      </c>
      <c r="H47" s="8" t="s">
        <v>631</v>
      </c>
      <c r="BZ47" s="5"/>
    </row>
    <row r="48" spans="1:78" x14ac:dyDescent="0.35">
      <c r="A48" t="s">
        <v>632</v>
      </c>
      <c r="C48" s="7"/>
      <c r="D48" s="7"/>
      <c r="F48" s="8"/>
      <c r="G48" s="8"/>
      <c r="H48" s="8"/>
      <c r="BZ48" s="5"/>
    </row>
    <row r="49" spans="1:11" x14ac:dyDescent="0.35">
      <c r="A49" t="s">
        <v>370</v>
      </c>
      <c r="B49" t="s">
        <v>626</v>
      </c>
      <c r="C49" s="7">
        <f>SampleConc!V31</f>
        <v>1.8133999999999997</v>
      </c>
      <c r="D49" s="7">
        <f>C49</f>
        <v>1.8133999999999997</v>
      </c>
      <c r="F49" s="8"/>
      <c r="G49" s="8"/>
      <c r="H49" s="8"/>
    </row>
    <row r="50" spans="1:11" x14ac:dyDescent="0.35">
      <c r="B50" t="s">
        <v>627</v>
      </c>
      <c r="C50" s="7">
        <f>SampleConc!V32</f>
        <v>1.7949999999999999</v>
      </c>
      <c r="D50" s="7">
        <f t="shared" ref="D50:D51" si="26">C50</f>
        <v>1.7949999999999999</v>
      </c>
      <c r="F50" s="8"/>
      <c r="G50" s="8"/>
      <c r="H50" s="8"/>
    </row>
    <row r="51" spans="1:11" x14ac:dyDescent="0.35">
      <c r="B51" t="s">
        <v>628</v>
      </c>
      <c r="C51" s="7">
        <f>SampleConc!V33</f>
        <v>1.7788000000000004</v>
      </c>
      <c r="D51" s="7">
        <f t="shared" si="26"/>
        <v>1.7788000000000004</v>
      </c>
      <c r="F51" s="8"/>
      <c r="G51" s="8"/>
      <c r="H51" s="8"/>
    </row>
    <row r="52" spans="1:11" x14ac:dyDescent="0.35">
      <c r="A52" t="s">
        <v>652</v>
      </c>
      <c r="B52" t="s">
        <v>626</v>
      </c>
      <c r="C52" s="7">
        <v>1.7866999999999997</v>
      </c>
      <c r="D52" s="7">
        <v>1.7866999999999997</v>
      </c>
      <c r="F52" s="8"/>
      <c r="G52" s="8"/>
      <c r="H52" s="8"/>
    </row>
    <row r="53" spans="1:11" x14ac:dyDescent="0.35">
      <c r="B53" t="s">
        <v>627</v>
      </c>
      <c r="C53" s="7">
        <v>1.7868000000000013</v>
      </c>
      <c r="D53" s="7">
        <v>1.7868000000000013</v>
      </c>
      <c r="F53" s="8"/>
      <c r="G53" s="8"/>
      <c r="H53" s="8"/>
    </row>
    <row r="54" spans="1:11" x14ac:dyDescent="0.35">
      <c r="B54" t="s">
        <v>628</v>
      </c>
      <c r="C54" s="7">
        <v>1.7909000000000006</v>
      </c>
      <c r="D54" s="7">
        <v>1.7909000000000006</v>
      </c>
      <c r="F54" s="8"/>
      <c r="G54" s="8"/>
      <c r="H54" s="8"/>
    </row>
    <row r="55" spans="1:11" x14ac:dyDescent="0.35">
      <c r="B55" t="s">
        <v>637</v>
      </c>
      <c r="C55" s="7">
        <v>1.7806999999999995</v>
      </c>
      <c r="D55" s="7">
        <v>1.7806999999999995</v>
      </c>
      <c r="F55" s="8"/>
      <c r="G55" s="8"/>
      <c r="H55" s="8"/>
    </row>
    <row r="56" spans="1:11" x14ac:dyDescent="0.35">
      <c r="B56" t="s">
        <v>638</v>
      </c>
      <c r="C56" s="7">
        <v>1.807599999999999</v>
      </c>
      <c r="D56" s="7">
        <v>1.807599999999999</v>
      </c>
      <c r="F56" s="8"/>
      <c r="G56" s="8"/>
      <c r="H56" s="8"/>
    </row>
    <row r="57" spans="1:11" x14ac:dyDescent="0.35">
      <c r="B57" t="s">
        <v>639</v>
      </c>
      <c r="C57" s="7">
        <v>1.7914000000000012</v>
      </c>
      <c r="D57" s="7">
        <v>1.7914000000000012</v>
      </c>
      <c r="F57" s="8"/>
      <c r="G57" s="8"/>
      <c r="H57" s="8"/>
    </row>
    <row r="58" spans="1:11" x14ac:dyDescent="0.35">
      <c r="B58" t="s">
        <v>640</v>
      </c>
      <c r="C58" s="7">
        <v>1.7805999999999997</v>
      </c>
      <c r="D58" s="7">
        <v>1.7805999999999997</v>
      </c>
      <c r="F58" s="8"/>
      <c r="G58" s="8"/>
      <c r="H58" s="8"/>
    </row>
    <row r="59" spans="1:11" x14ac:dyDescent="0.35">
      <c r="B59" t="s">
        <v>641</v>
      </c>
      <c r="C59" s="7">
        <v>1.7673999999999985</v>
      </c>
      <c r="D59" s="7">
        <v>1.7673999999999985</v>
      </c>
      <c r="F59" s="8"/>
      <c r="G59" s="8"/>
      <c r="H59" s="8"/>
    </row>
    <row r="60" spans="1:11" x14ac:dyDescent="0.35">
      <c r="B60" t="s">
        <v>642</v>
      </c>
      <c r="C60" s="7">
        <v>1.8299000000000003</v>
      </c>
      <c r="D60" s="7">
        <v>1.8299000000000003</v>
      </c>
      <c r="F60" s="8"/>
      <c r="G60" s="8"/>
      <c r="H60" s="8"/>
    </row>
    <row r="61" spans="1:11" x14ac:dyDescent="0.35">
      <c r="B61" t="s">
        <v>643</v>
      </c>
      <c r="C61" s="7">
        <v>1.7736000000000001</v>
      </c>
      <c r="D61" s="7">
        <v>1.7736000000000001</v>
      </c>
      <c r="F61" s="8"/>
      <c r="G61" s="8"/>
      <c r="H61" s="8"/>
    </row>
    <row r="62" spans="1:11" x14ac:dyDescent="0.35">
      <c r="B62" t="s">
        <v>644</v>
      </c>
      <c r="C62" s="7">
        <v>1.7774000000000001</v>
      </c>
      <c r="D62" s="7">
        <v>1.7774000000000001</v>
      </c>
      <c r="F62" s="8"/>
      <c r="G62" s="8"/>
      <c r="H62" s="8"/>
      <c r="K62" s="32"/>
    </row>
    <row r="63" spans="1:11" x14ac:dyDescent="0.35">
      <c r="B63" t="s">
        <v>645</v>
      </c>
      <c r="C63" s="7">
        <v>1.7725999999999988</v>
      </c>
      <c r="D63" s="7">
        <v>1.7725999999999988</v>
      </c>
      <c r="F63" s="8"/>
      <c r="G63" s="8"/>
      <c r="H63" s="8"/>
      <c r="K63" s="32"/>
    </row>
    <row r="64" spans="1:11" x14ac:dyDescent="0.35">
      <c r="A64" t="s">
        <v>654</v>
      </c>
      <c r="C64" s="7"/>
      <c r="D64" s="7"/>
      <c r="F64" s="8"/>
      <c r="G64" s="8"/>
      <c r="H64" s="8"/>
      <c r="K64" s="32"/>
    </row>
    <row r="65" spans="1:11" x14ac:dyDescent="0.35">
      <c r="A65" t="s">
        <v>370</v>
      </c>
      <c r="B65" t="s">
        <v>626</v>
      </c>
      <c r="C65" s="7" t="e">
        <f>SampleConc!#REF!</f>
        <v>#REF!</v>
      </c>
      <c r="D65" s="7" t="e">
        <f>C65</f>
        <v>#REF!</v>
      </c>
      <c r="F65" s="8"/>
      <c r="G65" s="8"/>
      <c r="H65" s="8"/>
      <c r="K65" s="32"/>
    </row>
    <row r="66" spans="1:11" x14ac:dyDescent="0.35">
      <c r="B66" t="s">
        <v>627</v>
      </c>
      <c r="C66" s="7" t="e">
        <f>SampleConc!#REF!</f>
        <v>#REF!</v>
      </c>
      <c r="D66" s="7" t="e">
        <f t="shared" ref="D66:D67" si="27">C66</f>
        <v>#REF!</v>
      </c>
      <c r="F66" s="8"/>
      <c r="G66" s="8"/>
      <c r="H66" s="8"/>
      <c r="K66" s="32"/>
    </row>
    <row r="67" spans="1:11" x14ac:dyDescent="0.35">
      <c r="B67" t="s">
        <v>628</v>
      </c>
      <c r="C67" s="7" t="e">
        <f>SampleConc!#REF!</f>
        <v>#REF!</v>
      </c>
      <c r="D67" s="7" t="e">
        <f t="shared" si="27"/>
        <v>#REF!</v>
      </c>
      <c r="F67" s="8"/>
      <c r="G67" s="8"/>
      <c r="H67" s="8"/>
      <c r="K67" s="32"/>
    </row>
    <row r="68" spans="1:11" x14ac:dyDescent="0.35">
      <c r="A68" t="s">
        <v>655</v>
      </c>
      <c r="C68" s="7"/>
      <c r="D68" s="7"/>
      <c r="F68" s="8"/>
      <c r="G68" s="8"/>
      <c r="H68" s="8"/>
      <c r="K68" s="32"/>
    </row>
    <row r="69" spans="1:11" x14ac:dyDescent="0.35">
      <c r="A69" t="s">
        <v>370</v>
      </c>
      <c r="C69" s="12" t="e">
        <f>((C30-C47)*C49/C65+(C31-C47)*C50/C66+(C32-C47)*C51/C67)/3</f>
        <v>#REF!</v>
      </c>
      <c r="D69" s="12" t="e">
        <f>((D30-D47)*D49/D65+(D31-D47)*D50/D66+(D32-D47)*D51/D67)/3</f>
        <v>#REF!</v>
      </c>
      <c r="E69" s="6"/>
      <c r="F69" s="35">
        <v>325.27332381187097</v>
      </c>
      <c r="G69" s="35">
        <v>7226.9706649058862</v>
      </c>
      <c r="H69" s="35" t="s">
        <v>631</v>
      </c>
      <c r="K69" s="32"/>
    </row>
    <row r="70" spans="1:11" x14ac:dyDescent="0.35">
      <c r="A70" s="6" t="s">
        <v>633</v>
      </c>
      <c r="C70" s="7"/>
      <c r="D70" s="7"/>
      <c r="F70" s="8"/>
      <c r="G70" s="8"/>
      <c r="H70" s="8"/>
      <c r="K70" s="32"/>
    </row>
    <row r="71" spans="1:11" x14ac:dyDescent="0.35">
      <c r="A71" t="s">
        <v>634</v>
      </c>
      <c r="C71" s="7">
        <f>(2*((C30-C46)^2+(C31-C46)^2+(C32-C46)^2)+11*((C33-C47)^2+(C34-C47)^2+(C35-C47)^2+(C36-C47)^2+(C37-C47)^2+(C38-C47)^2+(C39-C47)^2+(C40-C47)^2+(C41-C47)^2+(C42-C47)^2+(C43-C47)^2+(C44-C47)^2))/13</f>
        <v>1983.0603026874696</v>
      </c>
      <c r="D71" s="7">
        <f>(2*((D30-D46)^2+(D31-D46)^2+(D32-D46)^2)+11*((D33-D47)^2+(D34-D47)^2+(D35-D47)^2+(D36-D47)^2+(D37-D47)^2+(D38-D47)^2+(D39-D47)^2+(D40-D47)^2+(D41-D47)^2+(D42-D47)^2+(D43-D47)^2+(D44-D47)^2))/13</f>
        <v>772082.18355714239</v>
      </c>
      <c r="F71" s="8">
        <v>1983.0603026874696</v>
      </c>
      <c r="G71" s="8">
        <v>772082.18363302469</v>
      </c>
      <c r="H71" s="8" t="s">
        <v>631</v>
      </c>
    </row>
    <row r="72" spans="1:11" x14ac:dyDescent="0.35">
      <c r="C72" s="7"/>
      <c r="D72" s="7"/>
      <c r="F72" s="8"/>
      <c r="G72" s="8"/>
      <c r="H72" s="8"/>
    </row>
    <row r="73" spans="1:11" x14ac:dyDescent="0.35">
      <c r="A73" t="s">
        <v>635</v>
      </c>
      <c r="C73" s="12">
        <f>(C46-C47)/((C71*(1/3+1/12))^0.5)</f>
        <v>15.664593817775886</v>
      </c>
      <c r="D73" s="12">
        <f>(D46-D47)/((D71*(1/3+1/12))^0.5)</f>
        <v>17.674869711375621</v>
      </c>
      <c r="E73" s="6"/>
      <c r="F73" s="35">
        <v>15.664593817775886</v>
      </c>
      <c r="G73" s="35">
        <v>17.67486971050705</v>
      </c>
      <c r="H73" s="35" t="s">
        <v>631</v>
      </c>
    </row>
  </sheetData>
  <pageMargins left="0.7" right="0.7" top="0.75" bottom="0.75" header="0.3" footer="0.3"/>
  <pageSetup orientation="portrait" verticalDpi="0" r:id="rId1"/>
  <ignoredErrors>
    <ignoredError sqref="BJ18:BU19 BJ28:BU2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277"/>
  <sheetViews>
    <sheetView workbookViewId="0"/>
  </sheetViews>
  <sheetFormatPr defaultRowHeight="14.5" x14ac:dyDescent="0.35"/>
  <cols>
    <col min="3" max="3" width="23.54296875" customWidth="1"/>
  </cols>
  <sheetData>
    <row r="1" spans="1:13" x14ac:dyDescent="0.35">
      <c r="A1" t="s">
        <v>0</v>
      </c>
    </row>
    <row r="3" spans="1:13" x14ac:dyDescent="0.35">
      <c r="A3" t="s">
        <v>1</v>
      </c>
    </row>
    <row r="5" spans="1:13" x14ac:dyDescent="0.35">
      <c r="A5" t="s">
        <v>2</v>
      </c>
    </row>
    <row r="7" spans="1:13" x14ac:dyDescent="0.35">
      <c r="B7" t="s">
        <v>3</v>
      </c>
      <c r="C7" t="s">
        <v>4</v>
      </c>
      <c r="D7" t="s">
        <v>5</v>
      </c>
      <c r="E7" t="s">
        <v>6</v>
      </c>
      <c r="F7" t="s">
        <v>7</v>
      </c>
      <c r="G7" t="s">
        <v>8</v>
      </c>
      <c r="H7" t="s">
        <v>9</v>
      </c>
      <c r="I7" t="s">
        <v>10</v>
      </c>
      <c r="J7" t="s">
        <v>11</v>
      </c>
      <c r="K7" t="s">
        <v>12</v>
      </c>
      <c r="L7" t="s">
        <v>13</v>
      </c>
      <c r="M7" t="s">
        <v>14</v>
      </c>
    </row>
    <row r="8" spans="1:13" x14ac:dyDescent="0.35">
      <c r="A8">
        <v>1</v>
      </c>
      <c r="B8">
        <v>1</v>
      </c>
      <c r="C8" t="s">
        <v>15</v>
      </c>
      <c r="D8" t="s">
        <v>16</v>
      </c>
      <c r="F8">
        <v>0.68</v>
      </c>
      <c r="G8">
        <v>389.52600000000001</v>
      </c>
      <c r="H8">
        <v>1447.2660000000001</v>
      </c>
      <c r="I8">
        <v>0.26900000000000002</v>
      </c>
      <c r="K8" t="s">
        <v>17</v>
      </c>
      <c r="L8">
        <v>26.7</v>
      </c>
    </row>
    <row r="9" spans="1:13" x14ac:dyDescent="0.35">
      <c r="A9">
        <v>2</v>
      </c>
      <c r="B9">
        <v>2</v>
      </c>
      <c r="C9" t="s">
        <v>18</v>
      </c>
      <c r="D9" t="s">
        <v>16</v>
      </c>
      <c r="F9">
        <v>0.61</v>
      </c>
      <c r="G9">
        <v>1900.239</v>
      </c>
      <c r="H9">
        <v>1141.58</v>
      </c>
      <c r="I9">
        <v>1.665</v>
      </c>
      <c r="K9" t="s">
        <v>17</v>
      </c>
      <c r="L9">
        <v>184.9</v>
      </c>
    </row>
    <row r="10" spans="1:13" x14ac:dyDescent="0.35">
      <c r="A10">
        <v>3</v>
      </c>
      <c r="B10">
        <v>3</v>
      </c>
      <c r="C10" t="s">
        <v>19</v>
      </c>
      <c r="D10" t="s">
        <v>16</v>
      </c>
      <c r="F10">
        <v>0.61</v>
      </c>
      <c r="G10">
        <v>1338.124</v>
      </c>
      <c r="H10">
        <v>1017.7670000000001</v>
      </c>
      <c r="I10">
        <v>1.3149999999999999</v>
      </c>
      <c r="K10" t="s">
        <v>17</v>
      </c>
      <c r="L10">
        <v>145.30000000000001</v>
      </c>
    </row>
    <row r="11" spans="1:13" x14ac:dyDescent="0.35">
      <c r="A11">
        <v>4</v>
      </c>
      <c r="B11">
        <v>4</v>
      </c>
      <c r="C11" t="s">
        <v>20</v>
      </c>
      <c r="D11" t="s">
        <v>16</v>
      </c>
      <c r="F11">
        <v>0.65</v>
      </c>
      <c r="G11">
        <v>2301.4079999999999</v>
      </c>
      <c r="H11">
        <v>1127.9780000000001</v>
      </c>
      <c r="I11">
        <v>2.04</v>
      </c>
      <c r="K11" t="s">
        <v>17</v>
      </c>
      <c r="L11">
        <v>227.6</v>
      </c>
    </row>
    <row r="12" spans="1:13" x14ac:dyDescent="0.35">
      <c r="A12">
        <v>5</v>
      </c>
      <c r="B12">
        <v>5</v>
      </c>
      <c r="C12" t="s">
        <v>21</v>
      </c>
      <c r="D12" t="s">
        <v>16</v>
      </c>
      <c r="F12">
        <v>0.55000000000000004</v>
      </c>
      <c r="G12">
        <v>317.12400000000002</v>
      </c>
      <c r="H12">
        <v>22.67</v>
      </c>
      <c r="I12">
        <v>13.989000000000001</v>
      </c>
      <c r="K12" t="s">
        <v>22</v>
      </c>
      <c r="L12">
        <v>1582.9</v>
      </c>
    </row>
    <row r="13" spans="1:13" x14ac:dyDescent="0.35">
      <c r="A13">
        <v>6</v>
      </c>
      <c r="B13">
        <v>6</v>
      </c>
      <c r="C13" t="s">
        <v>23</v>
      </c>
      <c r="D13" t="s">
        <v>24</v>
      </c>
      <c r="K13" t="s">
        <v>25</v>
      </c>
    </row>
    <row r="14" spans="1:13" x14ac:dyDescent="0.35">
      <c r="A14">
        <v>7</v>
      </c>
      <c r="B14">
        <v>7</v>
      </c>
      <c r="C14" t="s">
        <v>26</v>
      </c>
      <c r="D14" t="s">
        <v>16</v>
      </c>
      <c r="F14">
        <v>0.62</v>
      </c>
      <c r="G14">
        <v>271.80900000000003</v>
      </c>
      <c r="H14">
        <v>1919.3630000000001</v>
      </c>
      <c r="I14">
        <v>0.14199999999999999</v>
      </c>
      <c r="K14" t="s">
        <v>17</v>
      </c>
      <c r="L14">
        <v>12.2</v>
      </c>
    </row>
    <row r="15" spans="1:13" x14ac:dyDescent="0.35">
      <c r="A15">
        <v>8</v>
      </c>
      <c r="B15">
        <v>8</v>
      </c>
      <c r="C15" t="s">
        <v>27</v>
      </c>
      <c r="D15" t="s">
        <v>16</v>
      </c>
      <c r="F15">
        <v>0.6</v>
      </c>
      <c r="G15">
        <v>2006.3510000000001</v>
      </c>
      <c r="H15">
        <v>1025.6189999999999</v>
      </c>
      <c r="I15">
        <v>1.956</v>
      </c>
      <c r="K15" t="s">
        <v>17</v>
      </c>
      <c r="L15">
        <v>218</v>
      </c>
    </row>
    <row r="16" spans="1:13" x14ac:dyDescent="0.35">
      <c r="A16">
        <v>9</v>
      </c>
      <c r="B16">
        <v>9</v>
      </c>
      <c r="C16" t="s">
        <v>28</v>
      </c>
      <c r="D16" t="s">
        <v>16</v>
      </c>
      <c r="F16">
        <v>0.53</v>
      </c>
      <c r="G16">
        <v>1951.164</v>
      </c>
      <c r="H16">
        <v>987.81200000000001</v>
      </c>
      <c r="I16">
        <v>1.9750000000000001</v>
      </c>
      <c r="K16" t="s">
        <v>17</v>
      </c>
      <c r="L16">
        <v>220.2</v>
      </c>
    </row>
    <row r="17" spans="1:12" x14ac:dyDescent="0.35">
      <c r="A17">
        <v>10</v>
      </c>
      <c r="B17">
        <v>10</v>
      </c>
      <c r="C17" t="s">
        <v>29</v>
      </c>
      <c r="D17" t="s">
        <v>16</v>
      </c>
      <c r="F17">
        <v>0.61</v>
      </c>
      <c r="G17">
        <v>3241.2930000000001</v>
      </c>
      <c r="H17">
        <v>1212.76</v>
      </c>
      <c r="I17">
        <v>2.673</v>
      </c>
      <c r="K17" t="s">
        <v>17</v>
      </c>
      <c r="L17">
        <v>299.3</v>
      </c>
    </row>
    <row r="18" spans="1:12" x14ac:dyDescent="0.35">
      <c r="A18">
        <v>11</v>
      </c>
      <c r="B18">
        <v>11</v>
      </c>
      <c r="C18" t="s">
        <v>30</v>
      </c>
      <c r="D18" t="s">
        <v>16</v>
      </c>
      <c r="F18">
        <v>0.6</v>
      </c>
      <c r="G18">
        <v>1168.769</v>
      </c>
      <c r="H18">
        <v>1200.4269999999999</v>
      </c>
      <c r="I18">
        <v>0.97399999999999998</v>
      </c>
      <c r="K18" t="s">
        <v>17</v>
      </c>
      <c r="L18">
        <v>106.6</v>
      </c>
    </row>
    <row r="19" spans="1:12" x14ac:dyDescent="0.35">
      <c r="A19">
        <v>12</v>
      </c>
      <c r="B19">
        <v>12</v>
      </c>
      <c r="C19" t="s">
        <v>31</v>
      </c>
      <c r="D19" t="s">
        <v>24</v>
      </c>
      <c r="K19" t="s">
        <v>25</v>
      </c>
    </row>
    <row r="20" spans="1:12" x14ac:dyDescent="0.35">
      <c r="A20">
        <v>13</v>
      </c>
      <c r="B20">
        <v>13</v>
      </c>
      <c r="C20" t="s">
        <v>32</v>
      </c>
      <c r="D20" t="s">
        <v>16</v>
      </c>
      <c r="F20">
        <v>0.71</v>
      </c>
      <c r="G20">
        <v>729.08199999999999</v>
      </c>
      <c r="H20">
        <v>1643.547</v>
      </c>
      <c r="I20">
        <v>0.44400000000000001</v>
      </c>
      <c r="K20" t="s">
        <v>17</v>
      </c>
      <c r="L20">
        <v>46.4</v>
      </c>
    </row>
    <row r="21" spans="1:12" x14ac:dyDescent="0.35">
      <c r="A21">
        <v>14</v>
      </c>
      <c r="B21">
        <v>14</v>
      </c>
      <c r="C21" t="s">
        <v>33</v>
      </c>
      <c r="D21" t="s">
        <v>16</v>
      </c>
      <c r="F21">
        <v>0.61</v>
      </c>
      <c r="G21">
        <v>2812.3449999999998</v>
      </c>
      <c r="H21">
        <v>1484.5129999999999</v>
      </c>
      <c r="I21">
        <v>1.8939999999999999</v>
      </c>
      <c r="K21" t="s">
        <v>17</v>
      </c>
      <c r="L21">
        <v>211</v>
      </c>
    </row>
    <row r="22" spans="1:12" x14ac:dyDescent="0.35">
      <c r="A22">
        <v>15</v>
      </c>
      <c r="B22">
        <v>15</v>
      </c>
      <c r="C22" t="s">
        <v>34</v>
      </c>
      <c r="D22" t="s">
        <v>16</v>
      </c>
      <c r="F22">
        <v>0.68</v>
      </c>
      <c r="G22">
        <v>1402.566</v>
      </c>
      <c r="H22">
        <v>1377.7380000000001</v>
      </c>
      <c r="I22">
        <v>1.018</v>
      </c>
      <c r="K22" t="s">
        <v>17</v>
      </c>
      <c r="L22">
        <v>111.6</v>
      </c>
    </row>
    <row r="23" spans="1:12" x14ac:dyDescent="0.35">
      <c r="A23">
        <v>16</v>
      </c>
      <c r="B23">
        <v>16</v>
      </c>
      <c r="C23" t="s">
        <v>35</v>
      </c>
      <c r="D23" t="s">
        <v>16</v>
      </c>
      <c r="F23">
        <v>0.64</v>
      </c>
      <c r="G23">
        <v>2525.9340000000002</v>
      </c>
      <c r="H23">
        <v>1599.874</v>
      </c>
      <c r="I23">
        <v>1.579</v>
      </c>
      <c r="K23" t="s">
        <v>17</v>
      </c>
      <c r="L23">
        <v>175.2</v>
      </c>
    </row>
    <row r="24" spans="1:12" x14ac:dyDescent="0.35">
      <c r="A24">
        <v>17</v>
      </c>
      <c r="B24">
        <v>17</v>
      </c>
      <c r="C24" t="s">
        <v>36</v>
      </c>
      <c r="D24" t="s">
        <v>16</v>
      </c>
      <c r="F24">
        <v>0.61</v>
      </c>
      <c r="G24">
        <v>1648.13</v>
      </c>
      <c r="H24">
        <v>1098.1679999999999</v>
      </c>
      <c r="I24">
        <v>1.5009999999999999</v>
      </c>
      <c r="K24" t="s">
        <v>17</v>
      </c>
      <c r="L24">
        <v>166.4</v>
      </c>
    </row>
    <row r="25" spans="1:12" x14ac:dyDescent="0.35">
      <c r="A25">
        <v>18</v>
      </c>
      <c r="B25">
        <v>18</v>
      </c>
      <c r="C25" t="s">
        <v>37</v>
      </c>
      <c r="D25" t="s">
        <v>24</v>
      </c>
      <c r="H25">
        <v>12.948</v>
      </c>
      <c r="K25" t="s">
        <v>38</v>
      </c>
    </row>
    <row r="26" spans="1:12" x14ac:dyDescent="0.35">
      <c r="A26">
        <v>19</v>
      </c>
      <c r="B26">
        <v>19</v>
      </c>
      <c r="C26" t="s">
        <v>39</v>
      </c>
      <c r="D26" t="s">
        <v>16</v>
      </c>
      <c r="F26">
        <v>0.64</v>
      </c>
      <c r="G26">
        <v>758.60299999999995</v>
      </c>
      <c r="H26">
        <v>1770.171</v>
      </c>
      <c r="I26">
        <v>0.42899999999999999</v>
      </c>
      <c r="K26" t="s">
        <v>17</v>
      </c>
      <c r="L26">
        <v>44.7</v>
      </c>
    </row>
    <row r="27" spans="1:12" x14ac:dyDescent="0.35">
      <c r="A27">
        <v>20</v>
      </c>
      <c r="B27">
        <v>20</v>
      </c>
      <c r="C27" t="s">
        <v>40</v>
      </c>
      <c r="D27" t="s">
        <v>16</v>
      </c>
      <c r="F27">
        <v>0.63</v>
      </c>
      <c r="G27">
        <v>2325.989</v>
      </c>
      <c r="H27">
        <v>1299.297</v>
      </c>
      <c r="I27">
        <v>1.79</v>
      </c>
      <c r="K27" t="s">
        <v>17</v>
      </c>
      <c r="L27">
        <v>199.2</v>
      </c>
    </row>
    <row r="28" spans="1:12" x14ac:dyDescent="0.35">
      <c r="A28">
        <v>21</v>
      </c>
      <c r="B28">
        <v>21</v>
      </c>
      <c r="C28" t="s">
        <v>41</v>
      </c>
      <c r="D28" t="s">
        <v>16</v>
      </c>
      <c r="F28">
        <v>0.59</v>
      </c>
      <c r="G28">
        <v>3107.4549999999999</v>
      </c>
      <c r="H28">
        <v>978.70899999999995</v>
      </c>
      <c r="I28">
        <v>3.1749999999999998</v>
      </c>
      <c r="K28" t="s">
        <v>17</v>
      </c>
      <c r="L28">
        <v>356.3</v>
      </c>
    </row>
    <row r="29" spans="1:12" x14ac:dyDescent="0.35">
      <c r="A29">
        <v>22</v>
      </c>
      <c r="B29">
        <v>22</v>
      </c>
      <c r="C29" t="s">
        <v>42</v>
      </c>
      <c r="D29" t="s">
        <v>16</v>
      </c>
      <c r="F29">
        <v>0.7</v>
      </c>
      <c r="G29">
        <v>2253.3249999999998</v>
      </c>
      <c r="H29">
        <v>1247.633</v>
      </c>
      <c r="I29">
        <v>1.806</v>
      </c>
      <c r="K29" t="s">
        <v>17</v>
      </c>
      <c r="L29">
        <v>201</v>
      </c>
    </row>
    <row r="30" spans="1:12" x14ac:dyDescent="0.35">
      <c r="A30">
        <v>23</v>
      </c>
      <c r="B30">
        <v>23</v>
      </c>
      <c r="C30" t="s">
        <v>43</v>
      </c>
      <c r="D30" t="s">
        <v>16</v>
      </c>
      <c r="F30">
        <v>0.64</v>
      </c>
      <c r="G30">
        <v>1984.4349999999999</v>
      </c>
      <c r="H30">
        <v>1729.5509999999999</v>
      </c>
      <c r="I30">
        <v>1.147</v>
      </c>
      <c r="K30" t="s">
        <v>17</v>
      </c>
      <c r="L30">
        <v>126.3</v>
      </c>
    </row>
    <row r="31" spans="1:12" x14ac:dyDescent="0.35">
      <c r="A31">
        <v>24</v>
      </c>
      <c r="B31">
        <v>24</v>
      </c>
      <c r="C31" t="s">
        <v>44</v>
      </c>
      <c r="D31" t="s">
        <v>24</v>
      </c>
      <c r="K31" t="s">
        <v>25</v>
      </c>
    </row>
    <row r="32" spans="1:12" x14ac:dyDescent="0.35">
      <c r="A32">
        <v>25</v>
      </c>
      <c r="B32">
        <v>25</v>
      </c>
      <c r="C32" t="s">
        <v>45</v>
      </c>
      <c r="D32" t="s">
        <v>16</v>
      </c>
      <c r="F32">
        <v>0.62</v>
      </c>
      <c r="G32">
        <v>1141.96</v>
      </c>
      <c r="H32">
        <v>1970.154</v>
      </c>
      <c r="I32">
        <v>0.57999999999999996</v>
      </c>
      <c r="K32" t="s">
        <v>17</v>
      </c>
      <c r="L32">
        <v>61.9</v>
      </c>
    </row>
    <row r="33" spans="1:12" x14ac:dyDescent="0.35">
      <c r="A33">
        <v>26</v>
      </c>
      <c r="B33">
        <v>26</v>
      </c>
      <c r="C33" t="s">
        <v>46</v>
      </c>
      <c r="D33" t="s">
        <v>16</v>
      </c>
      <c r="F33">
        <v>0.79</v>
      </c>
      <c r="G33">
        <v>2584.56</v>
      </c>
      <c r="H33">
        <v>1080.701</v>
      </c>
      <c r="I33">
        <v>2.3919999999999999</v>
      </c>
      <c r="K33" t="s">
        <v>17</v>
      </c>
      <c r="L33">
        <v>267.39999999999998</v>
      </c>
    </row>
    <row r="34" spans="1:12" x14ac:dyDescent="0.35">
      <c r="A34">
        <v>27</v>
      </c>
      <c r="B34">
        <v>27</v>
      </c>
      <c r="C34" t="s">
        <v>47</v>
      </c>
      <c r="D34" t="s">
        <v>16</v>
      </c>
      <c r="F34">
        <v>0.53</v>
      </c>
      <c r="G34">
        <v>640.44500000000005</v>
      </c>
      <c r="H34">
        <v>293.38</v>
      </c>
      <c r="I34">
        <v>2.1829999999999998</v>
      </c>
      <c r="K34" t="s">
        <v>48</v>
      </c>
      <c r="L34">
        <v>243.7</v>
      </c>
    </row>
    <row r="35" spans="1:12" x14ac:dyDescent="0.35">
      <c r="A35">
        <v>28</v>
      </c>
      <c r="B35">
        <v>28</v>
      </c>
      <c r="C35" t="s">
        <v>49</v>
      </c>
      <c r="D35" t="s">
        <v>16</v>
      </c>
      <c r="F35">
        <v>0.77</v>
      </c>
      <c r="G35">
        <v>1656.2809999999999</v>
      </c>
      <c r="H35">
        <v>712.95699999999999</v>
      </c>
      <c r="I35">
        <v>2.323</v>
      </c>
      <c r="K35" t="s">
        <v>17</v>
      </c>
      <c r="L35">
        <v>259.60000000000002</v>
      </c>
    </row>
    <row r="36" spans="1:12" x14ac:dyDescent="0.35">
      <c r="A36">
        <v>29</v>
      </c>
      <c r="B36">
        <v>29</v>
      </c>
      <c r="C36" t="s">
        <v>50</v>
      </c>
      <c r="D36" t="s">
        <v>16</v>
      </c>
      <c r="F36">
        <v>0.74</v>
      </c>
      <c r="G36">
        <v>1031.213</v>
      </c>
      <c r="H36">
        <v>987.06799999999998</v>
      </c>
      <c r="I36">
        <v>1.0449999999999999</v>
      </c>
      <c r="K36" t="s">
        <v>17</v>
      </c>
      <c r="L36">
        <v>114.6</v>
      </c>
    </row>
    <row r="37" spans="1:12" x14ac:dyDescent="0.35">
      <c r="A37">
        <v>30</v>
      </c>
      <c r="B37">
        <v>30</v>
      </c>
      <c r="C37" t="s">
        <v>51</v>
      </c>
      <c r="D37" t="s">
        <v>24</v>
      </c>
      <c r="K37" t="s">
        <v>25</v>
      </c>
    </row>
    <row r="38" spans="1:12" x14ac:dyDescent="0.35">
      <c r="A38">
        <v>31</v>
      </c>
      <c r="B38">
        <v>31</v>
      </c>
      <c r="C38" t="s">
        <v>52</v>
      </c>
      <c r="D38" t="s">
        <v>16</v>
      </c>
      <c r="F38">
        <v>0.55000000000000004</v>
      </c>
      <c r="G38">
        <v>254.84800000000001</v>
      </c>
      <c r="H38">
        <v>29.257000000000001</v>
      </c>
      <c r="I38">
        <v>8.7110000000000003</v>
      </c>
      <c r="K38" t="s">
        <v>22</v>
      </c>
      <c r="L38">
        <v>984.2</v>
      </c>
    </row>
    <row r="39" spans="1:12" x14ac:dyDescent="0.35">
      <c r="A39">
        <v>32</v>
      </c>
      <c r="B39">
        <v>32</v>
      </c>
      <c r="C39" t="s">
        <v>53</v>
      </c>
      <c r="D39" t="s">
        <v>16</v>
      </c>
      <c r="F39">
        <v>0.61</v>
      </c>
      <c r="G39">
        <v>2632.4929999999999</v>
      </c>
      <c r="H39">
        <v>1506.1130000000001</v>
      </c>
      <c r="I39">
        <v>1.748</v>
      </c>
      <c r="K39" t="s">
        <v>17</v>
      </c>
      <c r="L39">
        <v>194.4</v>
      </c>
    </row>
    <row r="40" spans="1:12" x14ac:dyDescent="0.35">
      <c r="A40">
        <v>33</v>
      </c>
      <c r="B40">
        <v>33</v>
      </c>
      <c r="C40" t="s">
        <v>54</v>
      </c>
      <c r="D40" t="s">
        <v>16</v>
      </c>
      <c r="F40">
        <v>0.6</v>
      </c>
      <c r="G40">
        <v>2298.2919999999999</v>
      </c>
      <c r="H40">
        <v>494.01</v>
      </c>
      <c r="I40">
        <v>4.6520000000000001</v>
      </c>
      <c r="K40" t="s">
        <v>17</v>
      </c>
      <c r="L40">
        <v>523.9</v>
      </c>
    </row>
    <row r="41" spans="1:12" x14ac:dyDescent="0.35">
      <c r="A41">
        <v>34</v>
      </c>
      <c r="B41">
        <v>34</v>
      </c>
      <c r="C41" t="s">
        <v>55</v>
      </c>
      <c r="D41" t="s">
        <v>16</v>
      </c>
      <c r="F41">
        <v>0.53</v>
      </c>
      <c r="G41">
        <v>1235.54</v>
      </c>
      <c r="H41">
        <v>527.96699999999998</v>
      </c>
      <c r="I41">
        <v>2.34</v>
      </c>
      <c r="K41" t="s">
        <v>17</v>
      </c>
      <c r="L41">
        <v>261.60000000000002</v>
      </c>
    </row>
    <row r="42" spans="1:12" x14ac:dyDescent="0.35">
      <c r="A42">
        <v>35</v>
      </c>
      <c r="B42">
        <v>35</v>
      </c>
      <c r="C42" t="s">
        <v>56</v>
      </c>
      <c r="D42" t="s">
        <v>16</v>
      </c>
      <c r="F42">
        <v>0.59</v>
      </c>
      <c r="G42">
        <v>1945.86</v>
      </c>
      <c r="H42">
        <v>560.971</v>
      </c>
      <c r="I42">
        <v>3.4689999999999999</v>
      </c>
      <c r="K42" t="s">
        <v>17</v>
      </c>
      <c r="L42">
        <v>389.6</v>
      </c>
    </row>
    <row r="43" spans="1:12" x14ac:dyDescent="0.35">
      <c r="A43">
        <v>36</v>
      </c>
      <c r="B43">
        <v>36</v>
      </c>
      <c r="C43" t="s">
        <v>57</v>
      </c>
      <c r="D43" t="s">
        <v>24</v>
      </c>
      <c r="K43" t="s">
        <v>25</v>
      </c>
    </row>
    <row r="44" spans="1:12" x14ac:dyDescent="0.35">
      <c r="A44">
        <v>37</v>
      </c>
      <c r="B44">
        <v>37</v>
      </c>
      <c r="C44" t="s">
        <v>58</v>
      </c>
      <c r="D44" t="s">
        <v>16</v>
      </c>
      <c r="F44">
        <v>0.64</v>
      </c>
      <c r="G44">
        <v>1474.4459999999999</v>
      </c>
      <c r="H44">
        <v>2240.723</v>
      </c>
      <c r="I44">
        <v>0.65800000000000003</v>
      </c>
      <c r="K44" t="s">
        <v>17</v>
      </c>
      <c r="L44">
        <v>70.8</v>
      </c>
    </row>
    <row r="45" spans="1:12" x14ac:dyDescent="0.35">
      <c r="A45">
        <v>38</v>
      </c>
      <c r="B45">
        <v>38</v>
      </c>
      <c r="C45" t="s">
        <v>59</v>
      </c>
      <c r="D45" t="s">
        <v>16</v>
      </c>
      <c r="F45">
        <v>0.57999999999999996</v>
      </c>
      <c r="G45">
        <v>1790.7190000000001</v>
      </c>
      <c r="H45">
        <v>1218.7660000000001</v>
      </c>
      <c r="I45">
        <v>1.4690000000000001</v>
      </c>
      <c r="K45" t="s">
        <v>17</v>
      </c>
      <c r="L45">
        <v>162.80000000000001</v>
      </c>
    </row>
    <row r="46" spans="1:12" x14ac:dyDescent="0.35">
      <c r="A46">
        <v>39</v>
      </c>
      <c r="B46">
        <v>39</v>
      </c>
      <c r="C46" t="s">
        <v>60</v>
      </c>
      <c r="D46" t="s">
        <v>16</v>
      </c>
      <c r="F46">
        <v>0.6</v>
      </c>
      <c r="G46">
        <v>2121.3910000000001</v>
      </c>
      <c r="H46">
        <v>1301.742</v>
      </c>
      <c r="I46">
        <v>1.63</v>
      </c>
      <c r="K46" t="s">
        <v>17</v>
      </c>
      <c r="L46">
        <v>181</v>
      </c>
    </row>
    <row r="47" spans="1:12" x14ac:dyDescent="0.35">
      <c r="A47">
        <v>40</v>
      </c>
      <c r="B47">
        <v>40</v>
      </c>
      <c r="C47" t="s">
        <v>61</v>
      </c>
      <c r="D47" t="s">
        <v>16</v>
      </c>
      <c r="F47">
        <v>0.53</v>
      </c>
      <c r="G47">
        <v>5194.7790000000005</v>
      </c>
      <c r="H47">
        <v>920.55600000000004</v>
      </c>
      <c r="I47">
        <v>5.6429999999999998</v>
      </c>
      <c r="K47" t="s">
        <v>17</v>
      </c>
      <c r="L47">
        <v>636.20000000000005</v>
      </c>
    </row>
    <row r="48" spans="1:12" x14ac:dyDescent="0.35">
      <c r="A48">
        <v>41</v>
      </c>
      <c r="B48">
        <v>41</v>
      </c>
      <c r="C48" t="s">
        <v>62</v>
      </c>
      <c r="D48" t="s">
        <v>16</v>
      </c>
      <c r="F48">
        <v>0.62</v>
      </c>
      <c r="G48">
        <v>942.298</v>
      </c>
      <c r="H48">
        <v>956.36699999999996</v>
      </c>
      <c r="I48">
        <v>0.98499999999999999</v>
      </c>
      <c r="K48" t="s">
        <v>17</v>
      </c>
      <c r="L48">
        <v>107.9</v>
      </c>
    </row>
    <row r="49" spans="1:13" x14ac:dyDescent="0.35">
      <c r="A49">
        <v>42</v>
      </c>
      <c r="B49">
        <v>42</v>
      </c>
      <c r="C49" t="s">
        <v>63</v>
      </c>
      <c r="D49" t="s">
        <v>24</v>
      </c>
      <c r="H49">
        <v>7.1459999999999999</v>
      </c>
      <c r="K49" t="s">
        <v>38</v>
      </c>
    </row>
    <row r="50" spans="1:13" x14ac:dyDescent="0.35">
      <c r="A50">
        <v>43</v>
      </c>
      <c r="B50">
        <v>43</v>
      </c>
      <c r="C50" t="s">
        <v>64</v>
      </c>
      <c r="D50" t="s">
        <v>16</v>
      </c>
      <c r="F50">
        <v>0.64</v>
      </c>
      <c r="G50">
        <v>465.94799999999998</v>
      </c>
      <c r="H50">
        <v>1645.529</v>
      </c>
      <c r="I50">
        <v>0.28299999999999997</v>
      </c>
      <c r="K50" t="s">
        <v>17</v>
      </c>
      <c r="L50">
        <v>28.2</v>
      </c>
    </row>
    <row r="51" spans="1:13" x14ac:dyDescent="0.35">
      <c r="A51">
        <v>44</v>
      </c>
      <c r="B51">
        <v>44</v>
      </c>
      <c r="C51" t="s">
        <v>65</v>
      </c>
      <c r="D51" t="s">
        <v>16</v>
      </c>
      <c r="F51">
        <v>0.53</v>
      </c>
      <c r="G51">
        <v>1186.4949999999999</v>
      </c>
      <c r="H51">
        <v>527.99</v>
      </c>
      <c r="I51">
        <v>2.2469999999999999</v>
      </c>
      <c r="K51" t="s">
        <v>66</v>
      </c>
      <c r="L51">
        <v>251</v>
      </c>
    </row>
    <row r="52" spans="1:13" x14ac:dyDescent="0.35">
      <c r="A52">
        <v>45</v>
      </c>
      <c r="B52">
        <v>45</v>
      </c>
      <c r="C52" t="s">
        <v>67</v>
      </c>
      <c r="D52" t="s">
        <v>16</v>
      </c>
      <c r="F52">
        <v>0.77</v>
      </c>
      <c r="G52">
        <v>1164.4549999999999</v>
      </c>
      <c r="H52">
        <v>1207.597</v>
      </c>
      <c r="I52">
        <v>0.96399999999999997</v>
      </c>
      <c r="K52" t="s">
        <v>17</v>
      </c>
      <c r="L52">
        <v>105.5</v>
      </c>
    </row>
    <row r="54" spans="1:13" x14ac:dyDescent="0.35">
      <c r="A54" t="s">
        <v>68</v>
      </c>
    </row>
    <row r="56" spans="1:13" x14ac:dyDescent="0.35">
      <c r="B56" t="s">
        <v>3</v>
      </c>
      <c r="C56" t="s">
        <v>4</v>
      </c>
      <c r="D56" t="s">
        <v>5</v>
      </c>
      <c r="E56" t="s">
        <v>6</v>
      </c>
      <c r="F56" t="s">
        <v>7</v>
      </c>
      <c r="G56" t="s">
        <v>8</v>
      </c>
      <c r="H56" t="s">
        <v>9</v>
      </c>
      <c r="I56" t="s">
        <v>10</v>
      </c>
      <c r="J56" t="s">
        <v>11</v>
      </c>
      <c r="K56" t="s">
        <v>12</v>
      </c>
      <c r="L56" t="s">
        <v>13</v>
      </c>
      <c r="M56" t="s">
        <v>14</v>
      </c>
    </row>
    <row r="57" spans="1:13" x14ac:dyDescent="0.35">
      <c r="A57">
        <v>1</v>
      </c>
      <c r="B57">
        <v>1</v>
      </c>
      <c r="C57" t="s">
        <v>15</v>
      </c>
      <c r="D57" t="s">
        <v>16</v>
      </c>
      <c r="F57">
        <v>0.71</v>
      </c>
      <c r="G57">
        <v>270.86</v>
      </c>
      <c r="H57">
        <v>1082.5139999999999</v>
      </c>
      <c r="I57">
        <v>0.25</v>
      </c>
      <c r="K57" t="s">
        <v>17</v>
      </c>
      <c r="L57">
        <v>18.2</v>
      </c>
    </row>
    <row r="58" spans="1:13" x14ac:dyDescent="0.35">
      <c r="A58">
        <v>2</v>
      </c>
      <c r="B58">
        <v>2</v>
      </c>
      <c r="C58" t="s">
        <v>18</v>
      </c>
      <c r="D58" t="s">
        <v>16</v>
      </c>
      <c r="F58">
        <v>0.73</v>
      </c>
      <c r="G58">
        <v>2507.4459999999999</v>
      </c>
      <c r="H58">
        <v>1705.9690000000001</v>
      </c>
      <c r="I58">
        <v>1.47</v>
      </c>
      <c r="K58" t="s">
        <v>17</v>
      </c>
      <c r="L58">
        <v>152.9</v>
      </c>
    </row>
    <row r="59" spans="1:13" x14ac:dyDescent="0.35">
      <c r="A59">
        <v>3</v>
      </c>
      <c r="B59">
        <v>3</v>
      </c>
      <c r="C59" t="s">
        <v>19</v>
      </c>
      <c r="D59" t="s">
        <v>16</v>
      </c>
      <c r="F59">
        <v>0.72</v>
      </c>
      <c r="G59">
        <v>1353.7929999999999</v>
      </c>
      <c r="H59">
        <v>1995.2819999999999</v>
      </c>
      <c r="I59">
        <v>0.67800000000000005</v>
      </c>
      <c r="K59" t="s">
        <v>17</v>
      </c>
      <c r="L59">
        <v>65.5</v>
      </c>
    </row>
    <row r="60" spans="1:13" x14ac:dyDescent="0.35">
      <c r="A60">
        <v>4</v>
      </c>
      <c r="B60">
        <v>4</v>
      </c>
      <c r="C60" t="s">
        <v>20</v>
      </c>
      <c r="D60" t="s">
        <v>16</v>
      </c>
      <c r="F60">
        <v>0.79</v>
      </c>
      <c r="G60">
        <v>3953.364</v>
      </c>
      <c r="H60">
        <v>2067.1559999999999</v>
      </c>
      <c r="I60">
        <v>1.9119999999999999</v>
      </c>
      <c r="K60" t="s">
        <v>17</v>
      </c>
      <c r="L60">
        <v>201.7</v>
      </c>
    </row>
    <row r="61" spans="1:13" x14ac:dyDescent="0.35">
      <c r="A61">
        <v>5</v>
      </c>
      <c r="B61">
        <v>5</v>
      </c>
      <c r="C61" t="s">
        <v>21</v>
      </c>
      <c r="D61" t="s">
        <v>16</v>
      </c>
      <c r="F61">
        <v>0.57999999999999996</v>
      </c>
      <c r="G61">
        <v>229.928</v>
      </c>
      <c r="H61">
        <v>571.20399999999995</v>
      </c>
      <c r="I61">
        <v>0.40300000000000002</v>
      </c>
      <c r="K61" t="s">
        <v>17</v>
      </c>
      <c r="L61">
        <v>35.1</v>
      </c>
    </row>
    <row r="62" spans="1:13" x14ac:dyDescent="0.35">
      <c r="A62">
        <v>6</v>
      </c>
      <c r="B62">
        <v>6</v>
      </c>
      <c r="C62" t="s">
        <v>23</v>
      </c>
      <c r="D62" t="s">
        <v>24</v>
      </c>
      <c r="K62" t="s">
        <v>25</v>
      </c>
    </row>
    <row r="63" spans="1:13" x14ac:dyDescent="0.35">
      <c r="A63">
        <v>7</v>
      </c>
      <c r="B63">
        <v>7</v>
      </c>
      <c r="C63" t="s">
        <v>26</v>
      </c>
      <c r="D63" t="s">
        <v>16</v>
      </c>
      <c r="F63">
        <v>0.51</v>
      </c>
      <c r="G63">
        <v>349.471</v>
      </c>
      <c r="H63">
        <v>1385.8</v>
      </c>
      <c r="I63">
        <v>0.252</v>
      </c>
      <c r="K63" t="s">
        <v>17</v>
      </c>
      <c r="L63">
        <v>18.5</v>
      </c>
    </row>
    <row r="64" spans="1:13" x14ac:dyDescent="0.35">
      <c r="A64">
        <v>8</v>
      </c>
      <c r="B64">
        <v>8</v>
      </c>
      <c r="C64" t="s">
        <v>27</v>
      </c>
      <c r="D64" t="s">
        <v>16</v>
      </c>
      <c r="F64">
        <v>0.76</v>
      </c>
      <c r="G64">
        <v>4475.326</v>
      </c>
      <c r="H64">
        <v>2246.2620000000002</v>
      </c>
      <c r="I64">
        <v>1.992</v>
      </c>
      <c r="K64" t="s">
        <v>17</v>
      </c>
      <c r="L64">
        <v>210.5</v>
      </c>
    </row>
    <row r="65" spans="1:12" x14ac:dyDescent="0.35">
      <c r="A65">
        <v>9</v>
      </c>
      <c r="B65">
        <v>9</v>
      </c>
      <c r="C65" t="s">
        <v>28</v>
      </c>
      <c r="D65" t="s">
        <v>16</v>
      </c>
      <c r="F65">
        <v>0.78</v>
      </c>
      <c r="G65">
        <v>6018.3580000000002</v>
      </c>
      <c r="H65">
        <v>2223.1489999999999</v>
      </c>
      <c r="I65">
        <v>2.7069999999999999</v>
      </c>
      <c r="K65" t="s">
        <v>17</v>
      </c>
      <c r="L65">
        <v>289.39999999999998</v>
      </c>
    </row>
    <row r="66" spans="1:12" x14ac:dyDescent="0.35">
      <c r="A66">
        <v>10</v>
      </c>
      <c r="B66">
        <v>10</v>
      </c>
      <c r="C66" t="s">
        <v>29</v>
      </c>
      <c r="D66" t="s">
        <v>16</v>
      </c>
      <c r="F66">
        <v>0.79</v>
      </c>
      <c r="G66">
        <v>6048.7</v>
      </c>
      <c r="H66">
        <v>1813.153</v>
      </c>
      <c r="I66">
        <v>3.3359999999999999</v>
      </c>
      <c r="K66" t="s">
        <v>17</v>
      </c>
      <c r="L66">
        <v>358.8</v>
      </c>
    </row>
    <row r="67" spans="1:12" x14ac:dyDescent="0.35">
      <c r="A67">
        <v>11</v>
      </c>
      <c r="B67">
        <v>11</v>
      </c>
      <c r="C67" t="s">
        <v>30</v>
      </c>
      <c r="D67" t="s">
        <v>16</v>
      </c>
      <c r="F67">
        <v>0.77</v>
      </c>
      <c r="G67">
        <v>2253.761</v>
      </c>
      <c r="H67">
        <v>2441.4560000000001</v>
      </c>
      <c r="I67">
        <v>0.92300000000000004</v>
      </c>
      <c r="K67" t="s">
        <v>17</v>
      </c>
      <c r="L67">
        <v>92.5</v>
      </c>
    </row>
    <row r="68" spans="1:12" x14ac:dyDescent="0.35">
      <c r="A68">
        <v>12</v>
      </c>
      <c r="B68">
        <v>12</v>
      </c>
      <c r="C68" t="s">
        <v>31</v>
      </c>
      <c r="D68" t="s">
        <v>24</v>
      </c>
      <c r="K68" t="s">
        <v>25</v>
      </c>
    </row>
    <row r="69" spans="1:12" x14ac:dyDescent="0.35">
      <c r="A69">
        <v>13</v>
      </c>
      <c r="B69">
        <v>13</v>
      </c>
      <c r="C69" t="s">
        <v>32</v>
      </c>
      <c r="D69" t="s">
        <v>16</v>
      </c>
      <c r="F69">
        <v>0.77</v>
      </c>
      <c r="G69">
        <v>500.82499999999999</v>
      </c>
      <c r="H69">
        <v>1377.655</v>
      </c>
      <c r="I69">
        <v>0.36399999999999999</v>
      </c>
      <c r="K69" t="s">
        <v>17</v>
      </c>
      <c r="L69">
        <v>30.8</v>
      </c>
    </row>
    <row r="70" spans="1:12" x14ac:dyDescent="0.35">
      <c r="A70">
        <v>14</v>
      </c>
      <c r="B70">
        <v>14</v>
      </c>
      <c r="C70" t="s">
        <v>33</v>
      </c>
      <c r="D70" t="s">
        <v>16</v>
      </c>
      <c r="F70">
        <v>0.73</v>
      </c>
      <c r="G70">
        <v>4990.6769999999997</v>
      </c>
      <c r="H70">
        <v>2467.7710000000002</v>
      </c>
      <c r="I70">
        <v>2.0219999999999998</v>
      </c>
      <c r="K70" t="s">
        <v>17</v>
      </c>
      <c r="L70">
        <v>213.8</v>
      </c>
    </row>
    <row r="71" spans="1:12" x14ac:dyDescent="0.35">
      <c r="A71">
        <v>15</v>
      </c>
      <c r="B71">
        <v>15</v>
      </c>
      <c r="C71" t="s">
        <v>34</v>
      </c>
      <c r="D71" t="s">
        <v>16</v>
      </c>
      <c r="F71">
        <v>0.75</v>
      </c>
      <c r="G71">
        <v>3689.75</v>
      </c>
      <c r="H71">
        <v>2767.989</v>
      </c>
      <c r="I71">
        <v>1.333</v>
      </c>
      <c r="K71" t="s">
        <v>17</v>
      </c>
      <c r="L71">
        <v>137.80000000000001</v>
      </c>
    </row>
    <row r="72" spans="1:12" x14ac:dyDescent="0.35">
      <c r="A72">
        <v>16</v>
      </c>
      <c r="B72">
        <v>16</v>
      </c>
      <c r="C72" t="s">
        <v>35</v>
      </c>
      <c r="D72" t="s">
        <v>16</v>
      </c>
      <c r="F72">
        <v>0.75</v>
      </c>
      <c r="G72">
        <v>5050.91</v>
      </c>
      <c r="H72">
        <v>2531.154</v>
      </c>
      <c r="I72">
        <v>1.9950000000000001</v>
      </c>
      <c r="K72" t="s">
        <v>17</v>
      </c>
      <c r="L72">
        <v>210.9</v>
      </c>
    </row>
    <row r="73" spans="1:12" x14ac:dyDescent="0.35">
      <c r="A73">
        <v>17</v>
      </c>
      <c r="B73">
        <v>17</v>
      </c>
      <c r="C73" t="s">
        <v>36</v>
      </c>
      <c r="D73" t="s">
        <v>16</v>
      </c>
      <c r="F73">
        <v>0.73</v>
      </c>
      <c r="G73">
        <v>3841.9250000000002</v>
      </c>
      <c r="H73">
        <v>2696.2080000000001</v>
      </c>
      <c r="I73">
        <v>1.425</v>
      </c>
      <c r="K73" t="s">
        <v>17</v>
      </c>
      <c r="L73">
        <v>147.9</v>
      </c>
    </row>
    <row r="74" spans="1:12" x14ac:dyDescent="0.35">
      <c r="A74">
        <v>18</v>
      </c>
      <c r="B74">
        <v>18</v>
      </c>
      <c r="C74" t="s">
        <v>37</v>
      </c>
      <c r="D74" t="s">
        <v>24</v>
      </c>
      <c r="K74" t="s">
        <v>25</v>
      </c>
    </row>
    <row r="75" spans="1:12" x14ac:dyDescent="0.35">
      <c r="A75">
        <v>19</v>
      </c>
      <c r="B75">
        <v>19</v>
      </c>
      <c r="C75" t="s">
        <v>39</v>
      </c>
      <c r="D75" t="s">
        <v>16</v>
      </c>
      <c r="F75">
        <v>0.6</v>
      </c>
      <c r="G75">
        <v>533.04600000000005</v>
      </c>
      <c r="H75">
        <v>1630.84</v>
      </c>
      <c r="I75">
        <v>0.32700000000000001</v>
      </c>
      <c r="K75" t="s">
        <v>17</v>
      </c>
      <c r="L75">
        <v>26.7</v>
      </c>
    </row>
    <row r="76" spans="1:12" x14ac:dyDescent="0.35">
      <c r="A76">
        <v>20</v>
      </c>
      <c r="B76">
        <v>20</v>
      </c>
      <c r="C76" t="s">
        <v>40</v>
      </c>
      <c r="D76" t="s">
        <v>16</v>
      </c>
      <c r="F76">
        <v>0.78</v>
      </c>
      <c r="G76">
        <v>4521.7420000000002</v>
      </c>
      <c r="H76">
        <v>2406.9769999999999</v>
      </c>
      <c r="I76">
        <v>1.879</v>
      </c>
      <c r="K76" t="s">
        <v>17</v>
      </c>
      <c r="L76">
        <v>198</v>
      </c>
    </row>
    <row r="77" spans="1:12" x14ac:dyDescent="0.35">
      <c r="A77">
        <v>21</v>
      </c>
      <c r="B77">
        <v>21</v>
      </c>
      <c r="C77" t="s">
        <v>41</v>
      </c>
      <c r="D77" t="s">
        <v>16</v>
      </c>
      <c r="F77">
        <v>0.79</v>
      </c>
      <c r="G77">
        <v>8205.1059999999998</v>
      </c>
      <c r="H77">
        <v>2095.3029999999999</v>
      </c>
      <c r="I77">
        <v>3.9159999999999999</v>
      </c>
      <c r="K77" t="s">
        <v>17</v>
      </c>
      <c r="L77">
        <v>422.8</v>
      </c>
    </row>
    <row r="78" spans="1:12" x14ac:dyDescent="0.35">
      <c r="A78">
        <v>22</v>
      </c>
      <c r="B78">
        <v>22</v>
      </c>
      <c r="C78" t="s">
        <v>42</v>
      </c>
      <c r="D78" t="s">
        <v>16</v>
      </c>
      <c r="F78">
        <v>0.77</v>
      </c>
      <c r="G78">
        <v>6923.607</v>
      </c>
      <c r="H78">
        <v>2120.4920000000002</v>
      </c>
      <c r="I78">
        <v>3.2650000000000001</v>
      </c>
      <c r="K78" t="s">
        <v>17</v>
      </c>
      <c r="L78">
        <v>351</v>
      </c>
    </row>
    <row r="79" spans="1:12" x14ac:dyDescent="0.35">
      <c r="A79">
        <v>23</v>
      </c>
      <c r="B79">
        <v>23</v>
      </c>
      <c r="C79" t="s">
        <v>43</v>
      </c>
      <c r="D79" t="s">
        <v>16</v>
      </c>
      <c r="F79">
        <v>0.77</v>
      </c>
      <c r="G79">
        <v>7917.6450000000004</v>
      </c>
      <c r="H79">
        <v>2852.7150000000001</v>
      </c>
      <c r="I79">
        <v>2.7749999999999999</v>
      </c>
      <c r="K79" t="s">
        <v>17</v>
      </c>
      <c r="L79">
        <v>297</v>
      </c>
    </row>
    <row r="80" spans="1:12" x14ac:dyDescent="0.35">
      <c r="A80">
        <v>24</v>
      </c>
      <c r="B80">
        <v>24</v>
      </c>
      <c r="C80" t="s">
        <v>44</v>
      </c>
      <c r="D80" t="s">
        <v>24</v>
      </c>
      <c r="K80" t="s">
        <v>25</v>
      </c>
    </row>
    <row r="81" spans="1:12" x14ac:dyDescent="0.35">
      <c r="A81">
        <v>25</v>
      </c>
      <c r="B81">
        <v>25</v>
      </c>
      <c r="C81" t="s">
        <v>45</v>
      </c>
      <c r="D81" t="s">
        <v>16</v>
      </c>
      <c r="F81">
        <v>0.8</v>
      </c>
      <c r="G81">
        <v>739.76800000000003</v>
      </c>
      <c r="H81">
        <v>1596.15</v>
      </c>
      <c r="I81">
        <v>0.46300000000000002</v>
      </c>
      <c r="K81" t="s">
        <v>17</v>
      </c>
      <c r="L81">
        <v>41.8</v>
      </c>
    </row>
    <row r="82" spans="1:12" x14ac:dyDescent="0.35">
      <c r="A82">
        <v>26</v>
      </c>
      <c r="B82">
        <v>26</v>
      </c>
      <c r="C82" t="s">
        <v>46</v>
      </c>
      <c r="D82" t="s">
        <v>16</v>
      </c>
      <c r="F82">
        <v>0.78</v>
      </c>
      <c r="G82">
        <v>6660.2539999999999</v>
      </c>
      <c r="H82">
        <v>2001.652</v>
      </c>
      <c r="I82">
        <v>3.327</v>
      </c>
      <c r="K82" t="s">
        <v>17</v>
      </c>
      <c r="L82">
        <v>357.9</v>
      </c>
    </row>
    <row r="83" spans="1:12" x14ac:dyDescent="0.35">
      <c r="A83">
        <v>27</v>
      </c>
      <c r="B83">
        <v>27</v>
      </c>
      <c r="C83" t="s">
        <v>47</v>
      </c>
      <c r="D83" t="s">
        <v>16</v>
      </c>
      <c r="F83">
        <v>0.82</v>
      </c>
      <c r="G83">
        <v>1693.3489999999999</v>
      </c>
      <c r="H83">
        <v>1353.519</v>
      </c>
      <c r="I83">
        <v>1.2509999999999999</v>
      </c>
      <c r="K83" t="s">
        <v>17</v>
      </c>
      <c r="L83">
        <v>128.69999999999999</v>
      </c>
    </row>
    <row r="84" spans="1:12" x14ac:dyDescent="0.35">
      <c r="A84">
        <v>28</v>
      </c>
      <c r="B84">
        <v>28</v>
      </c>
      <c r="C84" t="s">
        <v>49</v>
      </c>
      <c r="D84" t="s">
        <v>16</v>
      </c>
      <c r="F84">
        <v>0.78</v>
      </c>
      <c r="G84">
        <v>3265.7159999999999</v>
      </c>
      <c r="H84">
        <v>1686.4580000000001</v>
      </c>
      <c r="I84">
        <v>1.9359999999999999</v>
      </c>
      <c r="K84" t="s">
        <v>17</v>
      </c>
      <c r="L84">
        <v>204.4</v>
      </c>
    </row>
    <row r="85" spans="1:12" x14ac:dyDescent="0.35">
      <c r="A85">
        <v>29</v>
      </c>
      <c r="B85">
        <v>29</v>
      </c>
      <c r="C85" t="s">
        <v>50</v>
      </c>
      <c r="D85" t="s">
        <v>16</v>
      </c>
      <c r="F85">
        <v>0.77</v>
      </c>
      <c r="G85">
        <v>3352.672</v>
      </c>
      <c r="H85">
        <v>2546.2370000000001</v>
      </c>
      <c r="I85">
        <v>1.3169999999999999</v>
      </c>
      <c r="K85" t="s">
        <v>17</v>
      </c>
      <c r="L85">
        <v>136</v>
      </c>
    </row>
    <row r="86" spans="1:12" x14ac:dyDescent="0.35">
      <c r="A86">
        <v>30</v>
      </c>
      <c r="B86">
        <v>30</v>
      </c>
      <c r="C86" t="s">
        <v>51</v>
      </c>
      <c r="D86" t="s">
        <v>24</v>
      </c>
      <c r="K86" t="s">
        <v>25</v>
      </c>
    </row>
    <row r="87" spans="1:12" x14ac:dyDescent="0.35">
      <c r="A87">
        <v>31</v>
      </c>
      <c r="B87">
        <v>31</v>
      </c>
      <c r="C87" t="s">
        <v>52</v>
      </c>
      <c r="D87" t="s">
        <v>16</v>
      </c>
      <c r="F87">
        <v>0.6</v>
      </c>
      <c r="G87">
        <v>86.811999999999998</v>
      </c>
      <c r="H87">
        <v>600.29</v>
      </c>
      <c r="I87">
        <v>0.14499999999999999</v>
      </c>
      <c r="K87" t="s">
        <v>17</v>
      </c>
      <c r="L87">
        <v>6.6</v>
      </c>
    </row>
    <row r="88" spans="1:12" x14ac:dyDescent="0.35">
      <c r="A88">
        <v>32</v>
      </c>
      <c r="B88">
        <v>32</v>
      </c>
      <c r="C88" t="s">
        <v>53</v>
      </c>
      <c r="D88" t="s">
        <v>16</v>
      </c>
      <c r="F88">
        <v>0.72</v>
      </c>
      <c r="G88">
        <v>5520.5169999999998</v>
      </c>
      <c r="H88">
        <v>2701.8809999999999</v>
      </c>
      <c r="I88">
        <v>2.0430000000000001</v>
      </c>
      <c r="K88" t="s">
        <v>17</v>
      </c>
      <c r="L88">
        <v>216.1</v>
      </c>
    </row>
    <row r="89" spans="1:12" x14ac:dyDescent="0.35">
      <c r="A89">
        <v>33</v>
      </c>
      <c r="B89">
        <v>33</v>
      </c>
      <c r="C89" t="s">
        <v>54</v>
      </c>
      <c r="D89" t="s">
        <v>16</v>
      </c>
      <c r="F89">
        <v>0.8</v>
      </c>
      <c r="G89">
        <v>4606.9399999999996</v>
      </c>
      <c r="H89">
        <v>2214.5140000000001</v>
      </c>
      <c r="I89">
        <v>2.08</v>
      </c>
      <c r="K89" t="s">
        <v>17</v>
      </c>
      <c r="L89">
        <v>220.2</v>
      </c>
    </row>
    <row r="90" spans="1:12" x14ac:dyDescent="0.35">
      <c r="A90">
        <v>34</v>
      </c>
      <c r="B90">
        <v>34</v>
      </c>
      <c r="C90" t="s">
        <v>55</v>
      </c>
      <c r="D90" t="s">
        <v>16</v>
      </c>
      <c r="F90">
        <v>0.8</v>
      </c>
      <c r="G90">
        <v>3614.5770000000002</v>
      </c>
      <c r="H90">
        <v>1489.259</v>
      </c>
      <c r="I90">
        <v>2.427</v>
      </c>
      <c r="K90" t="s">
        <v>17</v>
      </c>
      <c r="L90">
        <v>258.5</v>
      </c>
    </row>
    <row r="91" spans="1:12" x14ac:dyDescent="0.35">
      <c r="A91">
        <v>35</v>
      </c>
      <c r="B91">
        <v>35</v>
      </c>
      <c r="C91" t="s">
        <v>56</v>
      </c>
      <c r="D91" t="s">
        <v>16</v>
      </c>
      <c r="F91">
        <v>0.78</v>
      </c>
      <c r="G91">
        <v>6741.2579999999998</v>
      </c>
      <c r="H91">
        <v>1344.0740000000001</v>
      </c>
      <c r="I91">
        <v>5.016</v>
      </c>
      <c r="K91" t="s">
        <v>17</v>
      </c>
      <c r="L91">
        <v>544.20000000000005</v>
      </c>
    </row>
    <row r="92" spans="1:12" x14ac:dyDescent="0.35">
      <c r="A92">
        <v>36</v>
      </c>
      <c r="B92">
        <v>36</v>
      </c>
      <c r="C92" t="s">
        <v>57</v>
      </c>
      <c r="D92" t="s">
        <v>24</v>
      </c>
      <c r="K92" t="s">
        <v>25</v>
      </c>
    </row>
    <row r="93" spans="1:12" x14ac:dyDescent="0.35">
      <c r="A93">
        <v>37</v>
      </c>
      <c r="B93">
        <v>37</v>
      </c>
      <c r="C93" t="s">
        <v>58</v>
      </c>
      <c r="D93" t="s">
        <v>16</v>
      </c>
      <c r="F93">
        <v>0.88</v>
      </c>
      <c r="G93">
        <v>1124.921</v>
      </c>
      <c r="H93">
        <v>1678.9860000000001</v>
      </c>
      <c r="I93">
        <v>0.67</v>
      </c>
      <c r="K93" t="s">
        <v>69</v>
      </c>
      <c r="L93">
        <v>64.599999999999994</v>
      </c>
    </row>
    <row r="94" spans="1:12" x14ac:dyDescent="0.35">
      <c r="A94">
        <v>38</v>
      </c>
      <c r="B94">
        <v>38</v>
      </c>
      <c r="C94" t="s">
        <v>59</v>
      </c>
      <c r="D94" t="s">
        <v>16</v>
      </c>
      <c r="F94">
        <v>0.78</v>
      </c>
      <c r="G94">
        <v>5548.7740000000003</v>
      </c>
      <c r="H94">
        <v>2244.66</v>
      </c>
      <c r="I94">
        <v>2.472</v>
      </c>
      <c r="K94" t="s">
        <v>17</v>
      </c>
      <c r="L94">
        <v>263.5</v>
      </c>
    </row>
    <row r="95" spans="1:12" x14ac:dyDescent="0.35">
      <c r="A95">
        <v>39</v>
      </c>
      <c r="B95">
        <v>39</v>
      </c>
      <c r="C95" t="s">
        <v>60</v>
      </c>
      <c r="D95" t="s">
        <v>16</v>
      </c>
      <c r="F95">
        <v>0.77</v>
      </c>
      <c r="G95">
        <v>8370.1730000000007</v>
      </c>
      <c r="H95">
        <v>2584.0309999999999</v>
      </c>
      <c r="I95">
        <v>3.2389999999999999</v>
      </c>
      <c r="K95" t="s">
        <v>17</v>
      </c>
      <c r="L95">
        <v>348.1</v>
      </c>
    </row>
    <row r="96" spans="1:12" x14ac:dyDescent="0.35">
      <c r="A96">
        <v>40</v>
      </c>
      <c r="B96">
        <v>40</v>
      </c>
      <c r="C96" t="s">
        <v>61</v>
      </c>
      <c r="D96" t="s">
        <v>16</v>
      </c>
      <c r="F96">
        <v>0.78</v>
      </c>
      <c r="G96">
        <v>8330.6180000000004</v>
      </c>
      <c r="H96">
        <v>1840.5440000000001</v>
      </c>
      <c r="I96">
        <v>4.5259999999999998</v>
      </c>
      <c r="K96" t="s">
        <v>17</v>
      </c>
      <c r="L96">
        <v>490.2</v>
      </c>
    </row>
    <row r="97" spans="1:13" x14ac:dyDescent="0.35">
      <c r="A97">
        <v>41</v>
      </c>
      <c r="B97">
        <v>41</v>
      </c>
      <c r="C97" t="s">
        <v>62</v>
      </c>
      <c r="D97" t="s">
        <v>16</v>
      </c>
      <c r="F97">
        <v>0.7</v>
      </c>
      <c r="G97">
        <v>1936.5920000000001</v>
      </c>
      <c r="H97">
        <v>1886.463</v>
      </c>
      <c r="I97">
        <v>1.0269999999999999</v>
      </c>
      <c r="K97" t="s">
        <v>17</v>
      </c>
      <c r="L97">
        <v>103.9</v>
      </c>
    </row>
    <row r="98" spans="1:13" x14ac:dyDescent="0.35">
      <c r="A98">
        <v>42</v>
      </c>
      <c r="B98">
        <v>42</v>
      </c>
      <c r="C98" t="s">
        <v>63</v>
      </c>
      <c r="D98" t="s">
        <v>24</v>
      </c>
      <c r="K98" t="s">
        <v>25</v>
      </c>
    </row>
    <row r="99" spans="1:13" x14ac:dyDescent="0.35">
      <c r="A99">
        <v>43</v>
      </c>
      <c r="B99">
        <v>43</v>
      </c>
      <c r="C99" t="s">
        <v>64</v>
      </c>
      <c r="D99" t="s">
        <v>16</v>
      </c>
      <c r="F99">
        <v>0.51</v>
      </c>
      <c r="G99">
        <v>727.18700000000001</v>
      </c>
      <c r="H99">
        <v>1672.2370000000001</v>
      </c>
      <c r="I99">
        <v>0.435</v>
      </c>
      <c r="K99" t="s">
        <v>17</v>
      </c>
      <c r="L99">
        <v>38.6</v>
      </c>
    </row>
    <row r="100" spans="1:13" x14ac:dyDescent="0.35">
      <c r="A100">
        <v>44</v>
      </c>
      <c r="B100">
        <v>44</v>
      </c>
      <c r="C100" t="s">
        <v>65</v>
      </c>
      <c r="D100" t="s">
        <v>16</v>
      </c>
      <c r="F100">
        <v>0.78</v>
      </c>
      <c r="G100">
        <v>3522.7260000000001</v>
      </c>
      <c r="H100">
        <v>1432.6780000000001</v>
      </c>
      <c r="I100">
        <v>2.4590000000000001</v>
      </c>
      <c r="K100" t="s">
        <v>17</v>
      </c>
      <c r="L100">
        <v>262</v>
      </c>
    </row>
    <row r="101" spans="1:13" x14ac:dyDescent="0.35">
      <c r="A101">
        <v>45</v>
      </c>
      <c r="B101">
        <v>45</v>
      </c>
      <c r="C101" t="s">
        <v>67</v>
      </c>
      <c r="D101" t="s">
        <v>16</v>
      </c>
      <c r="F101">
        <v>0.77</v>
      </c>
      <c r="G101">
        <v>3616.1550000000002</v>
      </c>
      <c r="H101">
        <v>2390.1260000000002</v>
      </c>
      <c r="I101">
        <v>1.5129999999999999</v>
      </c>
      <c r="K101" t="s">
        <v>17</v>
      </c>
      <c r="L101">
        <v>157.6</v>
      </c>
    </row>
    <row r="103" spans="1:13" x14ac:dyDescent="0.35">
      <c r="A103" t="s">
        <v>70</v>
      </c>
    </row>
    <row r="105" spans="1:13" x14ac:dyDescent="0.35">
      <c r="B105" t="s">
        <v>3</v>
      </c>
      <c r="C105" t="s">
        <v>4</v>
      </c>
      <c r="D105" t="s">
        <v>5</v>
      </c>
      <c r="E105" t="s">
        <v>6</v>
      </c>
      <c r="F105" t="s">
        <v>7</v>
      </c>
      <c r="G105" t="s">
        <v>8</v>
      </c>
      <c r="H105" t="s">
        <v>9</v>
      </c>
      <c r="I105" t="s">
        <v>10</v>
      </c>
      <c r="J105" t="s">
        <v>11</v>
      </c>
      <c r="K105" t="s">
        <v>12</v>
      </c>
      <c r="L105" t="s">
        <v>13</v>
      </c>
      <c r="M105" t="s">
        <v>14</v>
      </c>
    </row>
    <row r="106" spans="1:13" x14ac:dyDescent="0.35">
      <c r="A106">
        <v>1</v>
      </c>
      <c r="B106">
        <v>1</v>
      </c>
      <c r="C106" t="s">
        <v>15</v>
      </c>
      <c r="D106" t="s">
        <v>16</v>
      </c>
      <c r="F106">
        <v>1.19</v>
      </c>
      <c r="G106">
        <v>1485.7729999999999</v>
      </c>
      <c r="H106">
        <v>1483.7260000000001</v>
      </c>
      <c r="I106">
        <v>1.0009999999999999</v>
      </c>
      <c r="J106">
        <v>47.402000000000001</v>
      </c>
      <c r="K106" t="s">
        <v>17</v>
      </c>
      <c r="L106">
        <v>95.9</v>
      </c>
    </row>
    <row r="107" spans="1:13" x14ac:dyDescent="0.35">
      <c r="A107">
        <v>2</v>
      </c>
      <c r="B107">
        <v>2</v>
      </c>
      <c r="C107" t="s">
        <v>18</v>
      </c>
      <c r="D107" t="s">
        <v>16</v>
      </c>
      <c r="F107">
        <v>1.1000000000000001</v>
      </c>
      <c r="G107">
        <v>1333.854</v>
      </c>
      <c r="H107">
        <v>1152.0940000000001</v>
      </c>
      <c r="I107">
        <v>1.1579999999999999</v>
      </c>
      <c r="J107">
        <v>50.942999999999998</v>
      </c>
      <c r="K107" t="s">
        <v>17</v>
      </c>
      <c r="L107">
        <v>112.2</v>
      </c>
    </row>
    <row r="108" spans="1:13" x14ac:dyDescent="0.35">
      <c r="A108">
        <v>3</v>
      </c>
      <c r="B108">
        <v>3</v>
      </c>
      <c r="C108" t="s">
        <v>19</v>
      </c>
      <c r="D108" t="s">
        <v>16</v>
      </c>
      <c r="F108">
        <v>1.1000000000000001</v>
      </c>
      <c r="G108">
        <v>2869.45</v>
      </c>
      <c r="H108">
        <v>1306.681</v>
      </c>
      <c r="I108">
        <v>2.1960000000000002</v>
      </c>
      <c r="J108">
        <v>119.742</v>
      </c>
      <c r="K108" t="s">
        <v>17</v>
      </c>
      <c r="L108">
        <v>220.1</v>
      </c>
    </row>
    <row r="109" spans="1:13" x14ac:dyDescent="0.35">
      <c r="A109">
        <v>4</v>
      </c>
      <c r="B109">
        <v>4</v>
      </c>
      <c r="C109" t="s">
        <v>20</v>
      </c>
      <c r="D109" t="s">
        <v>16</v>
      </c>
      <c r="F109">
        <v>1.1000000000000001</v>
      </c>
      <c r="G109">
        <v>2915.1529999999998</v>
      </c>
      <c r="H109">
        <v>1449.9649999999999</v>
      </c>
      <c r="I109">
        <v>2.0099999999999998</v>
      </c>
      <c r="J109">
        <v>100.703</v>
      </c>
      <c r="K109" t="s">
        <v>17</v>
      </c>
      <c r="L109">
        <v>200.8</v>
      </c>
    </row>
    <row r="110" spans="1:13" x14ac:dyDescent="0.35">
      <c r="A110">
        <v>5</v>
      </c>
      <c r="B110">
        <v>5</v>
      </c>
      <c r="C110" t="s">
        <v>21</v>
      </c>
      <c r="D110" t="s">
        <v>16</v>
      </c>
    </row>
    <row r="111" spans="1:13" x14ac:dyDescent="0.35">
      <c r="A111">
        <v>6</v>
      </c>
      <c r="B111">
        <v>6</v>
      </c>
      <c r="C111" t="s">
        <v>23</v>
      </c>
      <c r="D111" t="s">
        <v>24</v>
      </c>
      <c r="H111">
        <v>22.468</v>
      </c>
    </row>
    <row r="112" spans="1:13" x14ac:dyDescent="0.35">
      <c r="A112">
        <v>7</v>
      </c>
      <c r="B112">
        <v>7</v>
      </c>
      <c r="C112" t="s">
        <v>26</v>
      </c>
      <c r="D112" t="s">
        <v>16</v>
      </c>
      <c r="F112">
        <v>1.19</v>
      </c>
      <c r="G112">
        <v>145.84299999999999</v>
      </c>
      <c r="H112">
        <v>1841.8579999999999</v>
      </c>
      <c r="I112">
        <v>7.9000000000000001E-2</v>
      </c>
      <c r="K112" t="s">
        <v>17</v>
      </c>
      <c r="L112">
        <v>0.1</v>
      </c>
    </row>
    <row r="113" spans="1:12" x14ac:dyDescent="0.35">
      <c r="A113">
        <v>8</v>
      </c>
      <c r="B113">
        <v>8</v>
      </c>
      <c r="C113" t="s">
        <v>27</v>
      </c>
      <c r="D113" t="s">
        <v>16</v>
      </c>
      <c r="F113">
        <v>1.08</v>
      </c>
      <c r="G113">
        <v>2445.0340000000001</v>
      </c>
      <c r="H113">
        <v>1433.8130000000001</v>
      </c>
      <c r="I113">
        <v>1.7050000000000001</v>
      </c>
      <c r="J113">
        <v>86.198999999999998</v>
      </c>
      <c r="K113" t="s">
        <v>17</v>
      </c>
      <c r="L113">
        <v>169.1</v>
      </c>
    </row>
    <row r="114" spans="1:12" x14ac:dyDescent="0.35">
      <c r="A114">
        <v>9</v>
      </c>
      <c r="B114">
        <v>9</v>
      </c>
      <c r="C114" t="s">
        <v>28</v>
      </c>
      <c r="D114" t="s">
        <v>16</v>
      </c>
      <c r="F114">
        <v>1.1000000000000001</v>
      </c>
      <c r="G114">
        <v>1444.2460000000001</v>
      </c>
      <c r="H114">
        <v>1181.2439999999999</v>
      </c>
      <c r="I114">
        <v>1.2230000000000001</v>
      </c>
      <c r="J114">
        <v>21.117000000000001</v>
      </c>
      <c r="K114" t="s">
        <v>17</v>
      </c>
      <c r="L114">
        <v>118.9</v>
      </c>
    </row>
    <row r="115" spans="1:12" x14ac:dyDescent="0.35">
      <c r="A115">
        <v>10</v>
      </c>
      <c r="B115">
        <v>10</v>
      </c>
      <c r="C115" t="s">
        <v>29</v>
      </c>
      <c r="D115" t="s">
        <v>16</v>
      </c>
      <c r="F115">
        <v>1.08</v>
      </c>
      <c r="G115">
        <v>3331.0540000000001</v>
      </c>
      <c r="H115">
        <v>1172.3589999999999</v>
      </c>
      <c r="I115">
        <v>2.8410000000000002</v>
      </c>
      <c r="J115">
        <v>163.459</v>
      </c>
      <c r="K115" t="s">
        <v>17</v>
      </c>
      <c r="L115">
        <v>287.2</v>
      </c>
    </row>
    <row r="116" spans="1:12" x14ac:dyDescent="0.35">
      <c r="A116">
        <v>11</v>
      </c>
      <c r="B116">
        <v>11</v>
      </c>
      <c r="C116" t="s">
        <v>30</v>
      </c>
      <c r="D116" t="s">
        <v>16</v>
      </c>
      <c r="F116">
        <v>1.1000000000000001</v>
      </c>
      <c r="G116">
        <v>940.60500000000002</v>
      </c>
      <c r="H116">
        <v>1209.116</v>
      </c>
      <c r="I116">
        <v>0.77800000000000002</v>
      </c>
      <c r="J116">
        <v>45.308</v>
      </c>
      <c r="K116" t="s">
        <v>17</v>
      </c>
      <c r="L116">
        <v>72.7</v>
      </c>
    </row>
    <row r="117" spans="1:12" x14ac:dyDescent="0.35">
      <c r="A117">
        <v>12</v>
      </c>
      <c r="B117">
        <v>12</v>
      </c>
      <c r="C117" t="s">
        <v>31</v>
      </c>
      <c r="D117" t="s">
        <v>24</v>
      </c>
      <c r="K117" t="s">
        <v>25</v>
      </c>
    </row>
    <row r="118" spans="1:12" x14ac:dyDescent="0.35">
      <c r="A118">
        <v>13</v>
      </c>
      <c r="B118">
        <v>13</v>
      </c>
      <c r="C118" t="s">
        <v>32</v>
      </c>
      <c r="D118" t="s">
        <v>16</v>
      </c>
      <c r="F118">
        <v>1.21</v>
      </c>
      <c r="G118">
        <v>6244.2089999999998</v>
      </c>
      <c r="H118">
        <v>1678.8320000000001</v>
      </c>
      <c r="I118">
        <v>3.7189999999999999</v>
      </c>
      <c r="K118" t="s">
        <v>17</v>
      </c>
      <c r="L118">
        <v>378.4</v>
      </c>
    </row>
    <row r="119" spans="1:12" x14ac:dyDescent="0.35">
      <c r="A119">
        <v>14</v>
      </c>
      <c r="B119">
        <v>14</v>
      </c>
      <c r="C119" t="s">
        <v>33</v>
      </c>
      <c r="D119" t="s">
        <v>16</v>
      </c>
      <c r="F119">
        <v>1.1000000000000001</v>
      </c>
      <c r="G119">
        <v>2597.3020000000001</v>
      </c>
      <c r="H119">
        <v>1300.4280000000001</v>
      </c>
      <c r="I119">
        <v>1.9970000000000001</v>
      </c>
      <c r="J119">
        <v>367.363</v>
      </c>
      <c r="K119" t="s">
        <v>17</v>
      </c>
      <c r="L119">
        <v>199.5</v>
      </c>
    </row>
    <row r="120" spans="1:12" x14ac:dyDescent="0.35">
      <c r="A120">
        <v>15</v>
      </c>
      <c r="B120">
        <v>15</v>
      </c>
      <c r="C120" t="s">
        <v>34</v>
      </c>
      <c r="D120" t="s">
        <v>16</v>
      </c>
      <c r="F120">
        <v>1.08</v>
      </c>
      <c r="G120">
        <v>3629.46</v>
      </c>
      <c r="H120">
        <v>1470.635</v>
      </c>
      <c r="I120">
        <v>2.468</v>
      </c>
      <c r="K120" t="s">
        <v>17</v>
      </c>
      <c r="L120">
        <v>248.4</v>
      </c>
    </row>
    <row r="121" spans="1:12" x14ac:dyDescent="0.35">
      <c r="A121">
        <v>16</v>
      </c>
      <c r="B121">
        <v>16</v>
      </c>
      <c r="C121" t="s">
        <v>35</v>
      </c>
      <c r="D121" t="s">
        <v>16</v>
      </c>
      <c r="F121">
        <v>1.08</v>
      </c>
      <c r="G121">
        <v>1461.8019999999999</v>
      </c>
      <c r="H121">
        <v>1300.5060000000001</v>
      </c>
      <c r="I121">
        <v>1.1240000000000001</v>
      </c>
      <c r="J121">
        <v>41.445999999999998</v>
      </c>
      <c r="K121" t="s">
        <v>17</v>
      </c>
      <c r="L121">
        <v>108.7</v>
      </c>
    </row>
    <row r="122" spans="1:12" x14ac:dyDescent="0.35">
      <c r="A122">
        <v>17</v>
      </c>
      <c r="B122">
        <v>17</v>
      </c>
      <c r="C122" t="s">
        <v>36</v>
      </c>
      <c r="D122" t="s">
        <v>16</v>
      </c>
      <c r="F122">
        <v>1.1000000000000001</v>
      </c>
      <c r="G122">
        <v>1207.7840000000001</v>
      </c>
      <c r="H122">
        <v>1538.9949999999999</v>
      </c>
      <c r="I122">
        <v>0.78500000000000003</v>
      </c>
      <c r="J122">
        <v>63.048999999999999</v>
      </c>
      <c r="K122" t="s">
        <v>17</v>
      </c>
      <c r="L122">
        <v>73.400000000000006</v>
      </c>
    </row>
    <row r="123" spans="1:12" x14ac:dyDescent="0.35">
      <c r="A123">
        <v>18</v>
      </c>
      <c r="B123">
        <v>18</v>
      </c>
      <c r="C123" t="s">
        <v>37</v>
      </c>
      <c r="D123" t="s">
        <v>24</v>
      </c>
      <c r="K123" t="s">
        <v>25</v>
      </c>
    </row>
    <row r="124" spans="1:12" x14ac:dyDescent="0.35">
      <c r="A124">
        <v>19</v>
      </c>
      <c r="B124">
        <v>19</v>
      </c>
      <c r="C124" t="s">
        <v>39</v>
      </c>
      <c r="D124" t="s">
        <v>16</v>
      </c>
      <c r="F124">
        <v>1.21</v>
      </c>
      <c r="G124">
        <v>989.43700000000001</v>
      </c>
      <c r="H124">
        <v>1826.9749999999999</v>
      </c>
      <c r="I124">
        <v>0.54200000000000004</v>
      </c>
      <c r="J124">
        <v>8.4719999999999995</v>
      </c>
      <c r="K124" t="s">
        <v>17</v>
      </c>
      <c r="L124">
        <v>48.2</v>
      </c>
    </row>
    <row r="125" spans="1:12" x14ac:dyDescent="0.35">
      <c r="A125">
        <v>20</v>
      </c>
      <c r="B125">
        <v>20</v>
      </c>
      <c r="C125" t="s">
        <v>40</v>
      </c>
      <c r="D125" t="s">
        <v>16</v>
      </c>
      <c r="F125">
        <v>1.1000000000000001</v>
      </c>
      <c r="G125">
        <v>2645.1190000000001</v>
      </c>
      <c r="H125">
        <v>1139.8710000000001</v>
      </c>
      <c r="I125">
        <v>2.3210000000000002</v>
      </c>
      <c r="J125">
        <v>103.63</v>
      </c>
      <c r="K125" t="s">
        <v>17</v>
      </c>
      <c r="L125">
        <v>233.1</v>
      </c>
    </row>
    <row r="126" spans="1:12" x14ac:dyDescent="0.35">
      <c r="A126">
        <v>21</v>
      </c>
      <c r="B126">
        <v>21</v>
      </c>
      <c r="C126" t="s">
        <v>41</v>
      </c>
      <c r="D126" t="s">
        <v>16</v>
      </c>
      <c r="F126">
        <v>1.1000000000000001</v>
      </c>
      <c r="G126">
        <v>6511.1559999999999</v>
      </c>
      <c r="H126">
        <v>1146.183</v>
      </c>
      <c r="I126">
        <v>5.681</v>
      </c>
      <c r="J126">
        <v>157.86199999999999</v>
      </c>
      <c r="K126" t="s">
        <v>17</v>
      </c>
      <c r="L126">
        <v>582.29999999999995</v>
      </c>
    </row>
    <row r="127" spans="1:12" x14ac:dyDescent="0.35">
      <c r="A127">
        <v>22</v>
      </c>
      <c r="B127">
        <v>22</v>
      </c>
      <c r="C127" t="s">
        <v>42</v>
      </c>
      <c r="D127" t="s">
        <v>16</v>
      </c>
      <c r="F127">
        <v>1.08</v>
      </c>
      <c r="G127">
        <v>2431.6190000000001</v>
      </c>
      <c r="H127">
        <v>1398.2929999999999</v>
      </c>
      <c r="I127">
        <v>1.7390000000000001</v>
      </c>
      <c r="J127">
        <v>76.230999999999995</v>
      </c>
      <c r="K127" t="s">
        <v>17</v>
      </c>
      <c r="L127">
        <v>172.6</v>
      </c>
    </row>
    <row r="128" spans="1:12" x14ac:dyDescent="0.35">
      <c r="A128">
        <v>23</v>
      </c>
      <c r="B128">
        <v>23</v>
      </c>
      <c r="C128" t="s">
        <v>43</v>
      </c>
      <c r="D128" t="s">
        <v>16</v>
      </c>
      <c r="F128">
        <v>1.08</v>
      </c>
      <c r="G128">
        <v>2165.2950000000001</v>
      </c>
      <c r="H128">
        <v>1375.7380000000001</v>
      </c>
      <c r="I128">
        <v>1.5740000000000001</v>
      </c>
      <c r="J128">
        <v>69.135000000000005</v>
      </c>
      <c r="K128" t="s">
        <v>17</v>
      </c>
      <c r="L128">
        <v>155.5</v>
      </c>
    </row>
    <row r="129" spans="1:12" x14ac:dyDescent="0.35">
      <c r="A129">
        <v>24</v>
      </c>
      <c r="B129">
        <v>24</v>
      </c>
      <c r="C129" t="s">
        <v>44</v>
      </c>
      <c r="D129" t="s">
        <v>24</v>
      </c>
      <c r="K129" t="s">
        <v>25</v>
      </c>
    </row>
    <row r="130" spans="1:12" x14ac:dyDescent="0.35">
      <c r="A130">
        <v>25</v>
      </c>
      <c r="B130">
        <v>25</v>
      </c>
      <c r="C130" t="s">
        <v>45</v>
      </c>
      <c r="D130" t="s">
        <v>16</v>
      </c>
      <c r="F130">
        <v>1.19</v>
      </c>
      <c r="G130">
        <v>2282.299</v>
      </c>
      <c r="H130">
        <v>1865.127</v>
      </c>
      <c r="I130">
        <v>1.224</v>
      </c>
      <c r="J130">
        <v>96.367000000000004</v>
      </c>
      <c r="K130" t="s">
        <v>66</v>
      </c>
      <c r="L130">
        <v>119.1</v>
      </c>
    </row>
    <row r="131" spans="1:12" x14ac:dyDescent="0.35">
      <c r="A131">
        <v>26</v>
      </c>
      <c r="B131">
        <v>26</v>
      </c>
      <c r="C131" t="s">
        <v>46</v>
      </c>
      <c r="D131" t="s">
        <v>16</v>
      </c>
      <c r="F131">
        <v>1.08</v>
      </c>
      <c r="G131">
        <v>3868.373</v>
      </c>
      <c r="H131">
        <v>1392.69</v>
      </c>
      <c r="I131">
        <v>2.778</v>
      </c>
      <c r="J131">
        <v>127.715</v>
      </c>
      <c r="K131" t="s">
        <v>17</v>
      </c>
      <c r="L131">
        <v>280.60000000000002</v>
      </c>
    </row>
    <row r="132" spans="1:12" x14ac:dyDescent="0.35">
      <c r="A132">
        <v>27</v>
      </c>
      <c r="B132">
        <v>27</v>
      </c>
      <c r="C132" t="s">
        <v>47</v>
      </c>
      <c r="D132" t="s">
        <v>16</v>
      </c>
      <c r="F132">
        <v>1.08</v>
      </c>
      <c r="G132">
        <v>1075.4179999999999</v>
      </c>
      <c r="H132">
        <v>994.51900000000001</v>
      </c>
      <c r="I132">
        <v>1.081</v>
      </c>
      <c r="J132">
        <v>31.937000000000001</v>
      </c>
      <c r="K132" t="s">
        <v>17</v>
      </c>
      <c r="L132">
        <v>104.3</v>
      </c>
    </row>
    <row r="133" spans="1:12" x14ac:dyDescent="0.35">
      <c r="A133">
        <v>28</v>
      </c>
      <c r="B133">
        <v>28</v>
      </c>
      <c r="C133" t="s">
        <v>49</v>
      </c>
      <c r="D133" t="s">
        <v>16</v>
      </c>
      <c r="F133">
        <v>1.08</v>
      </c>
      <c r="G133">
        <v>2212.31</v>
      </c>
      <c r="H133">
        <v>1105.6189999999999</v>
      </c>
      <c r="I133">
        <v>2.0009999999999999</v>
      </c>
      <c r="J133">
        <v>276.90800000000002</v>
      </c>
      <c r="K133" t="s">
        <v>17</v>
      </c>
      <c r="L133">
        <v>199.8</v>
      </c>
    </row>
    <row r="134" spans="1:12" x14ac:dyDescent="0.35">
      <c r="A134">
        <v>29</v>
      </c>
      <c r="B134">
        <v>29</v>
      </c>
      <c r="C134" t="s">
        <v>50</v>
      </c>
      <c r="D134" t="s">
        <v>16</v>
      </c>
      <c r="F134">
        <v>1.08</v>
      </c>
      <c r="G134">
        <v>3516.2289999999998</v>
      </c>
      <c r="H134">
        <v>1130.828</v>
      </c>
      <c r="I134">
        <v>3.109</v>
      </c>
      <c r="J134">
        <v>101.05500000000001</v>
      </c>
      <c r="K134" t="s">
        <v>17</v>
      </c>
      <c r="L134">
        <v>315</v>
      </c>
    </row>
    <row r="135" spans="1:12" x14ac:dyDescent="0.35">
      <c r="A135">
        <v>30</v>
      </c>
      <c r="B135">
        <v>30</v>
      </c>
      <c r="C135" t="s">
        <v>51</v>
      </c>
      <c r="D135" t="s">
        <v>24</v>
      </c>
      <c r="H135">
        <v>6.2279999999999998</v>
      </c>
      <c r="K135" t="s">
        <v>38</v>
      </c>
    </row>
    <row r="136" spans="1:12" x14ac:dyDescent="0.35">
      <c r="A136">
        <v>31</v>
      </c>
      <c r="B136">
        <v>31</v>
      </c>
      <c r="C136" t="s">
        <v>52</v>
      </c>
      <c r="D136" t="s">
        <v>16</v>
      </c>
      <c r="F136">
        <v>1.19</v>
      </c>
      <c r="G136">
        <v>79.194999999999993</v>
      </c>
      <c r="H136">
        <v>19.664000000000001</v>
      </c>
      <c r="I136">
        <v>4.0270000000000001</v>
      </c>
      <c r="J136">
        <v>17.396000000000001</v>
      </c>
      <c r="K136" t="s">
        <v>17</v>
      </c>
      <c r="L136">
        <v>410.5</v>
      </c>
    </row>
    <row r="137" spans="1:12" x14ac:dyDescent="0.35">
      <c r="A137">
        <v>32</v>
      </c>
      <c r="B137">
        <v>32</v>
      </c>
      <c r="C137" t="s">
        <v>53</v>
      </c>
      <c r="D137" t="s">
        <v>16</v>
      </c>
      <c r="F137">
        <v>1.07</v>
      </c>
      <c r="G137">
        <v>1293.586</v>
      </c>
      <c r="H137">
        <v>1210.8679999999999</v>
      </c>
      <c r="I137">
        <v>1.0680000000000001</v>
      </c>
      <c r="J137">
        <v>65.242999999999995</v>
      </c>
      <c r="K137" t="s">
        <v>17</v>
      </c>
      <c r="L137">
        <v>102.9</v>
      </c>
    </row>
    <row r="138" spans="1:12" x14ac:dyDescent="0.35">
      <c r="A138">
        <v>33</v>
      </c>
      <c r="B138">
        <v>33</v>
      </c>
      <c r="C138" t="s">
        <v>54</v>
      </c>
      <c r="D138" t="s">
        <v>16</v>
      </c>
      <c r="F138">
        <v>1.4</v>
      </c>
      <c r="G138">
        <v>906.58299999999997</v>
      </c>
      <c r="H138">
        <v>643.44299999999998</v>
      </c>
      <c r="I138">
        <v>1.409</v>
      </c>
      <c r="K138" t="s">
        <v>17</v>
      </c>
      <c r="L138">
        <v>138.30000000000001</v>
      </c>
    </row>
    <row r="139" spans="1:12" x14ac:dyDescent="0.35">
      <c r="A139">
        <v>34</v>
      </c>
      <c r="B139">
        <v>34</v>
      </c>
      <c r="C139" t="s">
        <v>55</v>
      </c>
      <c r="D139" t="s">
        <v>16</v>
      </c>
      <c r="F139">
        <v>1.08</v>
      </c>
      <c r="G139">
        <v>2188.79</v>
      </c>
      <c r="H139">
        <v>1395.5070000000001</v>
      </c>
      <c r="I139">
        <v>1.5680000000000001</v>
      </c>
      <c r="J139">
        <v>73.399000000000001</v>
      </c>
      <c r="K139" t="s">
        <v>17</v>
      </c>
      <c r="L139">
        <v>154.9</v>
      </c>
    </row>
    <row r="140" spans="1:12" x14ac:dyDescent="0.35">
      <c r="A140">
        <v>35</v>
      </c>
      <c r="B140">
        <v>35</v>
      </c>
      <c r="C140" t="s">
        <v>56</v>
      </c>
      <c r="D140" t="s">
        <v>16</v>
      </c>
      <c r="F140">
        <v>1.07</v>
      </c>
      <c r="G140">
        <v>3704.6219999999998</v>
      </c>
      <c r="H140">
        <v>1490.114</v>
      </c>
      <c r="I140">
        <v>2.4860000000000002</v>
      </c>
      <c r="J140">
        <v>124.295</v>
      </c>
      <c r="K140" t="s">
        <v>17</v>
      </c>
      <c r="L140">
        <v>250.3</v>
      </c>
    </row>
    <row r="141" spans="1:12" x14ac:dyDescent="0.35">
      <c r="A141">
        <v>36</v>
      </c>
      <c r="B141">
        <v>36</v>
      </c>
      <c r="C141" t="s">
        <v>57</v>
      </c>
      <c r="D141" t="s">
        <v>24</v>
      </c>
      <c r="K141" t="s">
        <v>25</v>
      </c>
    </row>
    <row r="142" spans="1:12" x14ac:dyDescent="0.35">
      <c r="A142">
        <v>37</v>
      </c>
      <c r="B142">
        <v>37</v>
      </c>
      <c r="C142" t="s">
        <v>58</v>
      </c>
      <c r="D142" t="s">
        <v>16</v>
      </c>
      <c r="F142">
        <v>1.19</v>
      </c>
      <c r="G142">
        <v>2068.0169999999998</v>
      </c>
      <c r="H142">
        <v>2196.0070000000001</v>
      </c>
      <c r="I142">
        <v>0.94199999999999995</v>
      </c>
      <c r="J142">
        <v>105.43600000000001</v>
      </c>
      <c r="K142" t="s">
        <v>66</v>
      </c>
      <c r="L142">
        <v>89.7</v>
      </c>
    </row>
    <row r="143" spans="1:12" x14ac:dyDescent="0.35">
      <c r="A143">
        <v>38</v>
      </c>
      <c r="B143">
        <v>38</v>
      </c>
      <c r="C143" t="s">
        <v>59</v>
      </c>
      <c r="D143" t="s">
        <v>16</v>
      </c>
      <c r="F143">
        <v>1.1000000000000001</v>
      </c>
      <c r="G143">
        <v>2602.5659999999998</v>
      </c>
      <c r="H143">
        <v>1268.8779999999999</v>
      </c>
      <c r="I143">
        <v>2.0510000000000002</v>
      </c>
      <c r="J143">
        <v>25.959</v>
      </c>
      <c r="K143" t="s">
        <v>17</v>
      </c>
      <c r="L143">
        <v>205</v>
      </c>
    </row>
    <row r="144" spans="1:12" x14ac:dyDescent="0.35">
      <c r="A144">
        <v>39</v>
      </c>
      <c r="B144">
        <v>39</v>
      </c>
      <c r="C144" t="s">
        <v>60</v>
      </c>
      <c r="D144" t="s">
        <v>16</v>
      </c>
      <c r="F144">
        <v>1.07</v>
      </c>
      <c r="G144">
        <v>2160.9769999999999</v>
      </c>
      <c r="H144">
        <v>1212.3579999999999</v>
      </c>
      <c r="I144">
        <v>1.782</v>
      </c>
      <c r="J144">
        <v>47.67</v>
      </c>
      <c r="K144" t="s">
        <v>17</v>
      </c>
      <c r="L144">
        <v>177.1</v>
      </c>
    </row>
    <row r="145" spans="1:13" x14ac:dyDescent="0.35">
      <c r="A145">
        <v>40</v>
      </c>
      <c r="B145">
        <v>40</v>
      </c>
      <c r="C145" t="s">
        <v>61</v>
      </c>
      <c r="D145" t="s">
        <v>16</v>
      </c>
      <c r="F145">
        <v>1.08</v>
      </c>
      <c r="G145">
        <v>4391.2430000000004</v>
      </c>
      <c r="H145">
        <v>1052.1210000000001</v>
      </c>
      <c r="I145">
        <v>4.1740000000000004</v>
      </c>
      <c r="J145">
        <v>147.744</v>
      </c>
      <c r="K145" t="s">
        <v>17</v>
      </c>
      <c r="L145">
        <v>425.7</v>
      </c>
    </row>
    <row r="146" spans="1:13" x14ac:dyDescent="0.35">
      <c r="A146">
        <v>41</v>
      </c>
      <c r="B146">
        <v>41</v>
      </c>
      <c r="C146" t="s">
        <v>62</v>
      </c>
      <c r="D146" t="s">
        <v>16</v>
      </c>
      <c r="F146">
        <v>1.08</v>
      </c>
      <c r="G146">
        <v>991.976</v>
      </c>
      <c r="H146">
        <v>1169.9659999999999</v>
      </c>
      <c r="I146">
        <v>0.84799999999999998</v>
      </c>
      <c r="K146" t="s">
        <v>17</v>
      </c>
      <c r="L146">
        <v>80</v>
      </c>
    </row>
    <row r="147" spans="1:13" x14ac:dyDescent="0.35">
      <c r="A147">
        <v>42</v>
      </c>
      <c r="B147">
        <v>42</v>
      </c>
      <c r="C147" t="s">
        <v>63</v>
      </c>
      <c r="D147" t="s">
        <v>24</v>
      </c>
      <c r="K147" t="s">
        <v>25</v>
      </c>
    </row>
    <row r="148" spans="1:13" x14ac:dyDescent="0.35">
      <c r="A148">
        <v>43</v>
      </c>
      <c r="B148">
        <v>43</v>
      </c>
      <c r="C148" t="s">
        <v>64</v>
      </c>
      <c r="D148" t="s">
        <v>16</v>
      </c>
      <c r="F148">
        <v>1.18</v>
      </c>
      <c r="G148">
        <v>1202.059</v>
      </c>
      <c r="H148">
        <v>1751.172</v>
      </c>
      <c r="I148">
        <v>0.68600000000000005</v>
      </c>
      <c r="J148">
        <v>29.593</v>
      </c>
      <c r="K148" t="s">
        <v>66</v>
      </c>
      <c r="L148">
        <v>63.2</v>
      </c>
    </row>
    <row r="149" spans="1:13" x14ac:dyDescent="0.35">
      <c r="A149">
        <v>44</v>
      </c>
      <c r="B149">
        <v>44</v>
      </c>
      <c r="C149" t="s">
        <v>65</v>
      </c>
      <c r="D149" t="s">
        <v>16</v>
      </c>
      <c r="F149">
        <v>1.4</v>
      </c>
      <c r="G149">
        <v>2172.4899999999998</v>
      </c>
      <c r="H149">
        <v>1355.7429999999999</v>
      </c>
      <c r="I149">
        <v>1.6020000000000001</v>
      </c>
      <c r="J149">
        <v>125.32599999999999</v>
      </c>
      <c r="K149" t="s">
        <v>17</v>
      </c>
      <c r="L149">
        <v>158.4</v>
      </c>
    </row>
    <row r="150" spans="1:13" x14ac:dyDescent="0.35">
      <c r="A150">
        <v>45</v>
      </c>
      <c r="B150">
        <v>45</v>
      </c>
      <c r="C150" t="s">
        <v>67</v>
      </c>
      <c r="D150" t="s">
        <v>16</v>
      </c>
      <c r="F150">
        <v>1.08</v>
      </c>
      <c r="G150">
        <v>4431.5739999999996</v>
      </c>
      <c r="H150">
        <v>1156.325</v>
      </c>
      <c r="I150">
        <v>3.8319999999999999</v>
      </c>
      <c r="J150">
        <v>147.84200000000001</v>
      </c>
      <c r="K150" t="s">
        <v>17</v>
      </c>
      <c r="L150">
        <v>390.2</v>
      </c>
    </row>
    <row r="152" spans="1:13" x14ac:dyDescent="0.35">
      <c r="A152" t="s">
        <v>71</v>
      </c>
    </row>
    <row r="154" spans="1:13" x14ac:dyDescent="0.35">
      <c r="B154" t="s">
        <v>3</v>
      </c>
      <c r="C154" t="s">
        <v>4</v>
      </c>
      <c r="D154" t="s">
        <v>5</v>
      </c>
      <c r="E154" t="s">
        <v>6</v>
      </c>
      <c r="F154" t="s">
        <v>7</v>
      </c>
      <c r="G154" t="s">
        <v>8</v>
      </c>
      <c r="H154" t="s">
        <v>9</v>
      </c>
      <c r="I154" t="s">
        <v>10</v>
      </c>
      <c r="J154" t="s">
        <v>11</v>
      </c>
      <c r="K154" t="s">
        <v>12</v>
      </c>
      <c r="L154" t="s">
        <v>13</v>
      </c>
      <c r="M154" t="s">
        <v>14</v>
      </c>
    </row>
    <row r="155" spans="1:13" x14ac:dyDescent="0.35">
      <c r="A155">
        <v>1</v>
      </c>
      <c r="B155">
        <v>1</v>
      </c>
      <c r="C155" t="s">
        <v>15</v>
      </c>
      <c r="D155" t="s">
        <v>16</v>
      </c>
      <c r="F155">
        <v>1.56</v>
      </c>
      <c r="G155">
        <v>571.60400000000004</v>
      </c>
      <c r="H155">
        <v>1784.453</v>
      </c>
      <c r="I155">
        <v>0.32</v>
      </c>
      <c r="J155">
        <v>210.53200000000001</v>
      </c>
      <c r="K155" t="s">
        <v>66</v>
      </c>
      <c r="L155">
        <v>32.1</v>
      </c>
    </row>
    <row r="156" spans="1:13" x14ac:dyDescent="0.35">
      <c r="A156">
        <v>2</v>
      </c>
      <c r="B156">
        <v>2</v>
      </c>
      <c r="C156" t="s">
        <v>18</v>
      </c>
      <c r="D156" t="s">
        <v>16</v>
      </c>
      <c r="F156">
        <v>1.63</v>
      </c>
      <c r="G156">
        <v>1660.605</v>
      </c>
      <c r="H156">
        <v>1612.7</v>
      </c>
      <c r="I156">
        <v>1.03</v>
      </c>
      <c r="J156">
        <v>547.13699999999994</v>
      </c>
      <c r="K156" t="s">
        <v>66</v>
      </c>
      <c r="L156">
        <v>106.4</v>
      </c>
    </row>
    <row r="157" spans="1:13" x14ac:dyDescent="0.35">
      <c r="A157">
        <v>3</v>
      </c>
      <c r="B157">
        <v>3</v>
      </c>
      <c r="C157" t="s">
        <v>19</v>
      </c>
      <c r="D157" t="s">
        <v>16</v>
      </c>
      <c r="F157">
        <v>1.63</v>
      </c>
      <c r="G157">
        <v>1390.171</v>
      </c>
      <c r="H157">
        <v>1560.922</v>
      </c>
      <c r="I157">
        <v>0.89100000000000001</v>
      </c>
      <c r="J157">
        <v>441.93</v>
      </c>
      <c r="K157" t="s">
        <v>66</v>
      </c>
      <c r="L157">
        <v>91.8</v>
      </c>
    </row>
    <row r="158" spans="1:13" x14ac:dyDescent="0.35">
      <c r="A158">
        <v>4</v>
      </c>
      <c r="B158">
        <v>4</v>
      </c>
      <c r="C158" t="s">
        <v>20</v>
      </c>
      <c r="D158" t="s">
        <v>16</v>
      </c>
      <c r="F158">
        <v>1.65</v>
      </c>
      <c r="G158">
        <v>4805.6080000000002</v>
      </c>
      <c r="H158">
        <v>1894.5540000000001</v>
      </c>
      <c r="I158">
        <v>2.5369999999999999</v>
      </c>
      <c r="J158">
        <v>1155.248</v>
      </c>
      <c r="K158" t="s">
        <v>66</v>
      </c>
      <c r="L158">
        <v>264.2</v>
      </c>
    </row>
    <row r="159" spans="1:13" x14ac:dyDescent="0.35">
      <c r="A159">
        <v>5</v>
      </c>
      <c r="B159">
        <v>5</v>
      </c>
      <c r="C159" t="s">
        <v>21</v>
      </c>
      <c r="D159" t="s">
        <v>16</v>
      </c>
      <c r="F159">
        <v>1.67</v>
      </c>
      <c r="G159">
        <v>73.207999999999998</v>
      </c>
      <c r="H159">
        <v>8.9600000000000009</v>
      </c>
      <c r="I159">
        <v>8.1709999999999994</v>
      </c>
      <c r="K159" t="s">
        <v>66</v>
      </c>
      <c r="L159">
        <v>854.2</v>
      </c>
    </row>
    <row r="160" spans="1:13" x14ac:dyDescent="0.35">
      <c r="A160">
        <v>6</v>
      </c>
      <c r="B160">
        <v>6</v>
      </c>
      <c r="C160" t="s">
        <v>23</v>
      </c>
      <c r="D160" t="s">
        <v>24</v>
      </c>
      <c r="K160" t="s">
        <v>25</v>
      </c>
    </row>
    <row r="161" spans="1:12" x14ac:dyDescent="0.35">
      <c r="A161">
        <v>7</v>
      </c>
      <c r="B161">
        <v>7</v>
      </c>
      <c r="C161" t="s">
        <v>26</v>
      </c>
      <c r="D161" t="s">
        <v>16</v>
      </c>
      <c r="F161">
        <v>1.6</v>
      </c>
      <c r="G161">
        <v>301.85000000000002</v>
      </c>
      <c r="H161">
        <v>2105.5100000000002</v>
      </c>
      <c r="I161">
        <v>0.14299999999999999</v>
      </c>
      <c r="J161">
        <v>63.68</v>
      </c>
      <c r="K161" t="s">
        <v>66</v>
      </c>
      <c r="L161">
        <v>13.6</v>
      </c>
    </row>
    <row r="162" spans="1:12" x14ac:dyDescent="0.35">
      <c r="A162">
        <v>8</v>
      </c>
      <c r="B162">
        <v>8</v>
      </c>
      <c r="C162" t="s">
        <v>27</v>
      </c>
      <c r="D162" t="s">
        <v>16</v>
      </c>
      <c r="F162">
        <v>1.63</v>
      </c>
      <c r="G162">
        <v>2946.529</v>
      </c>
      <c r="H162">
        <v>1551.6469999999999</v>
      </c>
      <c r="I162">
        <v>1.899</v>
      </c>
      <c r="J162">
        <v>952.06700000000001</v>
      </c>
      <c r="K162" t="s">
        <v>66</v>
      </c>
      <c r="L162">
        <v>197.4</v>
      </c>
    </row>
    <row r="163" spans="1:12" x14ac:dyDescent="0.35">
      <c r="A163">
        <v>9</v>
      </c>
      <c r="B163">
        <v>9</v>
      </c>
      <c r="C163" t="s">
        <v>28</v>
      </c>
      <c r="D163" t="s">
        <v>16</v>
      </c>
      <c r="F163">
        <v>1.63</v>
      </c>
      <c r="G163">
        <v>2153.0039999999999</v>
      </c>
      <c r="H163">
        <v>1832.797</v>
      </c>
      <c r="I163">
        <v>1.175</v>
      </c>
      <c r="J163">
        <v>792.62</v>
      </c>
      <c r="K163" t="s">
        <v>72</v>
      </c>
      <c r="L163">
        <v>121.6</v>
      </c>
    </row>
    <row r="164" spans="1:12" x14ac:dyDescent="0.35">
      <c r="A164">
        <v>10</v>
      </c>
      <c r="B164">
        <v>10</v>
      </c>
      <c r="C164" t="s">
        <v>29</v>
      </c>
      <c r="D164" t="s">
        <v>16</v>
      </c>
      <c r="F164">
        <v>1.63</v>
      </c>
      <c r="G164">
        <v>4374.6859999999997</v>
      </c>
      <c r="H164">
        <v>1806.0740000000001</v>
      </c>
      <c r="I164">
        <v>2.4220000000000002</v>
      </c>
      <c r="J164">
        <v>1421.559</v>
      </c>
      <c r="K164" t="s">
        <v>66</v>
      </c>
      <c r="L164">
        <v>252.2</v>
      </c>
    </row>
    <row r="165" spans="1:12" x14ac:dyDescent="0.35">
      <c r="A165">
        <v>11</v>
      </c>
      <c r="B165">
        <v>11</v>
      </c>
      <c r="C165" t="s">
        <v>30</v>
      </c>
      <c r="D165" t="s">
        <v>16</v>
      </c>
      <c r="F165">
        <v>1.63</v>
      </c>
      <c r="G165">
        <v>1381.721</v>
      </c>
      <c r="H165">
        <v>1721.164</v>
      </c>
      <c r="I165">
        <v>0.80300000000000005</v>
      </c>
      <c r="J165">
        <v>440.57799999999997</v>
      </c>
      <c r="K165" t="s">
        <v>66</v>
      </c>
      <c r="L165">
        <v>82.6</v>
      </c>
    </row>
    <row r="166" spans="1:12" x14ac:dyDescent="0.35">
      <c r="A166">
        <v>12</v>
      </c>
      <c r="B166">
        <v>12</v>
      </c>
      <c r="C166" t="s">
        <v>31</v>
      </c>
      <c r="D166" t="s">
        <v>24</v>
      </c>
    </row>
    <row r="167" spans="1:12" x14ac:dyDescent="0.35">
      <c r="A167">
        <v>13</v>
      </c>
      <c r="B167">
        <v>13</v>
      </c>
      <c r="C167" t="s">
        <v>32</v>
      </c>
      <c r="D167" t="s">
        <v>16</v>
      </c>
      <c r="F167">
        <v>1.6</v>
      </c>
      <c r="G167">
        <v>1437.913</v>
      </c>
      <c r="H167">
        <v>1818.577</v>
      </c>
      <c r="I167">
        <v>0.79100000000000004</v>
      </c>
      <c r="J167">
        <v>417.279</v>
      </c>
      <c r="K167" t="s">
        <v>66</v>
      </c>
      <c r="L167">
        <v>81.3</v>
      </c>
    </row>
    <row r="168" spans="1:12" x14ac:dyDescent="0.35">
      <c r="A168">
        <v>14</v>
      </c>
      <c r="B168">
        <v>14</v>
      </c>
      <c r="C168" t="s">
        <v>33</v>
      </c>
      <c r="D168" t="s">
        <v>16</v>
      </c>
      <c r="F168">
        <v>1.63</v>
      </c>
      <c r="G168">
        <v>3413.7809999999999</v>
      </c>
      <c r="H168">
        <v>1933.8150000000001</v>
      </c>
      <c r="I168">
        <v>1.7649999999999999</v>
      </c>
      <c r="J168">
        <v>956.47500000000002</v>
      </c>
      <c r="K168" t="s">
        <v>66</v>
      </c>
      <c r="L168">
        <v>183.4</v>
      </c>
    </row>
    <row r="169" spans="1:12" x14ac:dyDescent="0.35">
      <c r="A169">
        <v>15</v>
      </c>
      <c r="B169">
        <v>15</v>
      </c>
      <c r="C169" t="s">
        <v>34</v>
      </c>
      <c r="D169" t="s">
        <v>16</v>
      </c>
      <c r="F169">
        <v>1.63</v>
      </c>
      <c r="G169">
        <v>4478.7209999999995</v>
      </c>
      <c r="H169">
        <v>1872.2629999999999</v>
      </c>
      <c r="I169">
        <v>2.3919999999999999</v>
      </c>
      <c r="J169">
        <v>1139.962</v>
      </c>
      <c r="K169" t="s">
        <v>66</v>
      </c>
      <c r="L169">
        <v>249.1</v>
      </c>
    </row>
    <row r="170" spans="1:12" x14ac:dyDescent="0.35">
      <c r="A170">
        <v>16</v>
      </c>
      <c r="B170">
        <v>16</v>
      </c>
      <c r="C170" t="s">
        <v>35</v>
      </c>
      <c r="D170" t="s">
        <v>16</v>
      </c>
      <c r="F170">
        <v>1.61</v>
      </c>
      <c r="G170">
        <v>2611.319</v>
      </c>
      <c r="H170">
        <v>1548.2159999999999</v>
      </c>
      <c r="I170">
        <v>1.6870000000000001</v>
      </c>
      <c r="J170">
        <v>830.79100000000005</v>
      </c>
      <c r="K170" t="s">
        <v>66</v>
      </c>
      <c r="L170">
        <v>175.2</v>
      </c>
    </row>
    <row r="171" spans="1:12" x14ac:dyDescent="0.35">
      <c r="A171">
        <v>17</v>
      </c>
      <c r="B171">
        <v>17</v>
      </c>
      <c r="C171" t="s">
        <v>36</v>
      </c>
      <c r="D171" t="s">
        <v>16</v>
      </c>
      <c r="F171">
        <v>1.63</v>
      </c>
      <c r="G171">
        <v>1647.5889999999999</v>
      </c>
      <c r="H171">
        <v>1850.66</v>
      </c>
      <c r="I171">
        <v>0.89</v>
      </c>
      <c r="J171">
        <v>591.66099999999994</v>
      </c>
      <c r="K171" t="s">
        <v>66</v>
      </c>
      <c r="L171">
        <v>91.8</v>
      </c>
    </row>
    <row r="172" spans="1:12" x14ac:dyDescent="0.35">
      <c r="A172">
        <v>18</v>
      </c>
      <c r="B172">
        <v>18</v>
      </c>
      <c r="C172" t="s">
        <v>37</v>
      </c>
      <c r="D172" t="s">
        <v>24</v>
      </c>
      <c r="K172" t="s">
        <v>25</v>
      </c>
    </row>
    <row r="173" spans="1:12" x14ac:dyDescent="0.35">
      <c r="A173">
        <v>19</v>
      </c>
      <c r="B173">
        <v>19</v>
      </c>
      <c r="C173" t="s">
        <v>39</v>
      </c>
      <c r="D173" t="s">
        <v>16</v>
      </c>
      <c r="F173">
        <v>1.61</v>
      </c>
      <c r="G173">
        <v>223.92599999999999</v>
      </c>
      <c r="H173">
        <v>1619.9290000000001</v>
      </c>
      <c r="I173">
        <v>0.13800000000000001</v>
      </c>
      <c r="J173">
        <v>109.253</v>
      </c>
      <c r="K173" t="s">
        <v>66</v>
      </c>
      <c r="L173">
        <v>13</v>
      </c>
    </row>
    <row r="174" spans="1:12" x14ac:dyDescent="0.35">
      <c r="A174">
        <v>20</v>
      </c>
      <c r="B174">
        <v>20</v>
      </c>
      <c r="C174" t="s">
        <v>40</v>
      </c>
      <c r="D174" t="s">
        <v>16</v>
      </c>
      <c r="F174">
        <v>1.65</v>
      </c>
      <c r="G174">
        <v>3885.66</v>
      </c>
      <c r="H174">
        <v>1684.5830000000001</v>
      </c>
      <c r="I174">
        <v>2.3069999999999999</v>
      </c>
      <c r="J174">
        <v>997.49900000000002</v>
      </c>
      <c r="K174" t="s">
        <v>66</v>
      </c>
      <c r="L174">
        <v>240.1</v>
      </c>
    </row>
    <row r="175" spans="1:12" x14ac:dyDescent="0.35">
      <c r="A175">
        <v>21</v>
      </c>
      <c r="B175">
        <v>21</v>
      </c>
      <c r="C175" t="s">
        <v>41</v>
      </c>
      <c r="D175" t="s">
        <v>16</v>
      </c>
      <c r="F175">
        <v>1.65</v>
      </c>
      <c r="G175">
        <v>7214.4440000000004</v>
      </c>
      <c r="H175">
        <v>1542.3579999999999</v>
      </c>
      <c r="I175">
        <v>4.6779999999999999</v>
      </c>
      <c r="J175">
        <v>2181.0189999999998</v>
      </c>
      <c r="K175" t="s">
        <v>66</v>
      </c>
      <c r="L175">
        <v>488.4</v>
      </c>
    </row>
    <row r="176" spans="1:12" x14ac:dyDescent="0.35">
      <c r="A176">
        <v>22</v>
      </c>
      <c r="B176">
        <v>22</v>
      </c>
      <c r="C176" t="s">
        <v>42</v>
      </c>
      <c r="D176" t="s">
        <v>16</v>
      </c>
      <c r="F176">
        <v>1.63</v>
      </c>
      <c r="G176">
        <v>4142.8119999999999</v>
      </c>
      <c r="H176">
        <v>1824.069</v>
      </c>
      <c r="I176">
        <v>2.2709999999999999</v>
      </c>
      <c r="J176">
        <v>1424.4179999999999</v>
      </c>
      <c r="K176" t="s">
        <v>66</v>
      </c>
      <c r="L176">
        <v>236.4</v>
      </c>
    </row>
    <row r="177" spans="1:12" x14ac:dyDescent="0.35">
      <c r="A177">
        <v>23</v>
      </c>
      <c r="B177">
        <v>23</v>
      </c>
      <c r="C177" t="s">
        <v>43</v>
      </c>
      <c r="D177" t="s">
        <v>16</v>
      </c>
      <c r="F177">
        <v>1.63</v>
      </c>
      <c r="G177">
        <v>2584.5070000000001</v>
      </c>
      <c r="H177">
        <v>1584.441</v>
      </c>
      <c r="I177">
        <v>1.631</v>
      </c>
      <c r="J177">
        <v>640.10199999999998</v>
      </c>
      <c r="K177" t="s">
        <v>66</v>
      </c>
      <c r="L177">
        <v>169.4</v>
      </c>
    </row>
    <row r="178" spans="1:12" x14ac:dyDescent="0.35">
      <c r="A178">
        <v>24</v>
      </c>
      <c r="B178">
        <v>24</v>
      </c>
      <c r="C178" t="s">
        <v>44</v>
      </c>
      <c r="D178" t="s">
        <v>24</v>
      </c>
      <c r="J178">
        <v>10.336</v>
      </c>
      <c r="K178" t="s">
        <v>25</v>
      </c>
    </row>
    <row r="179" spans="1:12" x14ac:dyDescent="0.35">
      <c r="A179">
        <v>25</v>
      </c>
      <c r="B179">
        <v>25</v>
      </c>
      <c r="C179" t="s">
        <v>45</v>
      </c>
      <c r="D179" t="s">
        <v>16</v>
      </c>
      <c r="F179">
        <v>1.58</v>
      </c>
      <c r="G179">
        <v>616.923</v>
      </c>
      <c r="H179">
        <v>1847.2760000000001</v>
      </c>
      <c r="I179">
        <v>0.33400000000000002</v>
      </c>
      <c r="J179">
        <v>203.62100000000001</v>
      </c>
      <c r="K179" t="s">
        <v>66</v>
      </c>
      <c r="L179">
        <v>33.5</v>
      </c>
    </row>
    <row r="180" spans="1:12" x14ac:dyDescent="0.35">
      <c r="A180">
        <v>26</v>
      </c>
      <c r="B180">
        <v>26</v>
      </c>
      <c r="C180" t="s">
        <v>46</v>
      </c>
      <c r="D180" t="s">
        <v>16</v>
      </c>
      <c r="F180">
        <v>1.63</v>
      </c>
      <c r="G180">
        <v>5193.2460000000001</v>
      </c>
      <c r="H180">
        <v>2077.4459999999999</v>
      </c>
      <c r="I180">
        <v>2.5</v>
      </c>
      <c r="J180">
        <v>1592.9939999999999</v>
      </c>
      <c r="K180" t="s">
        <v>66</v>
      </c>
      <c r="L180">
        <v>260.3</v>
      </c>
    </row>
    <row r="181" spans="1:12" x14ac:dyDescent="0.35">
      <c r="A181">
        <v>27</v>
      </c>
      <c r="B181">
        <v>27</v>
      </c>
      <c r="C181" t="s">
        <v>47</v>
      </c>
      <c r="D181" t="s">
        <v>16</v>
      </c>
      <c r="F181">
        <v>1.63</v>
      </c>
      <c r="G181">
        <v>1754.5119999999999</v>
      </c>
      <c r="H181">
        <v>1913.654</v>
      </c>
      <c r="I181">
        <v>0.91700000000000004</v>
      </c>
      <c r="J181">
        <v>465.57299999999998</v>
      </c>
      <c r="K181" t="s">
        <v>66</v>
      </c>
      <c r="L181">
        <v>94.6</v>
      </c>
    </row>
    <row r="182" spans="1:12" x14ac:dyDescent="0.35">
      <c r="A182">
        <v>28</v>
      </c>
      <c r="B182">
        <v>28</v>
      </c>
      <c r="C182" t="s">
        <v>49</v>
      </c>
      <c r="D182" t="s">
        <v>16</v>
      </c>
      <c r="F182">
        <v>1.63</v>
      </c>
      <c r="G182">
        <v>3294.6060000000002</v>
      </c>
      <c r="H182">
        <v>1784.8879999999999</v>
      </c>
      <c r="I182">
        <v>1.8460000000000001</v>
      </c>
      <c r="J182">
        <v>1063.3320000000001</v>
      </c>
      <c r="K182" t="s">
        <v>66</v>
      </c>
      <c r="L182">
        <v>191.9</v>
      </c>
    </row>
    <row r="183" spans="1:12" x14ac:dyDescent="0.35">
      <c r="A183">
        <v>29</v>
      </c>
      <c r="B183">
        <v>29</v>
      </c>
      <c r="C183" t="s">
        <v>50</v>
      </c>
      <c r="D183" t="s">
        <v>16</v>
      </c>
      <c r="F183">
        <v>1.63</v>
      </c>
      <c r="G183">
        <v>3900.1880000000001</v>
      </c>
      <c r="H183">
        <v>1694.454</v>
      </c>
      <c r="I183">
        <v>2.302</v>
      </c>
      <c r="J183">
        <v>981.99400000000003</v>
      </c>
      <c r="K183" t="s">
        <v>66</v>
      </c>
      <c r="L183">
        <v>239.6</v>
      </c>
    </row>
    <row r="184" spans="1:12" x14ac:dyDescent="0.35">
      <c r="A184">
        <v>30</v>
      </c>
      <c r="B184">
        <v>30</v>
      </c>
      <c r="C184" t="s">
        <v>51</v>
      </c>
      <c r="D184" t="s">
        <v>24</v>
      </c>
      <c r="K184" t="s">
        <v>25</v>
      </c>
    </row>
    <row r="185" spans="1:12" x14ac:dyDescent="0.35">
      <c r="A185">
        <v>31</v>
      </c>
      <c r="B185">
        <v>31</v>
      </c>
      <c r="C185" t="s">
        <v>52</v>
      </c>
      <c r="D185" t="s">
        <v>16</v>
      </c>
      <c r="H185">
        <v>16.431000000000001</v>
      </c>
    </row>
    <row r="186" spans="1:12" x14ac:dyDescent="0.35">
      <c r="A186">
        <v>32</v>
      </c>
      <c r="B186">
        <v>32</v>
      </c>
      <c r="C186" t="s">
        <v>53</v>
      </c>
      <c r="D186" t="s">
        <v>16</v>
      </c>
      <c r="F186">
        <v>1.61</v>
      </c>
      <c r="G186">
        <v>2070.6729999999998</v>
      </c>
      <c r="H186">
        <v>1643.0060000000001</v>
      </c>
      <c r="I186">
        <v>1.26</v>
      </c>
      <c r="J186">
        <v>572.947</v>
      </c>
      <c r="K186" t="s">
        <v>66</v>
      </c>
      <c r="L186">
        <v>130.5</v>
      </c>
    </row>
    <row r="187" spans="1:12" x14ac:dyDescent="0.35">
      <c r="A187">
        <v>33</v>
      </c>
      <c r="B187">
        <v>33</v>
      </c>
      <c r="C187" t="s">
        <v>54</v>
      </c>
      <c r="D187" t="s">
        <v>16</v>
      </c>
      <c r="F187">
        <v>1.65</v>
      </c>
      <c r="G187">
        <v>1673.7370000000001</v>
      </c>
      <c r="H187">
        <v>1544.7850000000001</v>
      </c>
      <c r="I187">
        <v>1.083</v>
      </c>
      <c r="J187">
        <v>299.38299999999998</v>
      </c>
      <c r="K187" t="s">
        <v>72</v>
      </c>
      <c r="L187">
        <v>112</v>
      </c>
    </row>
    <row r="188" spans="1:12" x14ac:dyDescent="0.35">
      <c r="A188">
        <v>34</v>
      </c>
      <c r="B188">
        <v>34</v>
      </c>
      <c r="C188" t="s">
        <v>55</v>
      </c>
      <c r="D188" t="s">
        <v>16</v>
      </c>
      <c r="F188">
        <v>1.65</v>
      </c>
      <c r="G188">
        <v>4221.4390000000003</v>
      </c>
      <c r="H188">
        <v>2193.5529999999999</v>
      </c>
      <c r="I188">
        <v>1.9239999999999999</v>
      </c>
      <c r="J188">
        <v>1272.2750000000001</v>
      </c>
      <c r="K188" t="s">
        <v>66</v>
      </c>
      <c r="L188">
        <v>200.1</v>
      </c>
    </row>
    <row r="189" spans="1:12" x14ac:dyDescent="0.35">
      <c r="A189">
        <v>35</v>
      </c>
      <c r="B189">
        <v>35</v>
      </c>
      <c r="C189" t="s">
        <v>56</v>
      </c>
      <c r="D189" t="s">
        <v>16</v>
      </c>
      <c r="F189">
        <v>1.63</v>
      </c>
      <c r="G189">
        <v>6557.7470000000003</v>
      </c>
      <c r="H189">
        <v>1671.499</v>
      </c>
      <c r="I189">
        <v>3.923</v>
      </c>
      <c r="J189">
        <v>2121.0039999999999</v>
      </c>
      <c r="K189" t="s">
        <v>66</v>
      </c>
      <c r="L189">
        <v>409.4</v>
      </c>
    </row>
    <row r="190" spans="1:12" x14ac:dyDescent="0.35">
      <c r="A190">
        <v>36</v>
      </c>
      <c r="B190">
        <v>36</v>
      </c>
      <c r="C190" t="s">
        <v>57</v>
      </c>
      <c r="D190" t="s">
        <v>24</v>
      </c>
      <c r="K190" t="s">
        <v>25</v>
      </c>
    </row>
    <row r="191" spans="1:12" x14ac:dyDescent="0.35">
      <c r="A191">
        <v>37</v>
      </c>
      <c r="B191">
        <v>37</v>
      </c>
      <c r="C191" t="s">
        <v>58</v>
      </c>
      <c r="D191" t="s">
        <v>16</v>
      </c>
      <c r="F191">
        <v>1.58</v>
      </c>
      <c r="G191">
        <v>2098.4290000000001</v>
      </c>
      <c r="H191">
        <v>2602.16</v>
      </c>
      <c r="I191">
        <v>0.80600000000000005</v>
      </c>
      <c r="J191">
        <v>603.61</v>
      </c>
      <c r="K191" t="s">
        <v>17</v>
      </c>
      <c r="L191">
        <v>83</v>
      </c>
    </row>
    <row r="192" spans="1:12" x14ac:dyDescent="0.35">
      <c r="A192">
        <v>38</v>
      </c>
      <c r="B192">
        <v>38</v>
      </c>
      <c r="C192" t="s">
        <v>59</v>
      </c>
      <c r="D192" t="s">
        <v>16</v>
      </c>
      <c r="F192">
        <v>1.63</v>
      </c>
      <c r="G192">
        <v>3536.7910000000002</v>
      </c>
      <c r="H192">
        <v>1806.0920000000001</v>
      </c>
      <c r="I192">
        <v>1.958</v>
      </c>
      <c r="J192">
        <v>884.43799999999999</v>
      </c>
      <c r="K192" t="s">
        <v>66</v>
      </c>
      <c r="L192">
        <v>203.6</v>
      </c>
    </row>
    <row r="193" spans="1:13" x14ac:dyDescent="0.35">
      <c r="A193">
        <v>39</v>
      </c>
      <c r="B193">
        <v>39</v>
      </c>
      <c r="C193" t="s">
        <v>60</v>
      </c>
      <c r="D193" t="s">
        <v>16</v>
      </c>
      <c r="F193">
        <v>1.63</v>
      </c>
      <c r="G193">
        <v>2358.6120000000001</v>
      </c>
      <c r="H193">
        <v>1512.83</v>
      </c>
      <c r="I193">
        <v>1.5589999999999999</v>
      </c>
      <c r="J193">
        <v>712.14599999999996</v>
      </c>
      <c r="K193" t="s">
        <v>66</v>
      </c>
      <c r="L193">
        <v>161.80000000000001</v>
      </c>
    </row>
    <row r="194" spans="1:13" x14ac:dyDescent="0.35">
      <c r="A194">
        <v>40</v>
      </c>
      <c r="B194">
        <v>40</v>
      </c>
      <c r="C194" t="s">
        <v>61</v>
      </c>
      <c r="D194" t="s">
        <v>16</v>
      </c>
      <c r="F194">
        <v>1.63</v>
      </c>
      <c r="G194">
        <v>5304.558</v>
      </c>
      <c r="H194">
        <v>1586.614</v>
      </c>
      <c r="I194">
        <v>3.343</v>
      </c>
      <c r="J194">
        <v>1639.5740000000001</v>
      </c>
      <c r="K194" t="s">
        <v>66</v>
      </c>
      <c r="L194">
        <v>348.7</v>
      </c>
    </row>
    <row r="195" spans="1:13" x14ac:dyDescent="0.35">
      <c r="A195">
        <v>41</v>
      </c>
      <c r="B195">
        <v>41</v>
      </c>
      <c r="C195" t="s">
        <v>62</v>
      </c>
      <c r="D195" t="s">
        <v>16</v>
      </c>
      <c r="F195">
        <v>1.63</v>
      </c>
      <c r="G195">
        <v>1156.855</v>
      </c>
      <c r="H195">
        <v>1325.0930000000001</v>
      </c>
      <c r="I195">
        <v>0.873</v>
      </c>
      <c r="J195">
        <v>379.42</v>
      </c>
      <c r="K195" t="s">
        <v>66</v>
      </c>
      <c r="L195">
        <v>90</v>
      </c>
    </row>
    <row r="196" spans="1:13" x14ac:dyDescent="0.35">
      <c r="A196">
        <v>42</v>
      </c>
      <c r="B196">
        <v>42</v>
      </c>
      <c r="C196" t="s">
        <v>63</v>
      </c>
      <c r="D196" t="s">
        <v>24</v>
      </c>
      <c r="K196" t="s">
        <v>25</v>
      </c>
    </row>
    <row r="197" spans="1:13" x14ac:dyDescent="0.35">
      <c r="A197">
        <v>43</v>
      </c>
      <c r="B197">
        <v>43</v>
      </c>
      <c r="C197" t="s">
        <v>64</v>
      </c>
      <c r="D197" t="s">
        <v>16</v>
      </c>
      <c r="F197">
        <v>1.58</v>
      </c>
      <c r="G197">
        <v>876.2</v>
      </c>
      <c r="H197">
        <v>1597.0309999999999</v>
      </c>
      <c r="I197">
        <v>0.54900000000000004</v>
      </c>
      <c r="J197">
        <v>270.74400000000003</v>
      </c>
      <c r="K197" t="s">
        <v>66</v>
      </c>
      <c r="L197">
        <v>56</v>
      </c>
    </row>
    <row r="198" spans="1:13" x14ac:dyDescent="0.35">
      <c r="A198">
        <v>44</v>
      </c>
      <c r="B198">
        <v>44</v>
      </c>
      <c r="C198" t="s">
        <v>65</v>
      </c>
      <c r="D198" t="s">
        <v>16</v>
      </c>
      <c r="F198">
        <v>1.63</v>
      </c>
      <c r="G198">
        <v>4709.2349999999997</v>
      </c>
      <c r="H198">
        <v>1966.5409999999999</v>
      </c>
      <c r="I198">
        <v>2.395</v>
      </c>
      <c r="J198">
        <v>1366.0260000000001</v>
      </c>
      <c r="K198" t="s">
        <v>66</v>
      </c>
      <c r="L198">
        <v>249.3</v>
      </c>
    </row>
    <row r="199" spans="1:13" x14ac:dyDescent="0.35">
      <c r="A199">
        <v>45</v>
      </c>
      <c r="B199">
        <v>45</v>
      </c>
      <c r="C199" t="s">
        <v>67</v>
      </c>
      <c r="D199" t="s">
        <v>16</v>
      </c>
      <c r="F199">
        <v>1.63</v>
      </c>
      <c r="G199">
        <v>4791.9840000000004</v>
      </c>
      <c r="H199">
        <v>1708.59</v>
      </c>
      <c r="I199">
        <v>2.8050000000000002</v>
      </c>
      <c r="J199">
        <v>1313.5650000000001</v>
      </c>
      <c r="K199" t="s">
        <v>66</v>
      </c>
      <c r="L199">
        <v>292.3</v>
      </c>
    </row>
    <row r="201" spans="1:13" x14ac:dyDescent="0.35">
      <c r="A201" t="s">
        <v>73</v>
      </c>
    </row>
    <row r="203" spans="1:13" x14ac:dyDescent="0.35">
      <c r="B203" t="s">
        <v>3</v>
      </c>
      <c r="C203" t="s">
        <v>4</v>
      </c>
      <c r="D203" t="s">
        <v>5</v>
      </c>
      <c r="E203" t="s">
        <v>6</v>
      </c>
      <c r="F203" t="s">
        <v>7</v>
      </c>
      <c r="G203" t="s">
        <v>8</v>
      </c>
      <c r="H203" t="s">
        <v>9</v>
      </c>
      <c r="I203" t="s">
        <v>10</v>
      </c>
      <c r="J203" t="s">
        <v>11</v>
      </c>
      <c r="K203" t="s">
        <v>12</v>
      </c>
      <c r="L203" t="s">
        <v>13</v>
      </c>
      <c r="M203" t="s">
        <v>14</v>
      </c>
    </row>
    <row r="204" spans="1:13" x14ac:dyDescent="0.35">
      <c r="A204">
        <v>1</v>
      </c>
      <c r="B204">
        <v>1</v>
      </c>
      <c r="C204" t="s">
        <v>15</v>
      </c>
      <c r="D204" t="s">
        <v>16</v>
      </c>
      <c r="F204">
        <v>2.0299999999999998</v>
      </c>
      <c r="G204">
        <v>4200.3779999999997</v>
      </c>
      <c r="H204">
        <v>2138.8629999999998</v>
      </c>
      <c r="I204">
        <v>1.964</v>
      </c>
      <c r="J204">
        <v>1406.3679999999999</v>
      </c>
      <c r="K204" t="s">
        <v>69</v>
      </c>
      <c r="L204">
        <v>179.6</v>
      </c>
    </row>
    <row r="205" spans="1:13" x14ac:dyDescent="0.35">
      <c r="A205">
        <v>2</v>
      </c>
      <c r="B205">
        <v>2</v>
      </c>
      <c r="C205" t="s">
        <v>18</v>
      </c>
      <c r="D205" t="s">
        <v>16</v>
      </c>
      <c r="F205">
        <v>2.0499999999999998</v>
      </c>
      <c r="G205">
        <v>9526.527</v>
      </c>
      <c r="H205">
        <v>2045.704</v>
      </c>
      <c r="I205">
        <v>4.657</v>
      </c>
      <c r="J205">
        <v>3389.087</v>
      </c>
      <c r="K205" t="s">
        <v>66</v>
      </c>
      <c r="L205">
        <v>433.8</v>
      </c>
    </row>
    <row r="206" spans="1:13" x14ac:dyDescent="0.35">
      <c r="A206">
        <v>3</v>
      </c>
      <c r="B206">
        <v>3</v>
      </c>
      <c r="C206" t="s">
        <v>19</v>
      </c>
      <c r="D206" t="s">
        <v>16</v>
      </c>
      <c r="F206">
        <v>2.0499999999999998</v>
      </c>
      <c r="G206">
        <v>11685.715</v>
      </c>
      <c r="H206">
        <v>2160.0729999999999</v>
      </c>
      <c r="I206">
        <v>5.41</v>
      </c>
      <c r="J206">
        <v>4293.1390000000001</v>
      </c>
      <c r="K206" t="s">
        <v>69</v>
      </c>
      <c r="L206">
        <v>504.9</v>
      </c>
    </row>
    <row r="207" spans="1:13" x14ac:dyDescent="0.35">
      <c r="A207">
        <v>4</v>
      </c>
      <c r="B207">
        <v>4</v>
      </c>
      <c r="C207" t="s">
        <v>20</v>
      </c>
      <c r="D207" t="s">
        <v>16</v>
      </c>
      <c r="F207">
        <v>2.0499999999999998</v>
      </c>
      <c r="G207">
        <v>17628.004000000001</v>
      </c>
      <c r="H207">
        <v>2301.8490000000002</v>
      </c>
      <c r="I207">
        <v>7.6580000000000004</v>
      </c>
      <c r="J207">
        <v>5685.3609999999999</v>
      </c>
      <c r="K207" t="s">
        <v>66</v>
      </c>
      <c r="L207">
        <v>717.1</v>
      </c>
    </row>
    <row r="208" spans="1:13" x14ac:dyDescent="0.35">
      <c r="A208">
        <v>5</v>
      </c>
      <c r="B208">
        <v>5</v>
      </c>
      <c r="C208" t="s">
        <v>21</v>
      </c>
      <c r="D208" t="s">
        <v>16</v>
      </c>
      <c r="J208">
        <v>27.363</v>
      </c>
      <c r="K208" t="s">
        <v>25</v>
      </c>
    </row>
    <row r="209" spans="1:12" x14ac:dyDescent="0.35">
      <c r="A209">
        <v>6</v>
      </c>
      <c r="B209">
        <v>6</v>
      </c>
      <c r="C209" t="s">
        <v>23</v>
      </c>
      <c r="D209" t="s">
        <v>24</v>
      </c>
      <c r="H209">
        <v>10.335000000000001</v>
      </c>
      <c r="K209" t="s">
        <v>38</v>
      </c>
    </row>
    <row r="210" spans="1:12" x14ac:dyDescent="0.35">
      <c r="A210">
        <v>7</v>
      </c>
      <c r="B210">
        <v>7</v>
      </c>
      <c r="C210" t="s">
        <v>26</v>
      </c>
      <c r="D210" t="s">
        <v>16</v>
      </c>
      <c r="F210">
        <v>2.0499999999999998</v>
      </c>
      <c r="G210">
        <v>445.43200000000002</v>
      </c>
      <c r="H210">
        <v>2272.0149999999999</v>
      </c>
      <c r="I210">
        <v>0.19600000000000001</v>
      </c>
      <c r="J210">
        <v>150.04599999999999</v>
      </c>
      <c r="K210" t="s">
        <v>66</v>
      </c>
      <c r="L210">
        <v>12.7</v>
      </c>
    </row>
    <row r="211" spans="1:12" x14ac:dyDescent="0.35">
      <c r="A211">
        <v>8</v>
      </c>
      <c r="B211">
        <v>8</v>
      </c>
      <c r="C211" t="s">
        <v>27</v>
      </c>
      <c r="D211" t="s">
        <v>16</v>
      </c>
      <c r="F211">
        <v>2.0499999999999998</v>
      </c>
      <c r="G211">
        <v>9323.07</v>
      </c>
      <c r="H211">
        <v>2311.5549999999998</v>
      </c>
      <c r="I211">
        <v>4.0330000000000004</v>
      </c>
      <c r="J211">
        <v>3148.36</v>
      </c>
      <c r="K211" t="s">
        <v>66</v>
      </c>
      <c r="L211">
        <v>374.9</v>
      </c>
    </row>
    <row r="212" spans="1:12" x14ac:dyDescent="0.35">
      <c r="A212">
        <v>9</v>
      </c>
      <c r="B212">
        <v>9</v>
      </c>
      <c r="C212" t="s">
        <v>28</v>
      </c>
      <c r="D212" t="s">
        <v>16</v>
      </c>
      <c r="F212">
        <v>2.0499999999999998</v>
      </c>
      <c r="G212">
        <v>8316.9110000000001</v>
      </c>
      <c r="H212">
        <v>2257.982</v>
      </c>
      <c r="I212">
        <v>3.6829999999999998</v>
      </c>
      <c r="J212">
        <v>2659.1660000000002</v>
      </c>
      <c r="K212" t="s">
        <v>69</v>
      </c>
      <c r="L212">
        <v>341.9</v>
      </c>
    </row>
    <row r="213" spans="1:12" x14ac:dyDescent="0.35">
      <c r="A213">
        <v>10</v>
      </c>
      <c r="B213">
        <v>10</v>
      </c>
      <c r="C213" t="s">
        <v>29</v>
      </c>
      <c r="D213" t="s">
        <v>16</v>
      </c>
      <c r="F213">
        <v>2.0299999999999998</v>
      </c>
      <c r="G213">
        <v>22497.434000000001</v>
      </c>
      <c r="H213">
        <v>2133.9259999999999</v>
      </c>
      <c r="I213">
        <v>10.542999999999999</v>
      </c>
      <c r="J213">
        <v>7527.1840000000002</v>
      </c>
      <c r="K213" t="s">
        <v>69</v>
      </c>
      <c r="L213">
        <v>989.4</v>
      </c>
    </row>
    <row r="214" spans="1:12" x14ac:dyDescent="0.35">
      <c r="A214">
        <v>11</v>
      </c>
      <c r="B214">
        <v>11</v>
      </c>
      <c r="C214" t="s">
        <v>30</v>
      </c>
      <c r="D214" t="s">
        <v>16</v>
      </c>
      <c r="F214">
        <v>2.0299999999999998</v>
      </c>
      <c r="G214">
        <v>4662.2640000000001</v>
      </c>
      <c r="H214">
        <v>2155.5920000000001</v>
      </c>
      <c r="I214">
        <v>2.1629999999999998</v>
      </c>
      <c r="J214">
        <v>1478.338</v>
      </c>
      <c r="K214" t="s">
        <v>66</v>
      </c>
      <c r="L214">
        <v>198.4</v>
      </c>
    </row>
    <row r="215" spans="1:12" x14ac:dyDescent="0.35">
      <c r="A215">
        <v>12</v>
      </c>
      <c r="B215">
        <v>12</v>
      </c>
      <c r="C215" t="s">
        <v>31</v>
      </c>
      <c r="D215" t="s">
        <v>24</v>
      </c>
      <c r="K215" t="s">
        <v>25</v>
      </c>
    </row>
    <row r="216" spans="1:12" x14ac:dyDescent="0.35">
      <c r="A216">
        <v>13</v>
      </c>
      <c r="B216">
        <v>13</v>
      </c>
      <c r="C216" t="s">
        <v>32</v>
      </c>
      <c r="D216" t="s">
        <v>16</v>
      </c>
      <c r="F216">
        <v>2.0099999999999998</v>
      </c>
      <c r="G216">
        <v>8809.1239999999998</v>
      </c>
      <c r="H216">
        <v>2217.9520000000002</v>
      </c>
      <c r="I216">
        <v>3.972</v>
      </c>
      <c r="J216">
        <v>2874.0659999999998</v>
      </c>
      <c r="K216" t="s">
        <v>69</v>
      </c>
      <c r="L216">
        <v>369.1</v>
      </c>
    </row>
    <row r="217" spans="1:12" x14ac:dyDescent="0.35">
      <c r="A217">
        <v>14</v>
      </c>
      <c r="B217">
        <v>14</v>
      </c>
      <c r="C217" t="s">
        <v>33</v>
      </c>
      <c r="D217" t="s">
        <v>16</v>
      </c>
      <c r="F217">
        <v>2.0499999999999998</v>
      </c>
      <c r="G217">
        <v>8723.4889999999996</v>
      </c>
      <c r="H217">
        <v>2173.4270000000001</v>
      </c>
      <c r="I217">
        <v>4.0140000000000002</v>
      </c>
      <c r="J217">
        <v>2907.424</v>
      </c>
      <c r="K217" t="s">
        <v>66</v>
      </c>
      <c r="L217">
        <v>373.1</v>
      </c>
    </row>
    <row r="218" spans="1:12" x14ac:dyDescent="0.35">
      <c r="A218">
        <v>15</v>
      </c>
      <c r="B218">
        <v>15</v>
      </c>
      <c r="C218" t="s">
        <v>34</v>
      </c>
      <c r="D218" t="s">
        <v>16</v>
      </c>
      <c r="F218">
        <v>2.0299999999999998</v>
      </c>
      <c r="G218">
        <v>64087.273000000001</v>
      </c>
      <c r="H218">
        <v>2241.89</v>
      </c>
      <c r="I218">
        <v>28.585999999999999</v>
      </c>
      <c r="J218">
        <v>22765.756000000001</v>
      </c>
      <c r="K218" t="s">
        <v>69</v>
      </c>
      <c r="L218">
        <v>2692.6</v>
      </c>
    </row>
    <row r="219" spans="1:12" x14ac:dyDescent="0.35">
      <c r="A219">
        <v>16</v>
      </c>
      <c r="B219">
        <v>16</v>
      </c>
      <c r="C219" t="s">
        <v>35</v>
      </c>
      <c r="D219" t="s">
        <v>16</v>
      </c>
      <c r="F219">
        <v>2.0299999999999998</v>
      </c>
      <c r="G219">
        <v>12770.153</v>
      </c>
      <c r="H219">
        <v>2293.5250000000001</v>
      </c>
      <c r="I219">
        <v>5.5679999999999996</v>
      </c>
      <c r="J219">
        <v>4245.4719999999998</v>
      </c>
      <c r="K219" t="s">
        <v>66</v>
      </c>
      <c r="L219">
        <v>519.79999999999995</v>
      </c>
    </row>
    <row r="220" spans="1:12" x14ac:dyDescent="0.35">
      <c r="A220">
        <v>17</v>
      </c>
      <c r="B220">
        <v>17</v>
      </c>
      <c r="C220" t="s">
        <v>36</v>
      </c>
      <c r="D220" t="s">
        <v>16</v>
      </c>
      <c r="F220">
        <v>2.0299999999999998</v>
      </c>
      <c r="G220">
        <v>13681.395</v>
      </c>
      <c r="H220">
        <v>2001.192</v>
      </c>
      <c r="I220">
        <v>6.8369999999999997</v>
      </c>
      <c r="J220">
        <v>4436.0249999999996</v>
      </c>
      <c r="K220" t="s">
        <v>66</v>
      </c>
      <c r="L220">
        <v>639.6</v>
      </c>
    </row>
    <row r="221" spans="1:12" x14ac:dyDescent="0.35">
      <c r="A221">
        <v>18</v>
      </c>
      <c r="B221">
        <v>18</v>
      </c>
      <c r="C221" t="s">
        <v>37</v>
      </c>
      <c r="D221" t="s">
        <v>24</v>
      </c>
      <c r="H221">
        <v>32.177</v>
      </c>
      <c r="J221">
        <v>20.108000000000001</v>
      </c>
      <c r="K221" t="s">
        <v>38</v>
      </c>
    </row>
    <row r="222" spans="1:12" x14ac:dyDescent="0.35">
      <c r="A222">
        <v>19</v>
      </c>
      <c r="B222">
        <v>19</v>
      </c>
      <c r="C222" t="s">
        <v>39</v>
      </c>
      <c r="D222" t="s">
        <v>16</v>
      </c>
      <c r="F222">
        <v>2.0099999999999998</v>
      </c>
      <c r="G222">
        <v>1804.864</v>
      </c>
      <c r="H222">
        <v>2209.7689999999998</v>
      </c>
      <c r="I222">
        <v>0.81699999999999995</v>
      </c>
      <c r="J222">
        <v>564.798</v>
      </c>
      <c r="K222" t="s">
        <v>69</v>
      </c>
      <c r="L222">
        <v>71.3</v>
      </c>
    </row>
    <row r="223" spans="1:12" x14ac:dyDescent="0.35">
      <c r="A223">
        <v>20</v>
      </c>
      <c r="B223">
        <v>20</v>
      </c>
      <c r="C223" t="s">
        <v>40</v>
      </c>
      <c r="D223" t="s">
        <v>16</v>
      </c>
      <c r="F223">
        <v>2.0499999999999998</v>
      </c>
      <c r="G223">
        <v>14476.67</v>
      </c>
      <c r="H223">
        <v>2131.9349999999999</v>
      </c>
      <c r="I223">
        <v>6.79</v>
      </c>
      <c r="J223">
        <v>4438.4759999999997</v>
      </c>
      <c r="K223" t="s">
        <v>66</v>
      </c>
      <c r="L223">
        <v>635.20000000000005</v>
      </c>
    </row>
    <row r="224" spans="1:12" x14ac:dyDescent="0.35">
      <c r="A224">
        <v>21</v>
      </c>
      <c r="B224">
        <v>21</v>
      </c>
      <c r="C224" t="s">
        <v>41</v>
      </c>
      <c r="D224" t="s">
        <v>16</v>
      </c>
      <c r="F224">
        <v>2.0299999999999998</v>
      </c>
      <c r="G224">
        <v>32663.01</v>
      </c>
      <c r="H224">
        <v>2177.346</v>
      </c>
      <c r="I224">
        <v>15.000999999999999</v>
      </c>
      <c r="J224">
        <v>10922.831</v>
      </c>
      <c r="K224" t="s">
        <v>66</v>
      </c>
      <c r="L224">
        <v>1410.3</v>
      </c>
    </row>
    <row r="225" spans="1:12" x14ac:dyDescent="0.35">
      <c r="A225">
        <v>22</v>
      </c>
      <c r="B225">
        <v>22</v>
      </c>
      <c r="C225" t="s">
        <v>42</v>
      </c>
      <c r="D225" t="s">
        <v>16</v>
      </c>
      <c r="F225">
        <v>2.0299999999999998</v>
      </c>
      <c r="G225">
        <v>12804.669</v>
      </c>
      <c r="H225">
        <v>2293.2350000000001</v>
      </c>
      <c r="I225">
        <v>5.5839999999999996</v>
      </c>
      <c r="J225">
        <v>4389.2330000000002</v>
      </c>
      <c r="K225" t="s">
        <v>66</v>
      </c>
      <c r="L225">
        <v>521.29999999999995</v>
      </c>
    </row>
    <row r="226" spans="1:12" x14ac:dyDescent="0.35">
      <c r="A226">
        <v>23</v>
      </c>
      <c r="B226">
        <v>23</v>
      </c>
      <c r="C226" t="s">
        <v>43</v>
      </c>
      <c r="D226" t="s">
        <v>16</v>
      </c>
      <c r="F226">
        <v>2.0299999999999998</v>
      </c>
      <c r="G226">
        <v>14213.609</v>
      </c>
      <c r="H226">
        <v>2344.0540000000001</v>
      </c>
      <c r="I226">
        <v>6.0640000000000001</v>
      </c>
      <c r="J226">
        <v>4968.7719999999999</v>
      </c>
      <c r="K226" t="s">
        <v>69</v>
      </c>
      <c r="L226">
        <v>566.6</v>
      </c>
    </row>
    <row r="227" spans="1:12" x14ac:dyDescent="0.35">
      <c r="A227">
        <v>24</v>
      </c>
      <c r="B227">
        <v>24</v>
      </c>
      <c r="C227" t="s">
        <v>44</v>
      </c>
      <c r="D227" t="s">
        <v>24</v>
      </c>
      <c r="J227">
        <v>7.0380000000000003</v>
      </c>
      <c r="K227" t="s">
        <v>25</v>
      </c>
    </row>
    <row r="228" spans="1:12" x14ac:dyDescent="0.35">
      <c r="A228">
        <v>25</v>
      </c>
      <c r="B228">
        <v>25</v>
      </c>
      <c r="C228" t="s">
        <v>45</v>
      </c>
      <c r="D228" t="s">
        <v>16</v>
      </c>
      <c r="F228">
        <v>2.0099999999999998</v>
      </c>
      <c r="G228">
        <v>3318.5210000000002</v>
      </c>
      <c r="H228">
        <v>2247.105</v>
      </c>
      <c r="I228">
        <v>1.4770000000000001</v>
      </c>
      <c r="J228">
        <v>1224.383</v>
      </c>
      <c r="K228" t="s">
        <v>69</v>
      </c>
      <c r="L228">
        <v>133.6</v>
      </c>
    </row>
    <row r="229" spans="1:12" x14ac:dyDescent="0.35">
      <c r="A229">
        <v>26</v>
      </c>
      <c r="B229">
        <v>26</v>
      </c>
      <c r="C229" t="s">
        <v>46</v>
      </c>
      <c r="D229" t="s">
        <v>16</v>
      </c>
      <c r="F229">
        <v>2.0299999999999998</v>
      </c>
      <c r="G229">
        <v>30145.011999999999</v>
      </c>
      <c r="H229">
        <v>2368.5949999999998</v>
      </c>
      <c r="I229">
        <v>12.727</v>
      </c>
      <c r="J229">
        <v>10383.42</v>
      </c>
      <c r="K229" t="s">
        <v>69</v>
      </c>
      <c r="L229">
        <v>1195.5999999999999</v>
      </c>
    </row>
    <row r="230" spans="1:12" x14ac:dyDescent="0.35">
      <c r="A230">
        <v>27</v>
      </c>
      <c r="B230">
        <v>27</v>
      </c>
      <c r="C230" t="s">
        <v>47</v>
      </c>
      <c r="D230" t="s">
        <v>16</v>
      </c>
      <c r="F230">
        <v>2.0299999999999998</v>
      </c>
      <c r="G230">
        <v>5521.3959999999997</v>
      </c>
      <c r="H230">
        <v>2386.482</v>
      </c>
      <c r="I230">
        <v>2.3140000000000001</v>
      </c>
      <c r="J230">
        <v>1997.2929999999999</v>
      </c>
      <c r="K230" t="s">
        <v>66</v>
      </c>
      <c r="L230">
        <v>212.6</v>
      </c>
    </row>
    <row r="231" spans="1:12" x14ac:dyDescent="0.35">
      <c r="A231">
        <v>28</v>
      </c>
      <c r="B231">
        <v>28</v>
      </c>
      <c r="C231" t="s">
        <v>49</v>
      </c>
      <c r="D231" t="s">
        <v>16</v>
      </c>
      <c r="F231">
        <v>2.0299999999999998</v>
      </c>
      <c r="G231">
        <v>9516.3729999999996</v>
      </c>
      <c r="H231">
        <v>2206.6959999999999</v>
      </c>
      <c r="I231">
        <v>4.3120000000000003</v>
      </c>
      <c r="J231">
        <v>3206.422</v>
      </c>
      <c r="K231" t="s">
        <v>69</v>
      </c>
      <c r="L231">
        <v>401.3</v>
      </c>
    </row>
    <row r="232" spans="1:12" x14ac:dyDescent="0.35">
      <c r="A232">
        <v>29</v>
      </c>
      <c r="B232">
        <v>29</v>
      </c>
      <c r="C232" t="s">
        <v>50</v>
      </c>
      <c r="D232" t="s">
        <v>16</v>
      </c>
      <c r="F232">
        <v>2.0099999999999998</v>
      </c>
      <c r="G232">
        <v>70165.702999999994</v>
      </c>
      <c r="H232">
        <v>2383.1149999999998</v>
      </c>
      <c r="I232">
        <v>29.443000000000001</v>
      </c>
      <c r="J232">
        <v>23742.473000000002</v>
      </c>
      <c r="K232" t="s">
        <v>69</v>
      </c>
      <c r="L232">
        <v>2773.4</v>
      </c>
    </row>
    <row r="233" spans="1:12" x14ac:dyDescent="0.35">
      <c r="A233">
        <v>30</v>
      </c>
      <c r="B233">
        <v>30</v>
      </c>
      <c r="C233" t="s">
        <v>51</v>
      </c>
      <c r="D233" t="s">
        <v>24</v>
      </c>
      <c r="J233">
        <v>6.399</v>
      </c>
      <c r="K233" t="s">
        <v>25</v>
      </c>
    </row>
    <row r="234" spans="1:12" x14ac:dyDescent="0.35">
      <c r="A234">
        <v>31</v>
      </c>
      <c r="B234">
        <v>31</v>
      </c>
      <c r="C234" t="s">
        <v>52</v>
      </c>
      <c r="D234" t="s">
        <v>16</v>
      </c>
      <c r="J234">
        <v>35.110999999999997</v>
      </c>
      <c r="K234" t="s">
        <v>25</v>
      </c>
    </row>
    <row r="235" spans="1:12" x14ac:dyDescent="0.35">
      <c r="A235">
        <v>32</v>
      </c>
      <c r="B235">
        <v>32</v>
      </c>
      <c r="C235" t="s">
        <v>53</v>
      </c>
      <c r="D235" t="s">
        <v>16</v>
      </c>
      <c r="F235">
        <v>2.0299999999999998</v>
      </c>
      <c r="G235">
        <v>18531.865000000002</v>
      </c>
      <c r="H235">
        <v>2299.625</v>
      </c>
      <c r="I235">
        <v>8.0589999999999993</v>
      </c>
      <c r="J235">
        <v>6604.366</v>
      </c>
      <c r="K235" t="s">
        <v>69</v>
      </c>
      <c r="L235">
        <v>754.9</v>
      </c>
    </row>
    <row r="236" spans="1:12" x14ac:dyDescent="0.35">
      <c r="A236">
        <v>33</v>
      </c>
      <c r="B236">
        <v>33</v>
      </c>
      <c r="C236" t="s">
        <v>54</v>
      </c>
      <c r="D236" t="s">
        <v>16</v>
      </c>
      <c r="F236">
        <v>2.0499999999999998</v>
      </c>
      <c r="G236">
        <v>7432.74</v>
      </c>
      <c r="H236">
        <v>1876.498</v>
      </c>
      <c r="I236">
        <v>3.9609999999999999</v>
      </c>
      <c r="J236">
        <v>2747.7640000000001</v>
      </c>
      <c r="K236" t="s">
        <v>66</v>
      </c>
      <c r="L236">
        <v>368.1</v>
      </c>
    </row>
    <row r="237" spans="1:12" x14ac:dyDescent="0.35">
      <c r="A237">
        <v>34</v>
      </c>
      <c r="B237">
        <v>34</v>
      </c>
      <c r="C237" t="s">
        <v>55</v>
      </c>
      <c r="D237" t="s">
        <v>16</v>
      </c>
      <c r="F237">
        <v>2.0299999999999998</v>
      </c>
      <c r="G237">
        <v>15530.137000000001</v>
      </c>
      <c r="H237">
        <v>2575.9929999999999</v>
      </c>
      <c r="I237">
        <v>6.0289999999999999</v>
      </c>
      <c r="J237">
        <v>4969.3190000000004</v>
      </c>
      <c r="K237" t="s">
        <v>66</v>
      </c>
      <c r="L237">
        <v>563.29999999999995</v>
      </c>
    </row>
    <row r="238" spans="1:12" x14ac:dyDescent="0.35">
      <c r="A238">
        <v>35</v>
      </c>
      <c r="B238">
        <v>35</v>
      </c>
      <c r="C238" t="s">
        <v>56</v>
      </c>
      <c r="D238" t="s">
        <v>16</v>
      </c>
      <c r="F238">
        <v>2.0299999999999998</v>
      </c>
      <c r="G238">
        <v>32808.254000000001</v>
      </c>
      <c r="H238">
        <v>2186.9569999999999</v>
      </c>
      <c r="I238">
        <v>15.002000000000001</v>
      </c>
      <c r="J238">
        <v>10722.13</v>
      </c>
      <c r="K238" t="s">
        <v>66</v>
      </c>
      <c r="L238">
        <v>1410.3</v>
      </c>
    </row>
    <row r="239" spans="1:12" x14ac:dyDescent="0.35">
      <c r="A239">
        <v>36</v>
      </c>
      <c r="B239">
        <v>36</v>
      </c>
      <c r="C239" t="s">
        <v>57</v>
      </c>
      <c r="D239" t="s">
        <v>24</v>
      </c>
      <c r="H239">
        <v>8.7609999999999992</v>
      </c>
      <c r="J239">
        <v>6.0350000000000001</v>
      </c>
      <c r="K239" t="s">
        <v>38</v>
      </c>
    </row>
    <row r="240" spans="1:12" x14ac:dyDescent="0.35">
      <c r="A240">
        <v>37</v>
      </c>
      <c r="B240">
        <v>37</v>
      </c>
      <c r="C240" t="s">
        <v>58</v>
      </c>
      <c r="D240" t="s">
        <v>16</v>
      </c>
      <c r="F240">
        <v>2.0299999999999998</v>
      </c>
      <c r="G240">
        <v>2735.3960000000002</v>
      </c>
      <c r="H240">
        <v>2793.3629999999998</v>
      </c>
      <c r="I240">
        <v>0.97899999999999998</v>
      </c>
      <c r="J240">
        <v>959.04499999999996</v>
      </c>
      <c r="K240" t="s">
        <v>66</v>
      </c>
      <c r="L240">
        <v>86.7</v>
      </c>
    </row>
    <row r="241" spans="1:13" x14ac:dyDescent="0.35">
      <c r="A241">
        <v>38</v>
      </c>
      <c r="B241">
        <v>38</v>
      </c>
      <c r="C241" t="s">
        <v>59</v>
      </c>
      <c r="D241" t="s">
        <v>16</v>
      </c>
      <c r="F241">
        <v>2.0299999999999998</v>
      </c>
      <c r="G241">
        <v>10104.999</v>
      </c>
      <c r="H241">
        <v>2254.663</v>
      </c>
      <c r="I241">
        <v>4.4820000000000002</v>
      </c>
      <c r="J241">
        <v>2954.1039999999998</v>
      </c>
      <c r="K241" t="s">
        <v>66</v>
      </c>
      <c r="L241">
        <v>417.3</v>
      </c>
    </row>
    <row r="242" spans="1:13" x14ac:dyDescent="0.35">
      <c r="A242">
        <v>39</v>
      </c>
      <c r="B242">
        <v>39</v>
      </c>
      <c r="C242" t="s">
        <v>60</v>
      </c>
      <c r="D242" t="s">
        <v>16</v>
      </c>
      <c r="F242">
        <v>2.0299999999999998</v>
      </c>
      <c r="G242">
        <v>10017.081</v>
      </c>
      <c r="H242">
        <v>2164.3359999999998</v>
      </c>
      <c r="I242">
        <v>4.6280000000000001</v>
      </c>
      <c r="J242">
        <v>3437.192</v>
      </c>
      <c r="K242" t="s">
        <v>69</v>
      </c>
      <c r="L242">
        <v>431.1</v>
      </c>
    </row>
    <row r="243" spans="1:13" x14ac:dyDescent="0.35">
      <c r="A243">
        <v>40</v>
      </c>
      <c r="B243">
        <v>40</v>
      </c>
      <c r="C243" t="s">
        <v>61</v>
      </c>
      <c r="D243" t="s">
        <v>16</v>
      </c>
      <c r="F243">
        <v>2.0099999999999998</v>
      </c>
      <c r="G243">
        <v>24375.293000000001</v>
      </c>
      <c r="H243">
        <v>2026.23</v>
      </c>
      <c r="I243">
        <v>12.03</v>
      </c>
      <c r="J243">
        <v>7802.3329999999996</v>
      </c>
      <c r="K243" t="s">
        <v>66</v>
      </c>
      <c r="L243">
        <v>1129.8</v>
      </c>
    </row>
    <row r="244" spans="1:13" x14ac:dyDescent="0.35">
      <c r="A244">
        <v>41</v>
      </c>
      <c r="B244">
        <v>41</v>
      </c>
      <c r="C244" t="s">
        <v>62</v>
      </c>
      <c r="D244" t="s">
        <v>16</v>
      </c>
      <c r="F244">
        <v>2.0099999999999998</v>
      </c>
      <c r="G244">
        <v>4819.7340000000004</v>
      </c>
      <c r="H244">
        <v>2033.0260000000001</v>
      </c>
      <c r="I244">
        <v>2.371</v>
      </c>
      <c r="J244">
        <v>1751.518</v>
      </c>
      <c r="K244" t="s">
        <v>66</v>
      </c>
      <c r="L244">
        <v>218</v>
      </c>
    </row>
    <row r="245" spans="1:13" x14ac:dyDescent="0.35">
      <c r="A245">
        <v>42</v>
      </c>
      <c r="B245">
        <v>42</v>
      </c>
      <c r="C245" t="s">
        <v>63</v>
      </c>
      <c r="D245" t="s">
        <v>24</v>
      </c>
      <c r="H245">
        <v>13.135</v>
      </c>
      <c r="K245" t="s">
        <v>38</v>
      </c>
    </row>
    <row r="246" spans="1:13" x14ac:dyDescent="0.35">
      <c r="A246">
        <v>43</v>
      </c>
      <c r="B246">
        <v>43</v>
      </c>
      <c r="C246" t="s">
        <v>64</v>
      </c>
      <c r="D246" t="s">
        <v>16</v>
      </c>
      <c r="F246">
        <v>2</v>
      </c>
      <c r="G246">
        <v>4236.5290000000005</v>
      </c>
      <c r="H246">
        <v>2172.7109999999998</v>
      </c>
      <c r="I246">
        <v>1.95</v>
      </c>
      <c r="J246">
        <v>1378.2670000000001</v>
      </c>
      <c r="K246" t="s">
        <v>66</v>
      </c>
      <c r="L246">
        <v>178.3</v>
      </c>
    </row>
    <row r="247" spans="1:13" x14ac:dyDescent="0.35">
      <c r="A247">
        <v>44</v>
      </c>
      <c r="B247">
        <v>44</v>
      </c>
      <c r="C247" t="s">
        <v>65</v>
      </c>
      <c r="D247" t="s">
        <v>16</v>
      </c>
      <c r="F247">
        <v>2.0299999999999998</v>
      </c>
      <c r="G247">
        <v>11043.135</v>
      </c>
      <c r="H247">
        <v>2221.48</v>
      </c>
      <c r="I247">
        <v>4.9710000000000001</v>
      </c>
      <c r="J247">
        <v>4086.8910000000001</v>
      </c>
      <c r="K247" t="s">
        <v>69</v>
      </c>
      <c r="L247">
        <v>463.5</v>
      </c>
    </row>
    <row r="248" spans="1:13" x14ac:dyDescent="0.35">
      <c r="A248">
        <v>45</v>
      </c>
      <c r="B248">
        <v>45</v>
      </c>
      <c r="C248" t="s">
        <v>67</v>
      </c>
      <c r="D248" t="s">
        <v>16</v>
      </c>
      <c r="F248">
        <v>2.0099999999999998</v>
      </c>
      <c r="G248">
        <v>86653.25</v>
      </c>
      <c r="H248">
        <v>2340.9490000000001</v>
      </c>
      <c r="I248">
        <v>37.015999999999998</v>
      </c>
      <c r="J248">
        <v>30179.365000000002</v>
      </c>
      <c r="K248" t="s">
        <v>69</v>
      </c>
      <c r="L248">
        <v>3488.3</v>
      </c>
    </row>
    <row r="250" spans="1:13" x14ac:dyDescent="0.35">
      <c r="A250" t="s">
        <v>74</v>
      </c>
    </row>
    <row r="252" spans="1:13" x14ac:dyDescent="0.35">
      <c r="B252" t="s">
        <v>3</v>
      </c>
      <c r="C252" t="s">
        <v>4</v>
      </c>
      <c r="D252" t="s">
        <v>5</v>
      </c>
      <c r="E252" t="s">
        <v>6</v>
      </c>
      <c r="F252" t="s">
        <v>7</v>
      </c>
      <c r="G252" t="s">
        <v>8</v>
      </c>
      <c r="H252" t="s">
        <v>9</v>
      </c>
      <c r="I252" t="s">
        <v>10</v>
      </c>
      <c r="J252" t="s">
        <v>11</v>
      </c>
      <c r="K252" t="s">
        <v>12</v>
      </c>
      <c r="L252" t="s">
        <v>13</v>
      </c>
      <c r="M252" t="s">
        <v>14</v>
      </c>
    </row>
    <row r="253" spans="1:13" x14ac:dyDescent="0.35">
      <c r="A253">
        <v>1</v>
      </c>
      <c r="B253">
        <v>1</v>
      </c>
      <c r="C253" t="s">
        <v>15</v>
      </c>
      <c r="D253" t="s">
        <v>16</v>
      </c>
      <c r="F253">
        <v>2.0499999999999998</v>
      </c>
      <c r="G253">
        <v>5.7370000000000001</v>
      </c>
      <c r="H253">
        <v>2138.8629999999998</v>
      </c>
      <c r="I253">
        <v>3.0000000000000001E-3</v>
      </c>
      <c r="K253" t="s">
        <v>17</v>
      </c>
      <c r="L253">
        <v>50.3</v>
      </c>
    </row>
    <row r="254" spans="1:13" x14ac:dyDescent="0.35">
      <c r="A254">
        <v>2</v>
      </c>
      <c r="B254">
        <v>2</v>
      </c>
      <c r="C254" t="s">
        <v>18</v>
      </c>
      <c r="D254" t="s">
        <v>16</v>
      </c>
      <c r="F254">
        <v>2.13</v>
      </c>
      <c r="G254">
        <v>32.728000000000002</v>
      </c>
      <c r="H254">
        <v>2045.704</v>
      </c>
      <c r="I254">
        <v>1.6E-2</v>
      </c>
      <c r="K254" t="s">
        <v>66</v>
      </c>
      <c r="L254">
        <v>918.3</v>
      </c>
    </row>
    <row r="255" spans="1:13" x14ac:dyDescent="0.35">
      <c r="A255">
        <v>3</v>
      </c>
      <c r="B255">
        <v>3</v>
      </c>
      <c r="C255" t="s">
        <v>19</v>
      </c>
      <c r="D255" t="s">
        <v>16</v>
      </c>
      <c r="F255">
        <v>2.0299999999999998</v>
      </c>
      <c r="G255">
        <v>40.718000000000004</v>
      </c>
      <c r="H255">
        <v>2160.0729999999999</v>
      </c>
      <c r="I255">
        <v>1.9E-2</v>
      </c>
      <c r="K255" t="s">
        <v>66</v>
      </c>
      <c r="L255">
        <v>1104.2</v>
      </c>
    </row>
    <row r="256" spans="1:13" x14ac:dyDescent="0.35">
      <c r="A256">
        <v>4</v>
      </c>
      <c r="B256">
        <v>4</v>
      </c>
      <c r="C256" t="s">
        <v>20</v>
      </c>
      <c r="D256" t="s">
        <v>16</v>
      </c>
      <c r="F256">
        <v>2.08</v>
      </c>
      <c r="G256">
        <v>27.791</v>
      </c>
      <c r="H256">
        <v>2301.8490000000002</v>
      </c>
      <c r="I256">
        <v>1.2E-2</v>
      </c>
      <c r="K256" t="s">
        <v>66</v>
      </c>
      <c r="L256">
        <v>662.5</v>
      </c>
    </row>
    <row r="257" spans="1:12" x14ac:dyDescent="0.35">
      <c r="A257">
        <v>5</v>
      </c>
      <c r="B257">
        <v>5</v>
      </c>
      <c r="C257" t="s">
        <v>21</v>
      </c>
      <c r="D257" t="s">
        <v>16</v>
      </c>
      <c r="K257" t="s">
        <v>25</v>
      </c>
    </row>
    <row r="258" spans="1:12" x14ac:dyDescent="0.35">
      <c r="A258">
        <v>6</v>
      </c>
      <c r="B258">
        <v>6</v>
      </c>
      <c r="C258" t="s">
        <v>23</v>
      </c>
      <c r="D258" t="s">
        <v>24</v>
      </c>
      <c r="H258">
        <v>10.335000000000001</v>
      </c>
    </row>
    <row r="259" spans="1:12" x14ac:dyDescent="0.35">
      <c r="A259">
        <v>7</v>
      </c>
      <c r="B259">
        <v>7</v>
      </c>
      <c r="C259" t="s">
        <v>26</v>
      </c>
      <c r="D259" t="s">
        <v>16</v>
      </c>
      <c r="H259">
        <v>2272.0149999999999</v>
      </c>
    </row>
    <row r="260" spans="1:12" x14ac:dyDescent="0.35">
      <c r="A260">
        <v>8</v>
      </c>
      <c r="B260">
        <v>8</v>
      </c>
      <c r="C260" t="s">
        <v>27</v>
      </c>
      <c r="D260" t="s">
        <v>16</v>
      </c>
      <c r="F260">
        <v>2.08</v>
      </c>
      <c r="G260">
        <v>28.856000000000002</v>
      </c>
      <c r="H260">
        <v>2311.5549999999998</v>
      </c>
      <c r="I260">
        <v>1.2E-2</v>
      </c>
      <c r="K260" t="s">
        <v>66</v>
      </c>
      <c r="L260">
        <v>689.2</v>
      </c>
    </row>
    <row r="261" spans="1:12" x14ac:dyDescent="0.35">
      <c r="A261">
        <v>9</v>
      </c>
      <c r="B261">
        <v>9</v>
      </c>
      <c r="C261" t="s">
        <v>28</v>
      </c>
      <c r="D261" t="s">
        <v>16</v>
      </c>
      <c r="F261">
        <v>2.0499999999999998</v>
      </c>
      <c r="G261">
        <v>27.686</v>
      </c>
      <c r="H261">
        <v>2257.982</v>
      </c>
      <c r="I261">
        <v>1.2E-2</v>
      </c>
      <c r="K261" t="s">
        <v>66</v>
      </c>
      <c r="L261">
        <v>674.7</v>
      </c>
    </row>
    <row r="262" spans="1:12" x14ac:dyDescent="0.35">
      <c r="A262">
        <v>10</v>
      </c>
      <c r="B262">
        <v>10</v>
      </c>
      <c r="C262" t="s">
        <v>29</v>
      </c>
      <c r="D262" t="s">
        <v>16</v>
      </c>
      <c r="F262">
        <v>2.0299999999999998</v>
      </c>
      <c r="G262">
        <v>19.385000000000002</v>
      </c>
      <c r="H262">
        <v>2133.9259999999999</v>
      </c>
      <c r="I262">
        <v>8.9999999999999993E-3</v>
      </c>
      <c r="K262" t="s">
        <v>66</v>
      </c>
      <c r="L262">
        <v>467.6</v>
      </c>
    </row>
    <row r="263" spans="1:12" x14ac:dyDescent="0.35">
      <c r="A263">
        <v>11</v>
      </c>
      <c r="B263">
        <v>11</v>
      </c>
      <c r="C263" t="s">
        <v>30</v>
      </c>
      <c r="D263" t="s">
        <v>16</v>
      </c>
      <c r="F263">
        <v>2.0499999999999998</v>
      </c>
      <c r="G263">
        <v>15.347</v>
      </c>
      <c r="H263">
        <v>2155.5920000000001</v>
      </c>
      <c r="I263">
        <v>7.0000000000000001E-3</v>
      </c>
      <c r="K263" t="s">
        <v>66</v>
      </c>
      <c r="L263">
        <v>339.6</v>
      </c>
    </row>
    <row r="264" spans="1:12" x14ac:dyDescent="0.35">
      <c r="A264">
        <v>12</v>
      </c>
      <c r="B264">
        <v>12</v>
      </c>
      <c r="C264" t="s">
        <v>31</v>
      </c>
      <c r="D264" t="s">
        <v>24</v>
      </c>
    </row>
    <row r="265" spans="1:12" x14ac:dyDescent="0.35">
      <c r="A265">
        <v>13</v>
      </c>
      <c r="B265">
        <v>13</v>
      </c>
      <c r="C265" t="s">
        <v>32</v>
      </c>
      <c r="D265" t="s">
        <v>16</v>
      </c>
      <c r="F265">
        <v>2.0099999999999998</v>
      </c>
      <c r="G265">
        <v>26.297000000000001</v>
      </c>
      <c r="H265">
        <v>2217.9520000000002</v>
      </c>
      <c r="I265">
        <v>1.2E-2</v>
      </c>
      <c r="K265" t="s">
        <v>66</v>
      </c>
      <c r="L265">
        <v>648.29999999999995</v>
      </c>
    </row>
    <row r="266" spans="1:12" x14ac:dyDescent="0.35">
      <c r="A266">
        <v>14</v>
      </c>
      <c r="B266">
        <v>14</v>
      </c>
      <c r="C266" t="s">
        <v>33</v>
      </c>
      <c r="D266" t="s">
        <v>16</v>
      </c>
      <c r="F266">
        <v>2.0499999999999998</v>
      </c>
      <c r="G266">
        <v>5.3159999999999998</v>
      </c>
      <c r="H266">
        <v>2173.4270000000001</v>
      </c>
      <c r="I266">
        <v>2E-3</v>
      </c>
      <c r="K266" t="s">
        <v>17</v>
      </c>
      <c r="L266">
        <v>34.9</v>
      </c>
    </row>
    <row r="267" spans="1:12" x14ac:dyDescent="0.35">
      <c r="A267">
        <v>15</v>
      </c>
      <c r="B267">
        <v>15</v>
      </c>
      <c r="C267" t="s">
        <v>34</v>
      </c>
      <c r="D267" t="s">
        <v>16</v>
      </c>
      <c r="F267">
        <v>2.0299999999999998</v>
      </c>
      <c r="G267">
        <v>139.40700000000001</v>
      </c>
      <c r="H267">
        <v>2241.89</v>
      </c>
      <c r="I267">
        <v>6.2E-2</v>
      </c>
      <c r="K267" t="s">
        <v>66</v>
      </c>
      <c r="L267">
        <v>3928.6</v>
      </c>
    </row>
    <row r="268" spans="1:12" x14ac:dyDescent="0.35">
      <c r="A268">
        <v>16</v>
      </c>
      <c r="B268">
        <v>16</v>
      </c>
      <c r="C268" t="s">
        <v>35</v>
      </c>
      <c r="D268" t="s">
        <v>16</v>
      </c>
      <c r="F268">
        <v>2</v>
      </c>
      <c r="G268">
        <v>35.119999999999997</v>
      </c>
      <c r="H268">
        <v>2293.5250000000001</v>
      </c>
      <c r="I268">
        <v>1.4999999999999999E-2</v>
      </c>
      <c r="K268" t="s">
        <v>72</v>
      </c>
      <c r="L268">
        <v>873.6</v>
      </c>
    </row>
    <row r="269" spans="1:12" x14ac:dyDescent="0.35">
      <c r="A269">
        <v>17</v>
      </c>
      <c r="B269">
        <v>17</v>
      </c>
      <c r="C269" t="s">
        <v>36</v>
      </c>
      <c r="D269" t="s">
        <v>16</v>
      </c>
      <c r="F269">
        <v>2.0099999999999998</v>
      </c>
      <c r="G269">
        <v>52.097000000000001</v>
      </c>
      <c r="H269">
        <v>2001.192</v>
      </c>
      <c r="I269">
        <v>2.5999999999999999E-2</v>
      </c>
      <c r="K269" t="s">
        <v>66</v>
      </c>
      <c r="L269">
        <v>1572.4</v>
      </c>
    </row>
    <row r="270" spans="1:12" x14ac:dyDescent="0.35">
      <c r="A270">
        <v>18</v>
      </c>
      <c r="B270">
        <v>18</v>
      </c>
      <c r="C270" t="s">
        <v>37</v>
      </c>
      <c r="D270" t="s">
        <v>24</v>
      </c>
      <c r="H270">
        <v>32.177</v>
      </c>
    </row>
    <row r="271" spans="1:12" x14ac:dyDescent="0.35">
      <c r="A271">
        <v>19</v>
      </c>
      <c r="B271">
        <v>19</v>
      </c>
      <c r="C271" t="s">
        <v>39</v>
      </c>
      <c r="D271" t="s">
        <v>16</v>
      </c>
      <c r="H271">
        <v>2209.7689999999998</v>
      </c>
    </row>
    <row r="272" spans="1:12" x14ac:dyDescent="0.35">
      <c r="A272">
        <v>20</v>
      </c>
      <c r="B272">
        <v>20</v>
      </c>
      <c r="C272" t="s">
        <v>40</v>
      </c>
      <c r="D272" t="s">
        <v>16</v>
      </c>
      <c r="F272">
        <v>2.0499999999999998</v>
      </c>
      <c r="G272">
        <v>12.815</v>
      </c>
      <c r="H272">
        <v>2131.9349999999999</v>
      </c>
      <c r="I272">
        <v>6.0000000000000001E-3</v>
      </c>
      <c r="K272" t="s">
        <v>66</v>
      </c>
      <c r="L272">
        <v>267.3</v>
      </c>
    </row>
    <row r="273" spans="1:12" x14ac:dyDescent="0.35">
      <c r="A273">
        <v>21</v>
      </c>
      <c r="B273">
        <v>21</v>
      </c>
      <c r="C273" t="s">
        <v>41</v>
      </c>
      <c r="D273" t="s">
        <v>16</v>
      </c>
      <c r="F273">
        <v>2.0299999999999998</v>
      </c>
      <c r="G273">
        <v>70.620999999999995</v>
      </c>
      <c r="H273">
        <v>2177.346</v>
      </c>
      <c r="I273">
        <v>3.2000000000000001E-2</v>
      </c>
      <c r="K273" t="s">
        <v>72</v>
      </c>
      <c r="L273">
        <v>1989.6</v>
      </c>
    </row>
    <row r="274" spans="1:12" x14ac:dyDescent="0.35">
      <c r="A274">
        <v>22</v>
      </c>
      <c r="B274">
        <v>22</v>
      </c>
      <c r="C274" t="s">
        <v>42</v>
      </c>
      <c r="D274" t="s">
        <v>16</v>
      </c>
      <c r="F274">
        <v>1.96</v>
      </c>
      <c r="G274">
        <v>18.567</v>
      </c>
      <c r="H274">
        <v>2293.2350000000001</v>
      </c>
      <c r="I274">
        <v>8.0000000000000002E-3</v>
      </c>
      <c r="K274" t="s">
        <v>66</v>
      </c>
      <c r="L274">
        <v>403.2</v>
      </c>
    </row>
    <row r="275" spans="1:12" x14ac:dyDescent="0.35">
      <c r="A275">
        <v>23</v>
      </c>
      <c r="B275">
        <v>23</v>
      </c>
      <c r="C275" t="s">
        <v>43</v>
      </c>
      <c r="D275" t="s">
        <v>16</v>
      </c>
      <c r="F275">
        <v>1.98</v>
      </c>
      <c r="G275">
        <v>18.93</v>
      </c>
      <c r="H275">
        <v>2344.0540000000001</v>
      </c>
      <c r="I275">
        <v>8.0000000000000002E-3</v>
      </c>
      <c r="K275" t="s">
        <v>66</v>
      </c>
      <c r="L275">
        <v>401.9</v>
      </c>
    </row>
    <row r="276" spans="1:12" x14ac:dyDescent="0.35">
      <c r="A276">
        <v>24</v>
      </c>
      <c r="B276">
        <v>24</v>
      </c>
      <c r="C276" t="s">
        <v>44</v>
      </c>
      <c r="D276" t="s">
        <v>24</v>
      </c>
    </row>
    <row r="277" spans="1:12" x14ac:dyDescent="0.35">
      <c r="A277">
        <v>25</v>
      </c>
      <c r="B277">
        <v>25</v>
      </c>
      <c r="C277" t="s">
        <v>45</v>
      </c>
      <c r="D277" t="s">
        <v>16</v>
      </c>
      <c r="F277">
        <v>2.0099999999999998</v>
      </c>
      <c r="G277">
        <v>7.5860000000000003</v>
      </c>
      <c r="H277">
        <v>2247.105</v>
      </c>
      <c r="I277">
        <v>3.0000000000000001E-3</v>
      </c>
      <c r="K277" t="s">
        <v>17</v>
      </c>
      <c r="L277">
        <v>95.6</v>
      </c>
    </row>
    <row r="278" spans="1:12" x14ac:dyDescent="0.35">
      <c r="A278">
        <v>26</v>
      </c>
      <c r="B278">
        <v>26</v>
      </c>
      <c r="C278" t="s">
        <v>46</v>
      </c>
      <c r="D278" t="s">
        <v>16</v>
      </c>
      <c r="F278">
        <v>2.0499999999999998</v>
      </c>
      <c r="G278">
        <v>66.302999999999997</v>
      </c>
      <c r="H278">
        <v>2368.5949999999998</v>
      </c>
      <c r="I278">
        <v>2.8000000000000001E-2</v>
      </c>
      <c r="K278" t="s">
        <v>66</v>
      </c>
      <c r="L278">
        <v>1700.1</v>
      </c>
    </row>
    <row r="279" spans="1:12" x14ac:dyDescent="0.35">
      <c r="A279">
        <v>27</v>
      </c>
      <c r="B279">
        <v>27</v>
      </c>
      <c r="C279" t="s">
        <v>47</v>
      </c>
      <c r="D279" t="s">
        <v>16</v>
      </c>
      <c r="F279">
        <v>2.0299999999999998</v>
      </c>
      <c r="G279">
        <v>8.4120000000000008</v>
      </c>
      <c r="H279">
        <v>2386.482</v>
      </c>
      <c r="I279">
        <v>4.0000000000000001E-3</v>
      </c>
      <c r="K279" t="s">
        <v>17</v>
      </c>
      <c r="L279">
        <v>105.3</v>
      </c>
    </row>
    <row r="280" spans="1:12" x14ac:dyDescent="0.35">
      <c r="A280">
        <v>28</v>
      </c>
      <c r="B280">
        <v>28</v>
      </c>
      <c r="C280" t="s">
        <v>49</v>
      </c>
      <c r="D280" t="s">
        <v>16</v>
      </c>
      <c r="F280">
        <v>2.0099999999999998</v>
      </c>
      <c r="G280">
        <v>27.329000000000001</v>
      </c>
      <c r="H280">
        <v>2206.6959999999999</v>
      </c>
      <c r="I280">
        <v>1.2E-2</v>
      </c>
      <c r="K280" t="s">
        <v>17</v>
      </c>
      <c r="L280">
        <v>682.7</v>
      </c>
    </row>
    <row r="281" spans="1:12" x14ac:dyDescent="0.35">
      <c r="A281">
        <v>29</v>
      </c>
      <c r="B281">
        <v>29</v>
      </c>
      <c r="C281" t="s">
        <v>50</v>
      </c>
      <c r="D281" t="s">
        <v>16</v>
      </c>
      <c r="F281">
        <v>2.0099999999999998</v>
      </c>
      <c r="G281">
        <v>128.31100000000001</v>
      </c>
      <c r="H281">
        <v>2383.1149999999998</v>
      </c>
      <c r="I281">
        <v>5.3999999999999999E-2</v>
      </c>
      <c r="K281" t="s">
        <v>66</v>
      </c>
      <c r="L281">
        <v>3384.9</v>
      </c>
    </row>
    <row r="282" spans="1:12" x14ac:dyDescent="0.35">
      <c r="A282">
        <v>30</v>
      </c>
      <c r="B282">
        <v>30</v>
      </c>
      <c r="C282" t="s">
        <v>51</v>
      </c>
      <c r="D282" t="s">
        <v>24</v>
      </c>
    </row>
    <row r="283" spans="1:12" x14ac:dyDescent="0.35">
      <c r="A283">
        <v>31</v>
      </c>
      <c r="B283">
        <v>31</v>
      </c>
      <c r="C283" t="s">
        <v>52</v>
      </c>
      <c r="D283" t="s">
        <v>16</v>
      </c>
      <c r="K283" t="s">
        <v>25</v>
      </c>
    </row>
    <row r="284" spans="1:12" x14ac:dyDescent="0.35">
      <c r="A284">
        <v>32</v>
      </c>
      <c r="B284">
        <v>32</v>
      </c>
      <c r="C284" t="s">
        <v>53</v>
      </c>
      <c r="D284" t="s">
        <v>16</v>
      </c>
      <c r="F284">
        <v>1.98</v>
      </c>
      <c r="G284">
        <v>9.75</v>
      </c>
      <c r="H284">
        <v>2299.625</v>
      </c>
      <c r="I284">
        <v>4.0000000000000001E-3</v>
      </c>
      <c r="K284" t="s">
        <v>17</v>
      </c>
      <c r="L284">
        <v>151.9</v>
      </c>
    </row>
    <row r="285" spans="1:12" x14ac:dyDescent="0.35">
      <c r="A285">
        <v>33</v>
      </c>
      <c r="B285">
        <v>33</v>
      </c>
      <c r="C285" t="s">
        <v>54</v>
      </c>
      <c r="D285" t="s">
        <v>16</v>
      </c>
      <c r="F285">
        <v>2.0499999999999998</v>
      </c>
      <c r="G285">
        <v>11.394</v>
      </c>
      <c r="H285">
        <v>1876.498</v>
      </c>
      <c r="I285">
        <v>6.0000000000000001E-3</v>
      </c>
      <c r="K285" t="s">
        <v>66</v>
      </c>
      <c r="L285">
        <v>271.3</v>
      </c>
    </row>
    <row r="286" spans="1:12" x14ac:dyDescent="0.35">
      <c r="A286">
        <v>34</v>
      </c>
      <c r="B286">
        <v>34</v>
      </c>
      <c r="C286" t="s">
        <v>55</v>
      </c>
      <c r="D286" t="s">
        <v>16</v>
      </c>
      <c r="F286">
        <v>2.0499999999999998</v>
      </c>
      <c r="G286">
        <v>33.734999999999999</v>
      </c>
      <c r="H286">
        <v>2575.9929999999999</v>
      </c>
      <c r="I286">
        <v>1.2999999999999999E-2</v>
      </c>
      <c r="K286" t="s">
        <v>17</v>
      </c>
      <c r="L286">
        <v>729.1</v>
      </c>
    </row>
    <row r="287" spans="1:12" x14ac:dyDescent="0.35">
      <c r="A287">
        <v>35</v>
      </c>
      <c r="B287">
        <v>35</v>
      </c>
      <c r="C287" t="s">
        <v>56</v>
      </c>
      <c r="D287" t="s">
        <v>16</v>
      </c>
      <c r="F287">
        <v>2.0099999999999998</v>
      </c>
      <c r="G287">
        <v>55.566000000000003</v>
      </c>
      <c r="H287">
        <v>2186.9569999999999</v>
      </c>
      <c r="I287">
        <v>2.5000000000000001E-2</v>
      </c>
      <c r="K287" t="s">
        <v>17</v>
      </c>
      <c r="L287">
        <v>1531.6</v>
      </c>
    </row>
    <row r="288" spans="1:12" x14ac:dyDescent="0.35">
      <c r="A288">
        <v>36</v>
      </c>
      <c r="B288">
        <v>36</v>
      </c>
      <c r="C288" t="s">
        <v>57</v>
      </c>
      <c r="D288" t="s">
        <v>24</v>
      </c>
      <c r="H288">
        <v>8.7609999999999992</v>
      </c>
    </row>
    <row r="289" spans="1:13" x14ac:dyDescent="0.35">
      <c r="A289">
        <v>37</v>
      </c>
      <c r="B289">
        <v>37</v>
      </c>
      <c r="C289" t="s">
        <v>58</v>
      </c>
      <c r="D289" t="s">
        <v>16</v>
      </c>
      <c r="F289">
        <v>2.08</v>
      </c>
      <c r="G289">
        <v>4.7889999999999997</v>
      </c>
      <c r="H289">
        <v>2793.3629999999998</v>
      </c>
      <c r="I289">
        <v>2E-3</v>
      </c>
      <c r="K289" t="s">
        <v>75</v>
      </c>
    </row>
    <row r="290" spans="1:13" x14ac:dyDescent="0.35">
      <c r="A290">
        <v>38</v>
      </c>
      <c r="B290">
        <v>38</v>
      </c>
      <c r="C290" t="s">
        <v>59</v>
      </c>
      <c r="D290" t="s">
        <v>16</v>
      </c>
      <c r="F290">
        <v>2</v>
      </c>
      <c r="G290">
        <v>6.7169999999999996</v>
      </c>
      <c r="H290">
        <v>2254.663</v>
      </c>
      <c r="I290">
        <v>3.0000000000000001E-3</v>
      </c>
      <c r="K290" t="s">
        <v>17</v>
      </c>
      <c r="L290">
        <v>69.7</v>
      </c>
    </row>
    <row r="291" spans="1:13" x14ac:dyDescent="0.35">
      <c r="A291">
        <v>39</v>
      </c>
      <c r="B291">
        <v>39</v>
      </c>
      <c r="C291" t="s">
        <v>60</v>
      </c>
      <c r="D291" t="s">
        <v>16</v>
      </c>
      <c r="F291">
        <v>2.0099999999999998</v>
      </c>
      <c r="G291">
        <v>46.447000000000003</v>
      </c>
      <c r="H291">
        <v>2164.3359999999998</v>
      </c>
      <c r="I291">
        <v>2.1000000000000001E-2</v>
      </c>
      <c r="K291" t="s">
        <v>66</v>
      </c>
      <c r="L291">
        <v>1274.3</v>
      </c>
    </row>
    <row r="292" spans="1:13" x14ac:dyDescent="0.35">
      <c r="A292">
        <v>40</v>
      </c>
      <c r="B292">
        <v>40</v>
      </c>
      <c r="C292" t="s">
        <v>61</v>
      </c>
      <c r="D292" t="s">
        <v>16</v>
      </c>
      <c r="F292">
        <v>2</v>
      </c>
      <c r="G292">
        <v>33.204000000000001</v>
      </c>
      <c r="H292">
        <v>2026.23</v>
      </c>
      <c r="I292">
        <v>1.6E-2</v>
      </c>
      <c r="K292" t="s">
        <v>66</v>
      </c>
      <c r="L292">
        <v>943.6</v>
      </c>
    </row>
    <row r="293" spans="1:13" x14ac:dyDescent="0.35">
      <c r="A293">
        <v>41</v>
      </c>
      <c r="B293">
        <v>41</v>
      </c>
      <c r="C293" t="s">
        <v>62</v>
      </c>
      <c r="D293" t="s">
        <v>16</v>
      </c>
      <c r="F293">
        <v>2.06</v>
      </c>
      <c r="G293">
        <v>31.698</v>
      </c>
      <c r="H293">
        <v>2033.0260000000001</v>
      </c>
      <c r="I293">
        <v>1.6E-2</v>
      </c>
      <c r="K293" t="s">
        <v>66</v>
      </c>
      <c r="L293">
        <v>891.8</v>
      </c>
    </row>
    <row r="294" spans="1:13" x14ac:dyDescent="0.35">
      <c r="A294">
        <v>42</v>
      </c>
      <c r="B294">
        <v>42</v>
      </c>
      <c r="C294" t="s">
        <v>63</v>
      </c>
      <c r="D294" t="s">
        <v>24</v>
      </c>
      <c r="H294">
        <v>13.135</v>
      </c>
    </row>
    <row r="295" spans="1:13" x14ac:dyDescent="0.35">
      <c r="A295">
        <v>43</v>
      </c>
      <c r="B295">
        <v>43</v>
      </c>
      <c r="C295" t="s">
        <v>64</v>
      </c>
      <c r="D295" t="s">
        <v>16</v>
      </c>
      <c r="F295">
        <v>2</v>
      </c>
      <c r="G295">
        <v>17.39</v>
      </c>
      <c r="H295">
        <v>2172.7109999999998</v>
      </c>
      <c r="I295">
        <v>8.0000000000000002E-3</v>
      </c>
      <c r="K295" t="s">
        <v>66</v>
      </c>
      <c r="L295">
        <v>397.2</v>
      </c>
    </row>
    <row r="296" spans="1:13" x14ac:dyDescent="0.35">
      <c r="A296">
        <v>44</v>
      </c>
      <c r="B296">
        <v>44</v>
      </c>
      <c r="C296" t="s">
        <v>65</v>
      </c>
      <c r="D296" t="s">
        <v>16</v>
      </c>
      <c r="F296">
        <v>2.0299999999999998</v>
      </c>
      <c r="G296">
        <v>10.66</v>
      </c>
      <c r="H296">
        <v>2221.48</v>
      </c>
      <c r="I296">
        <v>5.0000000000000001E-3</v>
      </c>
      <c r="K296" t="s">
        <v>66</v>
      </c>
      <c r="L296">
        <v>188.3</v>
      </c>
    </row>
    <row r="297" spans="1:13" x14ac:dyDescent="0.35">
      <c r="A297">
        <v>45</v>
      </c>
      <c r="B297">
        <v>45</v>
      </c>
      <c r="C297" t="s">
        <v>67</v>
      </c>
      <c r="D297" t="s">
        <v>16</v>
      </c>
      <c r="F297">
        <v>2.0299999999999998</v>
      </c>
      <c r="G297">
        <v>127.65600000000001</v>
      </c>
      <c r="H297">
        <v>2340.9490000000001</v>
      </c>
      <c r="I297">
        <v>5.5E-2</v>
      </c>
      <c r="K297" t="s">
        <v>66</v>
      </c>
      <c r="L297">
        <v>3429.9</v>
      </c>
    </row>
    <row r="299" spans="1:13" x14ac:dyDescent="0.35">
      <c r="A299" t="s">
        <v>76</v>
      </c>
    </row>
    <row r="301" spans="1:13" x14ac:dyDescent="0.35">
      <c r="B301" t="s">
        <v>3</v>
      </c>
      <c r="C301" t="s">
        <v>4</v>
      </c>
      <c r="D301" t="s">
        <v>5</v>
      </c>
      <c r="E301" t="s">
        <v>6</v>
      </c>
      <c r="F301" t="s">
        <v>7</v>
      </c>
      <c r="G301" t="s">
        <v>8</v>
      </c>
      <c r="H301" t="s">
        <v>9</v>
      </c>
      <c r="I301" t="s">
        <v>10</v>
      </c>
      <c r="J301" t="s">
        <v>11</v>
      </c>
      <c r="K301" t="s">
        <v>12</v>
      </c>
      <c r="L301" t="s">
        <v>13</v>
      </c>
      <c r="M301" t="s">
        <v>14</v>
      </c>
    </row>
    <row r="302" spans="1:13" x14ac:dyDescent="0.35">
      <c r="A302">
        <v>1</v>
      </c>
      <c r="B302">
        <v>1</v>
      </c>
      <c r="C302" t="s">
        <v>15</v>
      </c>
      <c r="D302" t="s">
        <v>16</v>
      </c>
      <c r="F302">
        <v>2.4900000000000002</v>
      </c>
      <c r="G302">
        <v>76.83</v>
      </c>
      <c r="H302">
        <v>591.97500000000002</v>
      </c>
      <c r="I302">
        <v>0.13</v>
      </c>
      <c r="J302">
        <v>56.655000000000001</v>
      </c>
      <c r="K302" t="s">
        <v>66</v>
      </c>
      <c r="L302">
        <v>3.7</v>
      </c>
    </row>
    <row r="303" spans="1:13" x14ac:dyDescent="0.35">
      <c r="A303">
        <v>2</v>
      </c>
      <c r="B303">
        <v>2</v>
      </c>
      <c r="C303" t="s">
        <v>18</v>
      </c>
      <c r="D303" t="s">
        <v>16</v>
      </c>
      <c r="F303">
        <v>2.5299999999999998</v>
      </c>
      <c r="G303">
        <v>13584.779</v>
      </c>
      <c r="H303">
        <v>513.15499999999997</v>
      </c>
      <c r="I303">
        <v>26.472999999999999</v>
      </c>
      <c r="J303">
        <v>11095.644</v>
      </c>
      <c r="K303" t="s">
        <v>66</v>
      </c>
      <c r="L303">
        <v>2879.4</v>
      </c>
    </row>
    <row r="304" spans="1:13" x14ac:dyDescent="0.35">
      <c r="A304">
        <v>3</v>
      </c>
      <c r="B304">
        <v>3</v>
      </c>
      <c r="C304" t="s">
        <v>19</v>
      </c>
      <c r="D304" t="s">
        <v>16</v>
      </c>
      <c r="F304">
        <v>2.52</v>
      </c>
      <c r="G304">
        <v>977.65300000000002</v>
      </c>
      <c r="H304">
        <v>600.62800000000004</v>
      </c>
      <c r="I304">
        <v>1.6279999999999999</v>
      </c>
      <c r="J304">
        <v>731.72</v>
      </c>
      <c r="K304" t="s">
        <v>66</v>
      </c>
      <c r="L304">
        <v>167.2</v>
      </c>
    </row>
    <row r="305" spans="1:12" x14ac:dyDescent="0.35">
      <c r="A305">
        <v>4</v>
      </c>
      <c r="B305">
        <v>4</v>
      </c>
      <c r="C305" t="s">
        <v>20</v>
      </c>
      <c r="D305" t="s">
        <v>16</v>
      </c>
      <c r="F305">
        <v>2.5299999999999998</v>
      </c>
      <c r="G305">
        <v>6133.7259999999997</v>
      </c>
      <c r="H305">
        <v>600.61099999999999</v>
      </c>
      <c r="I305">
        <v>10.212</v>
      </c>
      <c r="J305">
        <v>5179.9759999999997</v>
      </c>
      <c r="K305" t="s">
        <v>66</v>
      </c>
      <c r="L305">
        <v>1104.3</v>
      </c>
    </row>
    <row r="306" spans="1:12" x14ac:dyDescent="0.35">
      <c r="A306">
        <v>5</v>
      </c>
      <c r="B306">
        <v>5</v>
      </c>
      <c r="C306" t="s">
        <v>21</v>
      </c>
      <c r="D306" t="s">
        <v>16</v>
      </c>
    </row>
    <row r="307" spans="1:12" x14ac:dyDescent="0.35">
      <c r="A307">
        <v>6</v>
      </c>
      <c r="B307">
        <v>6</v>
      </c>
      <c r="C307" t="s">
        <v>23</v>
      </c>
      <c r="D307" t="s">
        <v>24</v>
      </c>
      <c r="K307" t="s">
        <v>25</v>
      </c>
    </row>
    <row r="308" spans="1:12" x14ac:dyDescent="0.35">
      <c r="A308">
        <v>7</v>
      </c>
      <c r="B308">
        <v>7</v>
      </c>
      <c r="C308" t="s">
        <v>26</v>
      </c>
      <c r="D308" t="s">
        <v>16</v>
      </c>
      <c r="F308">
        <v>2.5</v>
      </c>
      <c r="G308">
        <v>68.265000000000001</v>
      </c>
      <c r="H308">
        <v>665.81</v>
      </c>
      <c r="I308">
        <v>0.10299999999999999</v>
      </c>
      <c r="J308">
        <v>60.970999999999997</v>
      </c>
      <c r="K308" t="s">
        <v>17</v>
      </c>
      <c r="L308">
        <v>0.7</v>
      </c>
    </row>
    <row r="309" spans="1:12" x14ac:dyDescent="0.35">
      <c r="A309">
        <v>8</v>
      </c>
      <c r="B309">
        <v>8</v>
      </c>
      <c r="C309" t="s">
        <v>27</v>
      </c>
      <c r="D309" t="s">
        <v>16</v>
      </c>
      <c r="F309">
        <v>2.5299999999999998</v>
      </c>
      <c r="G309">
        <v>4649.9399999999996</v>
      </c>
      <c r="H309">
        <v>553.58799999999997</v>
      </c>
      <c r="I309">
        <v>8.4</v>
      </c>
      <c r="J309">
        <v>3706.0010000000002</v>
      </c>
      <c r="K309" t="s">
        <v>66</v>
      </c>
      <c r="L309">
        <v>906.4</v>
      </c>
    </row>
    <row r="310" spans="1:12" x14ac:dyDescent="0.35">
      <c r="A310">
        <v>9</v>
      </c>
      <c r="B310">
        <v>9</v>
      </c>
      <c r="C310" t="s">
        <v>28</v>
      </c>
      <c r="D310" t="s">
        <v>16</v>
      </c>
      <c r="F310">
        <v>2.52</v>
      </c>
      <c r="G310">
        <v>4223.2079999999996</v>
      </c>
      <c r="H310">
        <v>556.70100000000002</v>
      </c>
      <c r="I310">
        <v>7.5860000000000003</v>
      </c>
      <c r="J310">
        <v>3293.4850000000001</v>
      </c>
      <c r="K310" t="s">
        <v>66</v>
      </c>
      <c r="L310">
        <v>817.6</v>
      </c>
    </row>
    <row r="311" spans="1:12" x14ac:dyDescent="0.35">
      <c r="A311">
        <v>10</v>
      </c>
      <c r="B311">
        <v>10</v>
      </c>
      <c r="C311" t="s">
        <v>29</v>
      </c>
      <c r="D311" t="s">
        <v>16</v>
      </c>
      <c r="F311">
        <v>2.5</v>
      </c>
      <c r="G311">
        <v>7445.2269999999999</v>
      </c>
      <c r="H311">
        <v>505.81700000000001</v>
      </c>
      <c r="I311">
        <v>14.718999999999999</v>
      </c>
      <c r="J311">
        <v>6440.5450000000001</v>
      </c>
      <c r="K311" t="s">
        <v>66</v>
      </c>
      <c r="L311">
        <v>1596.3</v>
      </c>
    </row>
    <row r="312" spans="1:12" x14ac:dyDescent="0.35">
      <c r="A312">
        <v>11</v>
      </c>
      <c r="B312">
        <v>11</v>
      </c>
      <c r="C312" t="s">
        <v>30</v>
      </c>
      <c r="D312" t="s">
        <v>16</v>
      </c>
      <c r="F312">
        <v>2.52</v>
      </c>
      <c r="G312">
        <v>2161.2469999999998</v>
      </c>
      <c r="H312">
        <v>545.21</v>
      </c>
      <c r="I312">
        <v>3.964</v>
      </c>
      <c r="J312">
        <v>1754.7090000000001</v>
      </c>
      <c r="K312" t="s">
        <v>66</v>
      </c>
      <c r="L312">
        <v>422.2</v>
      </c>
    </row>
    <row r="313" spans="1:12" x14ac:dyDescent="0.35">
      <c r="A313">
        <v>12</v>
      </c>
      <c r="B313">
        <v>12</v>
      </c>
      <c r="C313" t="s">
        <v>31</v>
      </c>
      <c r="D313" t="s">
        <v>24</v>
      </c>
      <c r="H313">
        <v>15.042999999999999</v>
      </c>
    </row>
    <row r="314" spans="1:12" x14ac:dyDescent="0.35">
      <c r="A314">
        <v>13</v>
      </c>
      <c r="B314">
        <v>13</v>
      </c>
      <c r="C314" t="s">
        <v>32</v>
      </c>
      <c r="D314" t="s">
        <v>16</v>
      </c>
      <c r="F314">
        <v>2.5</v>
      </c>
      <c r="G314">
        <v>132.24299999999999</v>
      </c>
      <c r="H314">
        <v>575.50800000000004</v>
      </c>
      <c r="I314">
        <v>0.23</v>
      </c>
      <c r="J314">
        <v>53.22</v>
      </c>
      <c r="K314" t="s">
        <v>66</v>
      </c>
      <c r="L314">
        <v>14.6</v>
      </c>
    </row>
    <row r="315" spans="1:12" x14ac:dyDescent="0.35">
      <c r="A315">
        <v>14</v>
      </c>
      <c r="B315">
        <v>14</v>
      </c>
      <c r="C315" t="s">
        <v>33</v>
      </c>
      <c r="D315" t="s">
        <v>16</v>
      </c>
      <c r="F315">
        <v>2.52</v>
      </c>
      <c r="G315">
        <v>5610.2839999999997</v>
      </c>
      <c r="H315">
        <v>677.33900000000006</v>
      </c>
      <c r="I315">
        <v>8.2829999999999995</v>
      </c>
      <c r="J315">
        <v>4698.6980000000003</v>
      </c>
      <c r="K315" t="s">
        <v>66</v>
      </c>
      <c r="L315">
        <v>893.7</v>
      </c>
    </row>
    <row r="316" spans="1:12" x14ac:dyDescent="0.35">
      <c r="A316">
        <v>15</v>
      </c>
      <c r="B316">
        <v>15</v>
      </c>
      <c r="C316" t="s">
        <v>34</v>
      </c>
      <c r="D316" t="s">
        <v>16</v>
      </c>
      <c r="F316">
        <v>2.5</v>
      </c>
      <c r="G316">
        <v>2307.1689999999999</v>
      </c>
      <c r="H316">
        <v>670.86699999999996</v>
      </c>
      <c r="I316">
        <v>3.4390000000000001</v>
      </c>
      <c r="J316">
        <v>1932.8330000000001</v>
      </c>
      <c r="K316" t="s">
        <v>66</v>
      </c>
      <c r="L316">
        <v>364.9</v>
      </c>
    </row>
    <row r="317" spans="1:12" x14ac:dyDescent="0.35">
      <c r="A317">
        <v>16</v>
      </c>
      <c r="B317">
        <v>16</v>
      </c>
      <c r="C317" t="s">
        <v>35</v>
      </c>
      <c r="D317" t="s">
        <v>16</v>
      </c>
      <c r="F317">
        <v>2.5</v>
      </c>
      <c r="G317">
        <v>15400.605</v>
      </c>
      <c r="H317">
        <v>583.12300000000005</v>
      </c>
      <c r="I317">
        <v>26.411000000000001</v>
      </c>
      <c r="J317">
        <v>13145.482</v>
      </c>
      <c r="K317" t="s">
        <v>66</v>
      </c>
      <c r="L317">
        <v>2872.5</v>
      </c>
    </row>
    <row r="318" spans="1:12" x14ac:dyDescent="0.35">
      <c r="A318">
        <v>17</v>
      </c>
      <c r="B318">
        <v>17</v>
      </c>
      <c r="C318" t="s">
        <v>36</v>
      </c>
      <c r="D318" t="s">
        <v>16</v>
      </c>
      <c r="F318">
        <v>2.5</v>
      </c>
      <c r="G318">
        <v>1003.698</v>
      </c>
      <c r="H318">
        <v>626.98099999999999</v>
      </c>
      <c r="I318">
        <v>1.601</v>
      </c>
      <c r="J318">
        <v>869.86400000000003</v>
      </c>
      <c r="K318" t="s">
        <v>66</v>
      </c>
      <c r="L318">
        <v>164.2</v>
      </c>
    </row>
    <row r="319" spans="1:12" x14ac:dyDescent="0.35">
      <c r="A319">
        <v>18</v>
      </c>
      <c r="B319">
        <v>18</v>
      </c>
      <c r="C319" t="s">
        <v>37</v>
      </c>
      <c r="D319" t="s">
        <v>24</v>
      </c>
      <c r="H319">
        <v>15.254</v>
      </c>
      <c r="K319" t="s">
        <v>38</v>
      </c>
    </row>
    <row r="320" spans="1:12" x14ac:dyDescent="0.35">
      <c r="A320">
        <v>19</v>
      </c>
      <c r="B320">
        <v>19</v>
      </c>
      <c r="C320" t="s">
        <v>39</v>
      </c>
      <c r="D320" t="s">
        <v>16</v>
      </c>
      <c r="F320">
        <v>2.4700000000000002</v>
      </c>
      <c r="G320">
        <v>52.735999999999997</v>
      </c>
      <c r="H320">
        <v>716.67399999999998</v>
      </c>
      <c r="I320">
        <v>7.3999999999999996E-2</v>
      </c>
      <c r="J320">
        <v>33.540999999999997</v>
      </c>
      <c r="K320" t="s">
        <v>75</v>
      </c>
    </row>
    <row r="321" spans="1:12" x14ac:dyDescent="0.35">
      <c r="A321">
        <v>20</v>
      </c>
      <c r="B321">
        <v>20</v>
      </c>
      <c r="C321" t="s">
        <v>40</v>
      </c>
      <c r="D321" t="s">
        <v>16</v>
      </c>
      <c r="F321">
        <v>2.52</v>
      </c>
      <c r="G321">
        <v>5348.4430000000002</v>
      </c>
      <c r="H321">
        <v>627.63699999999994</v>
      </c>
      <c r="I321">
        <v>8.5220000000000002</v>
      </c>
      <c r="J321">
        <v>4350.4489999999996</v>
      </c>
      <c r="K321" t="s">
        <v>66</v>
      </c>
      <c r="L321">
        <v>919.7</v>
      </c>
    </row>
    <row r="322" spans="1:12" x14ac:dyDescent="0.35">
      <c r="A322">
        <v>21</v>
      </c>
      <c r="B322">
        <v>21</v>
      </c>
      <c r="C322" t="s">
        <v>41</v>
      </c>
      <c r="D322" t="s">
        <v>16</v>
      </c>
      <c r="F322">
        <v>2.5</v>
      </c>
      <c r="G322">
        <v>15800.062</v>
      </c>
      <c r="H322">
        <v>520.41600000000005</v>
      </c>
      <c r="I322">
        <v>30.36</v>
      </c>
      <c r="J322">
        <v>13474.135</v>
      </c>
      <c r="K322" t="s">
        <v>66</v>
      </c>
      <c r="L322">
        <v>3303.7</v>
      </c>
    </row>
    <row r="323" spans="1:12" x14ac:dyDescent="0.35">
      <c r="A323">
        <v>22</v>
      </c>
      <c r="B323">
        <v>22</v>
      </c>
      <c r="C323" t="s">
        <v>42</v>
      </c>
      <c r="D323" t="s">
        <v>16</v>
      </c>
      <c r="F323">
        <v>2.5</v>
      </c>
      <c r="G323">
        <v>6355.7030000000004</v>
      </c>
      <c r="H323">
        <v>548.08100000000002</v>
      </c>
      <c r="I323">
        <v>11.596</v>
      </c>
      <c r="J323">
        <v>5304.5889999999999</v>
      </c>
      <c r="K323" t="s">
        <v>66</v>
      </c>
      <c r="L323">
        <v>1255.4000000000001</v>
      </c>
    </row>
    <row r="324" spans="1:12" x14ac:dyDescent="0.35">
      <c r="A324">
        <v>23</v>
      </c>
      <c r="B324">
        <v>23</v>
      </c>
      <c r="C324" t="s">
        <v>43</v>
      </c>
      <c r="D324" t="s">
        <v>16</v>
      </c>
      <c r="F324">
        <v>2.5</v>
      </c>
      <c r="G324">
        <v>5334.8789999999999</v>
      </c>
      <c r="H324">
        <v>638.452</v>
      </c>
      <c r="I324">
        <v>8.3559999999999999</v>
      </c>
      <c r="J324">
        <v>4576.4669999999996</v>
      </c>
      <c r="K324" t="s">
        <v>66</v>
      </c>
      <c r="L324">
        <v>901.6</v>
      </c>
    </row>
    <row r="325" spans="1:12" x14ac:dyDescent="0.35">
      <c r="A325">
        <v>24</v>
      </c>
      <c r="B325">
        <v>24</v>
      </c>
      <c r="C325" t="s">
        <v>44</v>
      </c>
      <c r="D325" t="s">
        <v>24</v>
      </c>
    </row>
    <row r="326" spans="1:12" x14ac:dyDescent="0.35">
      <c r="A326">
        <v>25</v>
      </c>
      <c r="B326">
        <v>25</v>
      </c>
      <c r="C326" t="s">
        <v>45</v>
      </c>
      <c r="D326" t="s">
        <v>16</v>
      </c>
      <c r="F326">
        <v>2.5</v>
      </c>
      <c r="G326">
        <v>46.655000000000001</v>
      </c>
      <c r="H326">
        <v>594.43100000000004</v>
      </c>
      <c r="I326">
        <v>7.8E-2</v>
      </c>
      <c r="J326">
        <v>37.698999999999998</v>
      </c>
      <c r="K326" t="s">
        <v>75</v>
      </c>
    </row>
    <row r="327" spans="1:12" x14ac:dyDescent="0.35">
      <c r="A327">
        <v>26</v>
      </c>
      <c r="B327">
        <v>26</v>
      </c>
      <c r="C327" t="s">
        <v>46</v>
      </c>
      <c r="D327" t="s">
        <v>16</v>
      </c>
      <c r="F327">
        <v>2.5</v>
      </c>
      <c r="G327">
        <v>7999.5330000000004</v>
      </c>
      <c r="H327">
        <v>622.38300000000004</v>
      </c>
      <c r="I327">
        <v>12.853</v>
      </c>
      <c r="J327">
        <v>6868.2910000000002</v>
      </c>
      <c r="K327" t="s">
        <v>66</v>
      </c>
      <c r="L327">
        <v>1392.6</v>
      </c>
    </row>
    <row r="328" spans="1:12" x14ac:dyDescent="0.35">
      <c r="A328">
        <v>27</v>
      </c>
      <c r="B328">
        <v>27</v>
      </c>
      <c r="C328" t="s">
        <v>47</v>
      </c>
      <c r="D328" t="s">
        <v>16</v>
      </c>
      <c r="F328">
        <v>2.5</v>
      </c>
      <c r="G328">
        <v>3258.4169999999999</v>
      </c>
      <c r="H328">
        <v>646.35199999999998</v>
      </c>
      <c r="I328">
        <v>5.0410000000000004</v>
      </c>
      <c r="J328">
        <v>2580.2130000000002</v>
      </c>
      <c r="K328" t="s">
        <v>66</v>
      </c>
      <c r="L328">
        <v>539.79999999999995</v>
      </c>
    </row>
    <row r="329" spans="1:12" x14ac:dyDescent="0.35">
      <c r="A329">
        <v>28</v>
      </c>
      <c r="B329">
        <v>28</v>
      </c>
      <c r="C329" t="s">
        <v>49</v>
      </c>
      <c r="D329" t="s">
        <v>16</v>
      </c>
      <c r="F329">
        <v>2.4900000000000002</v>
      </c>
      <c r="G329">
        <v>5977.7820000000002</v>
      </c>
      <c r="H329">
        <v>602.46299999999997</v>
      </c>
      <c r="I329">
        <v>9.9220000000000006</v>
      </c>
      <c r="J329">
        <v>4622.3689999999997</v>
      </c>
      <c r="K329" t="s">
        <v>66</v>
      </c>
      <c r="L329">
        <v>1072.5999999999999</v>
      </c>
    </row>
    <row r="330" spans="1:12" x14ac:dyDescent="0.35">
      <c r="A330">
        <v>29</v>
      </c>
      <c r="B330">
        <v>29</v>
      </c>
      <c r="C330" t="s">
        <v>50</v>
      </c>
      <c r="D330" t="s">
        <v>16</v>
      </c>
      <c r="F330">
        <v>2.5</v>
      </c>
      <c r="G330">
        <v>2264.6840000000002</v>
      </c>
      <c r="H330">
        <v>562.64</v>
      </c>
      <c r="I330">
        <v>4.0250000000000004</v>
      </c>
      <c r="J330">
        <v>1706.24</v>
      </c>
      <c r="K330" t="s">
        <v>66</v>
      </c>
      <c r="L330">
        <v>428.9</v>
      </c>
    </row>
    <row r="331" spans="1:12" x14ac:dyDescent="0.35">
      <c r="A331">
        <v>30</v>
      </c>
      <c r="B331">
        <v>30</v>
      </c>
      <c r="C331" t="s">
        <v>51</v>
      </c>
      <c r="D331" t="s">
        <v>24</v>
      </c>
    </row>
    <row r="332" spans="1:12" x14ac:dyDescent="0.35">
      <c r="A332">
        <v>31</v>
      </c>
      <c r="B332">
        <v>31</v>
      </c>
      <c r="C332" t="s">
        <v>52</v>
      </c>
      <c r="D332" t="s">
        <v>16</v>
      </c>
      <c r="H332">
        <v>12.795</v>
      </c>
      <c r="J332">
        <v>20.928000000000001</v>
      </c>
      <c r="K332" t="s">
        <v>38</v>
      </c>
    </row>
    <row r="333" spans="1:12" x14ac:dyDescent="0.35">
      <c r="A333">
        <v>32</v>
      </c>
      <c r="B333">
        <v>32</v>
      </c>
      <c r="C333" t="s">
        <v>53</v>
      </c>
      <c r="D333" t="s">
        <v>16</v>
      </c>
      <c r="F333">
        <v>2.5</v>
      </c>
      <c r="G333">
        <v>17217.974999999999</v>
      </c>
      <c r="H333">
        <v>482.81400000000002</v>
      </c>
      <c r="I333">
        <v>35.661999999999999</v>
      </c>
      <c r="J333">
        <v>14986.144</v>
      </c>
      <c r="K333" t="s">
        <v>66</v>
      </c>
      <c r="L333">
        <v>3882.4</v>
      </c>
    </row>
    <row r="334" spans="1:12" x14ac:dyDescent="0.35">
      <c r="A334">
        <v>33</v>
      </c>
      <c r="B334">
        <v>33</v>
      </c>
      <c r="C334" t="s">
        <v>54</v>
      </c>
      <c r="D334" t="s">
        <v>16</v>
      </c>
      <c r="F334">
        <v>2.5</v>
      </c>
      <c r="G334">
        <v>1310.2429999999999</v>
      </c>
      <c r="H334">
        <v>492.60399999999998</v>
      </c>
      <c r="I334">
        <v>2.66</v>
      </c>
      <c r="J334">
        <v>1148.17</v>
      </c>
      <c r="K334" t="s">
        <v>69</v>
      </c>
      <c r="L334">
        <v>279.8</v>
      </c>
    </row>
    <row r="335" spans="1:12" x14ac:dyDescent="0.35">
      <c r="A335">
        <v>34</v>
      </c>
      <c r="B335">
        <v>34</v>
      </c>
      <c r="C335" t="s">
        <v>55</v>
      </c>
      <c r="D335" t="s">
        <v>16</v>
      </c>
      <c r="F335">
        <v>2.5</v>
      </c>
      <c r="G335">
        <v>5856.0190000000002</v>
      </c>
      <c r="H335">
        <v>679.70899999999995</v>
      </c>
      <c r="I335">
        <v>8.6150000000000002</v>
      </c>
      <c r="J335">
        <v>4967.299</v>
      </c>
      <c r="K335" t="s">
        <v>66</v>
      </c>
      <c r="L335">
        <v>930</v>
      </c>
    </row>
    <row r="336" spans="1:12" x14ac:dyDescent="0.35">
      <c r="A336">
        <v>35</v>
      </c>
      <c r="B336">
        <v>35</v>
      </c>
      <c r="C336" t="s">
        <v>56</v>
      </c>
      <c r="D336" t="s">
        <v>16</v>
      </c>
      <c r="F336">
        <v>2.4900000000000002</v>
      </c>
      <c r="G336">
        <v>18720.205000000002</v>
      </c>
      <c r="H336">
        <v>649.23400000000004</v>
      </c>
      <c r="I336">
        <v>28.834</v>
      </c>
      <c r="J336">
        <v>16303.264999999999</v>
      </c>
      <c r="K336" t="s">
        <v>66</v>
      </c>
      <c r="L336">
        <v>3137.1</v>
      </c>
    </row>
    <row r="337" spans="1:13" x14ac:dyDescent="0.35">
      <c r="A337">
        <v>36</v>
      </c>
      <c r="B337">
        <v>36</v>
      </c>
      <c r="C337" t="s">
        <v>57</v>
      </c>
      <c r="D337" t="s">
        <v>24</v>
      </c>
      <c r="K337" t="s">
        <v>25</v>
      </c>
    </row>
    <row r="338" spans="1:13" x14ac:dyDescent="0.35">
      <c r="A338">
        <v>37</v>
      </c>
      <c r="B338">
        <v>37</v>
      </c>
      <c r="C338" t="s">
        <v>58</v>
      </c>
      <c r="D338" t="s">
        <v>16</v>
      </c>
      <c r="F338">
        <v>2.5</v>
      </c>
      <c r="G338">
        <v>531.91099999999994</v>
      </c>
      <c r="H338">
        <v>783.86199999999997</v>
      </c>
      <c r="I338">
        <v>0.67900000000000005</v>
      </c>
      <c r="J338">
        <v>438.49099999999999</v>
      </c>
      <c r="K338" t="s">
        <v>66</v>
      </c>
      <c r="L338">
        <v>63.6</v>
      </c>
    </row>
    <row r="339" spans="1:13" x14ac:dyDescent="0.35">
      <c r="A339">
        <v>38</v>
      </c>
      <c r="B339">
        <v>38</v>
      </c>
      <c r="C339" t="s">
        <v>59</v>
      </c>
      <c r="D339" t="s">
        <v>16</v>
      </c>
      <c r="F339">
        <v>2.5</v>
      </c>
      <c r="G339">
        <v>4434.6279999999997</v>
      </c>
      <c r="H339">
        <v>658.72900000000004</v>
      </c>
      <c r="I339">
        <v>6.7320000000000002</v>
      </c>
      <c r="J339">
        <v>3903.4209999999998</v>
      </c>
      <c r="K339" t="s">
        <v>66</v>
      </c>
      <c r="L339">
        <v>724.4</v>
      </c>
    </row>
    <row r="340" spans="1:13" x14ac:dyDescent="0.35">
      <c r="A340">
        <v>39</v>
      </c>
      <c r="B340">
        <v>39</v>
      </c>
      <c r="C340" t="s">
        <v>60</v>
      </c>
      <c r="D340" t="s">
        <v>16</v>
      </c>
      <c r="F340">
        <v>2.4900000000000002</v>
      </c>
      <c r="G340">
        <v>4671.8969999999999</v>
      </c>
      <c r="H340">
        <v>525.80799999999999</v>
      </c>
      <c r="I340">
        <v>8.8849999999999998</v>
      </c>
      <c r="J340">
        <v>3874.6109999999999</v>
      </c>
      <c r="K340" t="s">
        <v>66</v>
      </c>
      <c r="L340">
        <v>959.4</v>
      </c>
    </row>
    <row r="341" spans="1:13" x14ac:dyDescent="0.35">
      <c r="A341">
        <v>40</v>
      </c>
      <c r="B341">
        <v>40</v>
      </c>
      <c r="C341" t="s">
        <v>61</v>
      </c>
      <c r="D341" t="s">
        <v>16</v>
      </c>
      <c r="F341">
        <v>2.4900000000000002</v>
      </c>
      <c r="G341">
        <v>8604.2669999999998</v>
      </c>
      <c r="H341">
        <v>467.81799999999998</v>
      </c>
      <c r="I341">
        <v>18.391999999999999</v>
      </c>
      <c r="J341">
        <v>6904.3090000000002</v>
      </c>
      <c r="K341" t="s">
        <v>66</v>
      </c>
      <c r="L341">
        <v>1997.2</v>
      </c>
    </row>
    <row r="342" spans="1:13" x14ac:dyDescent="0.35">
      <c r="A342">
        <v>41</v>
      </c>
      <c r="B342">
        <v>41</v>
      </c>
      <c r="C342" t="s">
        <v>62</v>
      </c>
      <c r="D342" t="s">
        <v>16</v>
      </c>
      <c r="F342">
        <v>2.4900000000000002</v>
      </c>
      <c r="G342">
        <v>2496.52</v>
      </c>
      <c r="H342">
        <v>656.72699999999998</v>
      </c>
      <c r="I342">
        <v>3.8010000000000002</v>
      </c>
      <c r="J342">
        <v>1953.0820000000001</v>
      </c>
      <c r="K342" t="s">
        <v>66</v>
      </c>
      <c r="L342">
        <v>404.5</v>
      </c>
    </row>
    <row r="343" spans="1:13" x14ac:dyDescent="0.35">
      <c r="A343">
        <v>42</v>
      </c>
      <c r="B343">
        <v>42</v>
      </c>
      <c r="C343" t="s">
        <v>63</v>
      </c>
      <c r="D343" t="s">
        <v>24</v>
      </c>
      <c r="J343">
        <v>6.0819999999999999</v>
      </c>
      <c r="K343" t="s">
        <v>25</v>
      </c>
    </row>
    <row r="344" spans="1:13" x14ac:dyDescent="0.35">
      <c r="A344">
        <v>43</v>
      </c>
      <c r="B344">
        <v>43</v>
      </c>
      <c r="C344" t="s">
        <v>64</v>
      </c>
      <c r="D344" t="s">
        <v>16</v>
      </c>
      <c r="F344">
        <v>2.5</v>
      </c>
      <c r="G344">
        <v>102.62</v>
      </c>
      <c r="H344">
        <v>538.87400000000002</v>
      </c>
      <c r="I344">
        <v>0.19</v>
      </c>
      <c r="J344">
        <v>74.941999999999993</v>
      </c>
      <c r="K344" t="s">
        <v>66</v>
      </c>
      <c r="L344">
        <v>10.3</v>
      </c>
    </row>
    <row r="345" spans="1:13" x14ac:dyDescent="0.35">
      <c r="A345">
        <v>44</v>
      </c>
      <c r="B345">
        <v>44</v>
      </c>
      <c r="C345" t="s">
        <v>65</v>
      </c>
      <c r="D345" t="s">
        <v>16</v>
      </c>
      <c r="F345">
        <v>2.5</v>
      </c>
      <c r="G345">
        <v>6698.5320000000002</v>
      </c>
      <c r="H345">
        <v>673.27800000000002</v>
      </c>
      <c r="I345">
        <v>9.9489999999999998</v>
      </c>
      <c r="J345">
        <v>5498.0990000000002</v>
      </c>
      <c r="K345" t="s">
        <v>66</v>
      </c>
      <c r="L345">
        <v>1075.5999999999999</v>
      </c>
    </row>
    <row r="346" spans="1:13" x14ac:dyDescent="0.35">
      <c r="A346">
        <v>45</v>
      </c>
      <c r="B346">
        <v>45</v>
      </c>
      <c r="C346" t="s">
        <v>67</v>
      </c>
      <c r="D346" t="s">
        <v>16</v>
      </c>
      <c r="F346">
        <v>2.4900000000000002</v>
      </c>
      <c r="G346">
        <v>2845.3470000000002</v>
      </c>
      <c r="H346">
        <v>580.04600000000005</v>
      </c>
      <c r="I346">
        <v>4.9050000000000002</v>
      </c>
      <c r="J346">
        <v>2569.5740000000001</v>
      </c>
      <c r="K346" t="s">
        <v>66</v>
      </c>
      <c r="L346">
        <v>525</v>
      </c>
    </row>
    <row r="348" spans="1:13" x14ac:dyDescent="0.35">
      <c r="A348" t="s">
        <v>77</v>
      </c>
    </row>
    <row r="350" spans="1:13" x14ac:dyDescent="0.35">
      <c r="B350" t="s">
        <v>3</v>
      </c>
      <c r="C350" t="s">
        <v>4</v>
      </c>
      <c r="D350" t="s">
        <v>5</v>
      </c>
      <c r="E350" t="s">
        <v>6</v>
      </c>
      <c r="F350" t="s">
        <v>7</v>
      </c>
      <c r="G350" t="s">
        <v>8</v>
      </c>
      <c r="H350" t="s">
        <v>9</v>
      </c>
      <c r="I350" t="s">
        <v>10</v>
      </c>
      <c r="J350" t="s">
        <v>11</v>
      </c>
      <c r="K350" t="s">
        <v>12</v>
      </c>
      <c r="L350" t="s">
        <v>13</v>
      </c>
      <c r="M350" t="s">
        <v>14</v>
      </c>
    </row>
    <row r="351" spans="1:13" x14ac:dyDescent="0.35">
      <c r="A351">
        <v>1</v>
      </c>
      <c r="B351">
        <v>1</v>
      </c>
      <c r="C351" t="s">
        <v>15</v>
      </c>
      <c r="D351" t="s">
        <v>16</v>
      </c>
      <c r="F351">
        <v>3.04</v>
      </c>
      <c r="G351">
        <v>511.90199999999999</v>
      </c>
      <c r="H351">
        <v>2887.0039999999999</v>
      </c>
      <c r="I351">
        <v>0.17699999999999999</v>
      </c>
      <c r="J351">
        <v>45.46</v>
      </c>
      <c r="K351" t="s">
        <v>66</v>
      </c>
      <c r="L351">
        <v>11.6</v>
      </c>
    </row>
    <row r="352" spans="1:13" x14ac:dyDescent="0.35">
      <c r="A352">
        <v>2</v>
      </c>
      <c r="B352">
        <v>2</v>
      </c>
      <c r="C352" t="s">
        <v>18</v>
      </c>
      <c r="D352" t="s">
        <v>16</v>
      </c>
      <c r="F352">
        <v>3.06</v>
      </c>
      <c r="G352">
        <v>8928.7669999999998</v>
      </c>
      <c r="H352">
        <v>2482.357</v>
      </c>
      <c r="I352">
        <v>3.597</v>
      </c>
      <c r="J352">
        <v>1100.8430000000001</v>
      </c>
      <c r="K352" t="s">
        <v>66</v>
      </c>
      <c r="L352">
        <v>455</v>
      </c>
    </row>
    <row r="353" spans="1:12" x14ac:dyDescent="0.35">
      <c r="A353">
        <v>3</v>
      </c>
      <c r="B353">
        <v>3</v>
      </c>
      <c r="C353" t="s">
        <v>19</v>
      </c>
      <c r="D353" t="s">
        <v>16</v>
      </c>
      <c r="F353">
        <v>3.04</v>
      </c>
      <c r="G353">
        <v>5028.8689999999997</v>
      </c>
      <c r="H353">
        <v>2626.386</v>
      </c>
      <c r="I353">
        <v>1.915</v>
      </c>
      <c r="J353">
        <v>669.56500000000005</v>
      </c>
      <c r="K353" t="s">
        <v>69</v>
      </c>
      <c r="L353">
        <v>236.8</v>
      </c>
    </row>
    <row r="354" spans="1:12" x14ac:dyDescent="0.35">
      <c r="A354">
        <v>4</v>
      </c>
      <c r="B354">
        <v>4</v>
      </c>
      <c r="C354" t="s">
        <v>20</v>
      </c>
      <c r="D354" t="s">
        <v>16</v>
      </c>
      <c r="F354">
        <v>3.04</v>
      </c>
      <c r="G354">
        <v>17549.717000000001</v>
      </c>
      <c r="H354">
        <v>2741.57</v>
      </c>
      <c r="I354">
        <v>6.4009999999999998</v>
      </c>
      <c r="J354">
        <v>2669.4459999999999</v>
      </c>
      <c r="K354" t="s">
        <v>66</v>
      </c>
      <c r="L354">
        <v>818.6</v>
      </c>
    </row>
    <row r="355" spans="1:12" x14ac:dyDescent="0.35">
      <c r="A355">
        <v>5</v>
      </c>
      <c r="B355">
        <v>5</v>
      </c>
      <c r="C355" t="s">
        <v>21</v>
      </c>
      <c r="D355" t="s">
        <v>16</v>
      </c>
      <c r="K355" t="s">
        <v>25</v>
      </c>
    </row>
    <row r="356" spans="1:12" x14ac:dyDescent="0.35">
      <c r="A356">
        <v>6</v>
      </c>
      <c r="B356">
        <v>6</v>
      </c>
      <c r="C356" t="s">
        <v>23</v>
      </c>
      <c r="D356" t="s">
        <v>24</v>
      </c>
    </row>
    <row r="357" spans="1:12" x14ac:dyDescent="0.35">
      <c r="A357">
        <v>7</v>
      </c>
      <c r="B357">
        <v>7</v>
      </c>
      <c r="C357" t="s">
        <v>26</v>
      </c>
      <c r="D357" t="s">
        <v>16</v>
      </c>
      <c r="F357">
        <v>3.06</v>
      </c>
      <c r="G357">
        <v>347.86399999999998</v>
      </c>
      <c r="H357">
        <v>2954.5610000000001</v>
      </c>
      <c r="I357">
        <v>0.11799999999999999</v>
      </c>
      <c r="J357">
        <v>50.540999999999997</v>
      </c>
      <c r="K357" t="s">
        <v>66</v>
      </c>
      <c r="L357">
        <v>3.8</v>
      </c>
    </row>
    <row r="358" spans="1:12" x14ac:dyDescent="0.35">
      <c r="A358">
        <v>8</v>
      </c>
      <c r="B358">
        <v>8</v>
      </c>
      <c r="C358" t="s">
        <v>27</v>
      </c>
      <c r="D358" t="s">
        <v>16</v>
      </c>
      <c r="F358">
        <v>3.03</v>
      </c>
      <c r="G358">
        <v>6579.0150000000003</v>
      </c>
      <c r="H358">
        <v>2623.7950000000001</v>
      </c>
      <c r="I358">
        <v>2.5070000000000001</v>
      </c>
      <c r="J358">
        <v>854.91</v>
      </c>
      <c r="K358" t="s">
        <v>66</v>
      </c>
      <c r="L358">
        <v>313.7</v>
      </c>
    </row>
    <row r="359" spans="1:12" x14ac:dyDescent="0.35">
      <c r="A359">
        <v>9</v>
      </c>
      <c r="B359">
        <v>9</v>
      </c>
      <c r="C359" t="s">
        <v>28</v>
      </c>
      <c r="D359" t="s">
        <v>16</v>
      </c>
      <c r="F359">
        <v>3.03</v>
      </c>
      <c r="G359">
        <v>6325.826</v>
      </c>
      <c r="H359">
        <v>2798.6849999999999</v>
      </c>
      <c r="I359">
        <v>2.2599999999999998</v>
      </c>
      <c r="J359">
        <v>960.74099999999999</v>
      </c>
      <c r="K359" t="s">
        <v>66</v>
      </c>
      <c r="L359">
        <v>281.60000000000002</v>
      </c>
    </row>
    <row r="360" spans="1:12" x14ac:dyDescent="0.35">
      <c r="A360">
        <v>10</v>
      </c>
      <c r="B360">
        <v>10</v>
      </c>
      <c r="C360" t="s">
        <v>29</v>
      </c>
      <c r="D360" t="s">
        <v>16</v>
      </c>
      <c r="F360">
        <v>3.02</v>
      </c>
      <c r="G360">
        <v>6691.6750000000002</v>
      </c>
      <c r="H360">
        <v>2278.6880000000001</v>
      </c>
      <c r="I360">
        <v>2.9369999999999998</v>
      </c>
      <c r="J360">
        <v>1094.136</v>
      </c>
      <c r="K360" t="s">
        <v>72</v>
      </c>
      <c r="L360">
        <v>369.3</v>
      </c>
    </row>
    <row r="361" spans="1:12" x14ac:dyDescent="0.35">
      <c r="A361">
        <v>11</v>
      </c>
      <c r="B361">
        <v>11</v>
      </c>
      <c r="C361" t="s">
        <v>30</v>
      </c>
      <c r="D361" t="s">
        <v>16</v>
      </c>
      <c r="F361">
        <v>3.02</v>
      </c>
      <c r="G361">
        <v>8470.1640000000007</v>
      </c>
      <c r="H361">
        <v>2745.0520000000001</v>
      </c>
      <c r="I361">
        <v>3.0859999999999999</v>
      </c>
      <c r="J361">
        <v>1192.0250000000001</v>
      </c>
      <c r="K361" t="s">
        <v>66</v>
      </c>
      <c r="L361">
        <v>388.7</v>
      </c>
    </row>
    <row r="362" spans="1:12" x14ac:dyDescent="0.35">
      <c r="A362">
        <v>12</v>
      </c>
      <c r="B362">
        <v>12</v>
      </c>
      <c r="C362" t="s">
        <v>31</v>
      </c>
      <c r="D362" t="s">
        <v>24</v>
      </c>
      <c r="K362" t="s">
        <v>25</v>
      </c>
    </row>
    <row r="363" spans="1:12" x14ac:dyDescent="0.35">
      <c r="A363">
        <v>13</v>
      </c>
      <c r="B363">
        <v>13</v>
      </c>
      <c r="C363" t="s">
        <v>32</v>
      </c>
      <c r="D363" t="s">
        <v>16</v>
      </c>
      <c r="F363">
        <v>3.03</v>
      </c>
      <c r="G363">
        <v>662.66099999999994</v>
      </c>
      <c r="H363">
        <v>2926.6379999999999</v>
      </c>
      <c r="I363">
        <v>0.22600000000000001</v>
      </c>
      <c r="J363">
        <v>84.629000000000005</v>
      </c>
      <c r="K363" t="s">
        <v>66</v>
      </c>
      <c r="L363">
        <v>17.899999999999999</v>
      </c>
    </row>
    <row r="364" spans="1:12" x14ac:dyDescent="0.35">
      <c r="A364">
        <v>14</v>
      </c>
      <c r="B364">
        <v>14</v>
      </c>
      <c r="C364" t="s">
        <v>33</v>
      </c>
      <c r="D364" t="s">
        <v>16</v>
      </c>
      <c r="F364">
        <v>3.03</v>
      </c>
      <c r="G364">
        <v>8370.26</v>
      </c>
      <c r="H364">
        <v>2940.7689999999998</v>
      </c>
      <c r="I364">
        <v>2.8460000000000001</v>
      </c>
      <c r="J364">
        <v>1211.452</v>
      </c>
      <c r="K364" t="s">
        <v>66</v>
      </c>
      <c r="L364">
        <v>357.6</v>
      </c>
    </row>
    <row r="365" spans="1:12" x14ac:dyDescent="0.35">
      <c r="A365">
        <v>15</v>
      </c>
      <c r="B365">
        <v>15</v>
      </c>
      <c r="C365" t="s">
        <v>34</v>
      </c>
      <c r="D365" t="s">
        <v>16</v>
      </c>
      <c r="F365">
        <v>3.02</v>
      </c>
      <c r="G365">
        <v>8543.2540000000008</v>
      </c>
      <c r="H365">
        <v>2971.9389999999999</v>
      </c>
      <c r="I365">
        <v>2.875</v>
      </c>
      <c r="J365">
        <v>1228.9469999999999</v>
      </c>
      <c r="K365" t="s">
        <v>66</v>
      </c>
      <c r="L365">
        <v>361.3</v>
      </c>
    </row>
    <row r="366" spans="1:12" x14ac:dyDescent="0.35">
      <c r="A366">
        <v>16</v>
      </c>
      <c r="B366">
        <v>16</v>
      </c>
      <c r="C366" t="s">
        <v>35</v>
      </c>
      <c r="D366" t="s">
        <v>16</v>
      </c>
      <c r="F366">
        <v>3.02</v>
      </c>
      <c r="G366">
        <v>9636.3150000000005</v>
      </c>
      <c r="H366">
        <v>2831.7660000000001</v>
      </c>
      <c r="I366">
        <v>3.403</v>
      </c>
      <c r="J366">
        <v>1546.425</v>
      </c>
      <c r="K366" t="s">
        <v>66</v>
      </c>
      <c r="L366">
        <v>429.8</v>
      </c>
    </row>
    <row r="367" spans="1:12" x14ac:dyDescent="0.35">
      <c r="A367">
        <v>17</v>
      </c>
      <c r="B367">
        <v>17</v>
      </c>
      <c r="C367" t="s">
        <v>36</v>
      </c>
      <c r="D367" t="s">
        <v>16</v>
      </c>
      <c r="F367">
        <v>3.02</v>
      </c>
      <c r="G367">
        <v>6044.42</v>
      </c>
      <c r="H367">
        <v>2927.2620000000002</v>
      </c>
      <c r="I367">
        <v>2.0649999999999999</v>
      </c>
      <c r="J367">
        <v>898.97799999999995</v>
      </c>
      <c r="K367" t="s">
        <v>66</v>
      </c>
      <c r="L367">
        <v>256.3</v>
      </c>
    </row>
    <row r="368" spans="1:12" x14ac:dyDescent="0.35">
      <c r="A368">
        <v>18</v>
      </c>
      <c r="B368">
        <v>18</v>
      </c>
      <c r="C368" t="s">
        <v>37</v>
      </c>
      <c r="D368" t="s">
        <v>24</v>
      </c>
    </row>
    <row r="369" spans="1:12" x14ac:dyDescent="0.35">
      <c r="A369">
        <v>19</v>
      </c>
      <c r="B369">
        <v>19</v>
      </c>
      <c r="C369" t="s">
        <v>39</v>
      </c>
      <c r="D369" t="s">
        <v>16</v>
      </c>
      <c r="F369">
        <v>3.01</v>
      </c>
      <c r="G369">
        <v>289.91199999999998</v>
      </c>
      <c r="H369">
        <v>3060.3220000000001</v>
      </c>
      <c r="I369">
        <v>9.5000000000000001E-2</v>
      </c>
      <c r="J369">
        <v>55.930999999999997</v>
      </c>
      <c r="K369" t="s">
        <v>66</v>
      </c>
      <c r="L369">
        <v>0.9</v>
      </c>
    </row>
    <row r="370" spans="1:12" x14ac:dyDescent="0.35">
      <c r="A370">
        <v>20</v>
      </c>
      <c r="B370">
        <v>20</v>
      </c>
      <c r="C370" t="s">
        <v>40</v>
      </c>
      <c r="D370" t="s">
        <v>16</v>
      </c>
      <c r="F370">
        <v>3.03</v>
      </c>
      <c r="G370">
        <v>14406.01</v>
      </c>
      <c r="H370">
        <v>2592.328</v>
      </c>
      <c r="I370">
        <v>5.5570000000000004</v>
      </c>
      <c r="J370">
        <v>2137.6010000000001</v>
      </c>
      <c r="K370" t="s">
        <v>66</v>
      </c>
      <c r="L370">
        <v>709.1</v>
      </c>
    </row>
    <row r="371" spans="1:12" x14ac:dyDescent="0.35">
      <c r="A371">
        <v>21</v>
      </c>
      <c r="B371">
        <v>21</v>
      </c>
      <c r="C371" t="s">
        <v>41</v>
      </c>
      <c r="D371" t="s">
        <v>16</v>
      </c>
      <c r="F371">
        <v>3.01</v>
      </c>
      <c r="G371">
        <v>14137.136</v>
      </c>
      <c r="H371">
        <v>2579.8330000000001</v>
      </c>
      <c r="I371">
        <v>5.48</v>
      </c>
      <c r="J371">
        <v>2025.7139999999999</v>
      </c>
      <c r="K371" t="s">
        <v>72</v>
      </c>
      <c r="L371">
        <v>699.1</v>
      </c>
    </row>
    <row r="372" spans="1:12" x14ac:dyDescent="0.35">
      <c r="A372">
        <v>22</v>
      </c>
      <c r="B372">
        <v>22</v>
      </c>
      <c r="C372" t="s">
        <v>42</v>
      </c>
      <c r="D372" t="s">
        <v>16</v>
      </c>
      <c r="F372">
        <v>3.01</v>
      </c>
      <c r="G372">
        <v>8627.6890000000003</v>
      </c>
      <c r="H372">
        <v>2720.2049999999999</v>
      </c>
      <c r="I372">
        <v>3.1720000000000002</v>
      </c>
      <c r="J372">
        <v>1332.7460000000001</v>
      </c>
      <c r="K372" t="s">
        <v>66</v>
      </c>
      <c r="L372">
        <v>399.8</v>
      </c>
    </row>
    <row r="373" spans="1:12" x14ac:dyDescent="0.35">
      <c r="A373">
        <v>23</v>
      </c>
      <c r="B373">
        <v>23</v>
      </c>
      <c r="C373" t="s">
        <v>43</v>
      </c>
      <c r="D373" t="s">
        <v>16</v>
      </c>
      <c r="F373">
        <v>3.01</v>
      </c>
      <c r="G373">
        <v>8215.1880000000001</v>
      </c>
      <c r="H373">
        <v>2929.8679999999999</v>
      </c>
      <c r="I373">
        <v>2.8039999999999998</v>
      </c>
      <c r="J373">
        <v>1281.442</v>
      </c>
      <c r="K373" t="s">
        <v>66</v>
      </c>
      <c r="L373">
        <v>352.1</v>
      </c>
    </row>
    <row r="374" spans="1:12" x14ac:dyDescent="0.35">
      <c r="A374">
        <v>24</v>
      </c>
      <c r="B374">
        <v>24</v>
      </c>
      <c r="C374" t="s">
        <v>44</v>
      </c>
      <c r="D374" t="s">
        <v>24</v>
      </c>
      <c r="K374" t="s">
        <v>25</v>
      </c>
    </row>
    <row r="375" spans="1:12" x14ac:dyDescent="0.35">
      <c r="A375">
        <v>25</v>
      </c>
      <c r="B375">
        <v>25</v>
      </c>
      <c r="C375" t="s">
        <v>45</v>
      </c>
      <c r="D375" t="s">
        <v>16</v>
      </c>
      <c r="F375">
        <v>3.02</v>
      </c>
      <c r="G375">
        <v>636.96500000000003</v>
      </c>
      <c r="H375">
        <v>2981.527</v>
      </c>
      <c r="I375">
        <v>0.214</v>
      </c>
      <c r="J375">
        <v>84.763000000000005</v>
      </c>
      <c r="K375" t="s">
        <v>66</v>
      </c>
      <c r="L375">
        <v>16.3</v>
      </c>
    </row>
    <row r="376" spans="1:12" x14ac:dyDescent="0.35">
      <c r="A376">
        <v>26</v>
      </c>
      <c r="B376">
        <v>26</v>
      </c>
      <c r="C376" t="s">
        <v>46</v>
      </c>
      <c r="D376" t="s">
        <v>16</v>
      </c>
      <c r="F376">
        <v>3.02</v>
      </c>
      <c r="G376">
        <v>6974.0969999999998</v>
      </c>
      <c r="H376">
        <v>2585.9389999999999</v>
      </c>
      <c r="I376">
        <v>2.6970000000000001</v>
      </c>
      <c r="J376">
        <v>1012.275</v>
      </c>
      <c r="K376" t="s">
        <v>17</v>
      </c>
      <c r="L376">
        <v>338.3</v>
      </c>
    </row>
    <row r="377" spans="1:12" x14ac:dyDescent="0.35">
      <c r="A377">
        <v>27</v>
      </c>
      <c r="B377">
        <v>27</v>
      </c>
      <c r="C377" t="s">
        <v>47</v>
      </c>
      <c r="D377" t="s">
        <v>16</v>
      </c>
      <c r="F377">
        <v>3.02</v>
      </c>
      <c r="G377">
        <v>14332.951999999999</v>
      </c>
      <c r="H377">
        <v>2735.4470000000001</v>
      </c>
      <c r="I377">
        <v>5.24</v>
      </c>
      <c r="J377">
        <v>2212.4839999999999</v>
      </c>
      <c r="K377" t="s">
        <v>66</v>
      </c>
      <c r="L377">
        <v>668</v>
      </c>
    </row>
    <row r="378" spans="1:12" x14ac:dyDescent="0.35">
      <c r="A378">
        <v>28</v>
      </c>
      <c r="B378">
        <v>28</v>
      </c>
      <c r="C378" t="s">
        <v>49</v>
      </c>
      <c r="D378" t="s">
        <v>16</v>
      </c>
      <c r="F378">
        <v>3.01</v>
      </c>
      <c r="G378">
        <v>8912.1149999999998</v>
      </c>
      <c r="H378">
        <v>2634.1179999999999</v>
      </c>
      <c r="I378">
        <v>3.383</v>
      </c>
      <c r="J378">
        <v>1257.3420000000001</v>
      </c>
      <c r="K378" t="s">
        <v>66</v>
      </c>
      <c r="L378">
        <v>427.3</v>
      </c>
    </row>
    <row r="379" spans="1:12" x14ac:dyDescent="0.35">
      <c r="A379">
        <v>29</v>
      </c>
      <c r="B379">
        <v>29</v>
      </c>
      <c r="C379" t="s">
        <v>50</v>
      </c>
      <c r="D379" t="s">
        <v>16</v>
      </c>
      <c r="F379">
        <v>3.01</v>
      </c>
      <c r="G379">
        <v>8050.0730000000003</v>
      </c>
      <c r="H379">
        <v>2724.2420000000002</v>
      </c>
      <c r="I379">
        <v>2.9550000000000001</v>
      </c>
      <c r="J379">
        <v>1139.9190000000001</v>
      </c>
      <c r="K379" t="s">
        <v>66</v>
      </c>
      <c r="L379">
        <v>371.7</v>
      </c>
    </row>
    <row r="380" spans="1:12" x14ac:dyDescent="0.35">
      <c r="A380">
        <v>30</v>
      </c>
      <c r="B380">
        <v>30</v>
      </c>
      <c r="C380" t="s">
        <v>51</v>
      </c>
      <c r="D380" t="s">
        <v>24</v>
      </c>
    </row>
    <row r="381" spans="1:12" x14ac:dyDescent="0.35">
      <c r="A381">
        <v>31</v>
      </c>
      <c r="B381">
        <v>31</v>
      </c>
      <c r="C381" t="s">
        <v>52</v>
      </c>
      <c r="D381" t="s">
        <v>16</v>
      </c>
    </row>
    <row r="382" spans="1:12" x14ac:dyDescent="0.35">
      <c r="A382">
        <v>32</v>
      </c>
      <c r="B382">
        <v>32</v>
      </c>
      <c r="C382" t="s">
        <v>53</v>
      </c>
      <c r="D382" t="s">
        <v>16</v>
      </c>
      <c r="F382">
        <v>3.01</v>
      </c>
      <c r="G382">
        <v>11064.012000000001</v>
      </c>
      <c r="H382">
        <v>2814.0039999999999</v>
      </c>
      <c r="I382">
        <v>3.9319999999999999</v>
      </c>
      <c r="J382">
        <v>1685.1780000000001</v>
      </c>
      <c r="K382" t="s">
        <v>66</v>
      </c>
      <c r="L382">
        <v>498.4</v>
      </c>
    </row>
    <row r="383" spans="1:12" x14ac:dyDescent="0.35">
      <c r="A383">
        <v>33</v>
      </c>
      <c r="B383">
        <v>33</v>
      </c>
      <c r="C383" t="s">
        <v>54</v>
      </c>
      <c r="D383" t="s">
        <v>16</v>
      </c>
      <c r="F383">
        <v>3.01</v>
      </c>
      <c r="G383">
        <v>4660.4340000000002</v>
      </c>
      <c r="H383">
        <v>2114.5549999999998</v>
      </c>
      <c r="I383">
        <v>2.2040000000000002</v>
      </c>
      <c r="J383">
        <v>699.51499999999999</v>
      </c>
      <c r="K383" t="s">
        <v>72</v>
      </c>
      <c r="L383">
        <v>274.3</v>
      </c>
    </row>
    <row r="384" spans="1:12" x14ac:dyDescent="0.35">
      <c r="A384">
        <v>34</v>
      </c>
      <c r="B384">
        <v>34</v>
      </c>
      <c r="C384" t="s">
        <v>55</v>
      </c>
      <c r="D384" t="s">
        <v>16</v>
      </c>
      <c r="F384">
        <v>3.01</v>
      </c>
      <c r="G384">
        <v>16176.77</v>
      </c>
      <c r="H384">
        <v>2848.3049999999998</v>
      </c>
      <c r="I384">
        <v>5.6790000000000003</v>
      </c>
      <c r="J384">
        <v>2397.7730000000001</v>
      </c>
      <c r="K384" t="s">
        <v>66</v>
      </c>
      <c r="L384">
        <v>725</v>
      </c>
    </row>
    <row r="385" spans="1:13" x14ac:dyDescent="0.35">
      <c r="A385">
        <v>35</v>
      </c>
      <c r="B385">
        <v>35</v>
      </c>
      <c r="C385" t="s">
        <v>56</v>
      </c>
      <c r="D385" t="s">
        <v>16</v>
      </c>
      <c r="F385">
        <v>2.98</v>
      </c>
      <c r="G385">
        <v>17413.291000000001</v>
      </c>
      <c r="H385">
        <v>2518.3270000000002</v>
      </c>
      <c r="I385">
        <v>6.915</v>
      </c>
      <c r="J385">
        <v>2440.5540000000001</v>
      </c>
      <c r="K385" t="s">
        <v>66</v>
      </c>
      <c r="L385">
        <v>885.1</v>
      </c>
    </row>
    <row r="386" spans="1:13" x14ac:dyDescent="0.35">
      <c r="A386">
        <v>36</v>
      </c>
      <c r="B386">
        <v>36</v>
      </c>
      <c r="C386" t="s">
        <v>57</v>
      </c>
      <c r="D386" t="s">
        <v>24</v>
      </c>
      <c r="K386" t="s">
        <v>25</v>
      </c>
    </row>
    <row r="387" spans="1:13" x14ac:dyDescent="0.35">
      <c r="A387">
        <v>37</v>
      </c>
      <c r="B387">
        <v>37</v>
      </c>
      <c r="C387" t="s">
        <v>58</v>
      </c>
      <c r="D387" t="s">
        <v>16</v>
      </c>
      <c r="F387">
        <v>3.01</v>
      </c>
      <c r="G387">
        <v>2921.585</v>
      </c>
      <c r="H387">
        <v>3467.3270000000002</v>
      </c>
      <c r="I387">
        <v>0.84299999999999997</v>
      </c>
      <c r="J387">
        <v>495.02300000000002</v>
      </c>
      <c r="K387" t="s">
        <v>66</v>
      </c>
      <c r="L387">
        <v>97.8</v>
      </c>
    </row>
    <row r="388" spans="1:13" x14ac:dyDescent="0.35">
      <c r="A388">
        <v>38</v>
      </c>
      <c r="B388">
        <v>38</v>
      </c>
      <c r="C388" t="s">
        <v>59</v>
      </c>
      <c r="D388" t="s">
        <v>16</v>
      </c>
      <c r="F388">
        <v>3.01</v>
      </c>
      <c r="G388">
        <v>6731.8059999999996</v>
      </c>
      <c r="H388">
        <v>3007.5720000000001</v>
      </c>
      <c r="I388">
        <v>2.238</v>
      </c>
      <c r="J388">
        <v>1061.135</v>
      </c>
      <c r="K388" t="s">
        <v>66</v>
      </c>
      <c r="L388">
        <v>278.8</v>
      </c>
    </row>
    <row r="389" spans="1:13" x14ac:dyDescent="0.35">
      <c r="A389">
        <v>39</v>
      </c>
      <c r="B389">
        <v>39</v>
      </c>
      <c r="C389" t="s">
        <v>60</v>
      </c>
      <c r="D389" t="s">
        <v>16</v>
      </c>
      <c r="F389">
        <v>2.99</v>
      </c>
      <c r="G389">
        <v>7648.2730000000001</v>
      </c>
      <c r="H389">
        <v>2556.2600000000002</v>
      </c>
      <c r="I389">
        <v>2.992</v>
      </c>
      <c r="J389">
        <v>1161.53</v>
      </c>
      <c r="K389" t="s">
        <v>72</v>
      </c>
      <c r="L389">
        <v>376.5</v>
      </c>
    </row>
    <row r="390" spans="1:13" x14ac:dyDescent="0.35">
      <c r="A390">
        <v>40</v>
      </c>
      <c r="B390">
        <v>40</v>
      </c>
      <c r="C390" t="s">
        <v>61</v>
      </c>
      <c r="D390" t="s">
        <v>16</v>
      </c>
      <c r="F390">
        <v>2.99</v>
      </c>
      <c r="G390">
        <v>7175.1980000000003</v>
      </c>
      <c r="H390">
        <v>2477.8020000000001</v>
      </c>
      <c r="I390">
        <v>2.8959999999999999</v>
      </c>
      <c r="J390">
        <v>1010.626</v>
      </c>
      <c r="K390" t="s">
        <v>72</v>
      </c>
      <c r="L390">
        <v>364.1</v>
      </c>
    </row>
    <row r="391" spans="1:13" x14ac:dyDescent="0.35">
      <c r="A391">
        <v>41</v>
      </c>
      <c r="B391">
        <v>41</v>
      </c>
      <c r="C391" t="s">
        <v>62</v>
      </c>
      <c r="D391" t="s">
        <v>16</v>
      </c>
      <c r="F391">
        <v>2.99</v>
      </c>
      <c r="G391">
        <v>9815.7909999999993</v>
      </c>
      <c r="H391">
        <v>2568.0039999999999</v>
      </c>
      <c r="I391">
        <v>3.8220000000000001</v>
      </c>
      <c r="J391">
        <v>1327.2439999999999</v>
      </c>
      <c r="K391" t="s">
        <v>66</v>
      </c>
      <c r="L391">
        <v>484.2</v>
      </c>
    </row>
    <row r="392" spans="1:13" x14ac:dyDescent="0.35">
      <c r="A392">
        <v>42</v>
      </c>
      <c r="B392">
        <v>42</v>
      </c>
      <c r="C392" t="s">
        <v>63</v>
      </c>
      <c r="D392" t="s">
        <v>24</v>
      </c>
      <c r="J392">
        <v>17.664999999999999</v>
      </c>
      <c r="K392" t="s">
        <v>25</v>
      </c>
    </row>
    <row r="393" spans="1:13" x14ac:dyDescent="0.35">
      <c r="A393">
        <v>43</v>
      </c>
      <c r="B393">
        <v>43</v>
      </c>
      <c r="C393" t="s">
        <v>64</v>
      </c>
      <c r="D393" t="s">
        <v>16</v>
      </c>
      <c r="F393">
        <v>2.99</v>
      </c>
      <c r="G393">
        <v>450.38600000000002</v>
      </c>
      <c r="H393">
        <v>2904.7260000000001</v>
      </c>
      <c r="I393">
        <v>0.155</v>
      </c>
      <c r="J393">
        <v>64.608000000000004</v>
      </c>
      <c r="K393" t="s">
        <v>66</v>
      </c>
      <c r="L393">
        <v>8.6999999999999993</v>
      </c>
    </row>
    <row r="394" spans="1:13" x14ac:dyDescent="0.35">
      <c r="A394">
        <v>44</v>
      </c>
      <c r="B394">
        <v>44</v>
      </c>
      <c r="C394" t="s">
        <v>65</v>
      </c>
      <c r="D394" t="s">
        <v>16</v>
      </c>
      <c r="F394">
        <v>3.01</v>
      </c>
      <c r="G394">
        <v>9675.5540000000001</v>
      </c>
      <c r="H394">
        <v>2700.5390000000002</v>
      </c>
      <c r="I394">
        <v>3.5830000000000002</v>
      </c>
      <c r="J394">
        <v>1282.01</v>
      </c>
      <c r="K394" t="s">
        <v>66</v>
      </c>
      <c r="L394">
        <v>453.1</v>
      </c>
    </row>
    <row r="395" spans="1:13" x14ac:dyDescent="0.35">
      <c r="A395">
        <v>45</v>
      </c>
      <c r="B395">
        <v>45</v>
      </c>
      <c r="C395" t="s">
        <v>67</v>
      </c>
      <c r="D395" t="s">
        <v>16</v>
      </c>
      <c r="F395">
        <v>2.99</v>
      </c>
      <c r="G395">
        <v>11245.325000000001</v>
      </c>
      <c r="H395">
        <v>2854.6579999999999</v>
      </c>
      <c r="I395">
        <v>3.9390000000000001</v>
      </c>
      <c r="J395">
        <v>1541.1590000000001</v>
      </c>
      <c r="K395" t="s">
        <v>66</v>
      </c>
      <c r="L395">
        <v>499.4</v>
      </c>
    </row>
    <row r="397" spans="1:13" x14ac:dyDescent="0.35">
      <c r="A397" t="s">
        <v>78</v>
      </c>
    </row>
    <row r="399" spans="1:13" x14ac:dyDescent="0.35">
      <c r="B399" t="s">
        <v>3</v>
      </c>
      <c r="C399" t="s">
        <v>4</v>
      </c>
      <c r="D399" t="s">
        <v>5</v>
      </c>
      <c r="E399" t="s">
        <v>6</v>
      </c>
      <c r="F399" t="s">
        <v>7</v>
      </c>
      <c r="G399" t="s">
        <v>8</v>
      </c>
      <c r="H399" t="s">
        <v>9</v>
      </c>
      <c r="I399" t="s">
        <v>10</v>
      </c>
      <c r="J399" t="s">
        <v>11</v>
      </c>
      <c r="K399" t="s">
        <v>12</v>
      </c>
      <c r="L399" t="s">
        <v>13</v>
      </c>
      <c r="M399" t="s">
        <v>14</v>
      </c>
    </row>
    <row r="400" spans="1:13" x14ac:dyDescent="0.35">
      <c r="A400">
        <v>1</v>
      </c>
      <c r="B400">
        <v>1</v>
      </c>
      <c r="C400" t="s">
        <v>15</v>
      </c>
      <c r="D400" t="s">
        <v>16</v>
      </c>
      <c r="F400">
        <v>3.61</v>
      </c>
      <c r="G400">
        <v>121.48699999999999</v>
      </c>
      <c r="H400">
        <v>2580.0839999999998</v>
      </c>
      <c r="I400">
        <v>4.7E-2</v>
      </c>
      <c r="K400" t="s">
        <v>79</v>
      </c>
    </row>
    <row r="401" spans="1:12" x14ac:dyDescent="0.35">
      <c r="A401">
        <v>2</v>
      </c>
      <c r="B401">
        <v>2</v>
      </c>
      <c r="C401" t="s">
        <v>18</v>
      </c>
      <c r="D401" t="s">
        <v>16</v>
      </c>
      <c r="F401">
        <v>3.61</v>
      </c>
      <c r="G401">
        <v>200663.92199999999</v>
      </c>
      <c r="H401">
        <v>3362.95</v>
      </c>
      <c r="I401">
        <v>59.668999999999997</v>
      </c>
      <c r="J401">
        <v>16886.857</v>
      </c>
      <c r="K401" t="s">
        <v>69</v>
      </c>
      <c r="L401">
        <v>7193.4</v>
      </c>
    </row>
    <row r="402" spans="1:12" x14ac:dyDescent="0.35">
      <c r="A402">
        <v>3</v>
      </c>
      <c r="B402">
        <v>3</v>
      </c>
      <c r="C402" t="s">
        <v>19</v>
      </c>
      <c r="D402" t="s">
        <v>16</v>
      </c>
      <c r="F402">
        <v>3.59</v>
      </c>
      <c r="G402">
        <v>72825.827999999994</v>
      </c>
      <c r="H402">
        <v>2972.2539999999999</v>
      </c>
      <c r="I402">
        <v>24.501999999999999</v>
      </c>
      <c r="J402">
        <v>6927.7470000000003</v>
      </c>
      <c r="K402" t="s">
        <v>66</v>
      </c>
      <c r="L402">
        <v>2948.4</v>
      </c>
    </row>
    <row r="403" spans="1:12" x14ac:dyDescent="0.35">
      <c r="A403">
        <v>4</v>
      </c>
      <c r="B403">
        <v>4</v>
      </c>
      <c r="C403" t="s">
        <v>20</v>
      </c>
      <c r="D403" t="s">
        <v>16</v>
      </c>
      <c r="F403">
        <v>3.56</v>
      </c>
      <c r="G403">
        <v>44865.233999999997</v>
      </c>
      <c r="H403">
        <v>2715.6790000000001</v>
      </c>
      <c r="I403">
        <v>16.521000000000001</v>
      </c>
      <c r="J403">
        <v>4500.7539999999999</v>
      </c>
      <c r="K403" t="s">
        <v>66</v>
      </c>
      <c r="L403">
        <v>1985.1</v>
      </c>
    </row>
    <row r="404" spans="1:12" x14ac:dyDescent="0.35">
      <c r="A404">
        <v>5</v>
      </c>
      <c r="B404">
        <v>5</v>
      </c>
      <c r="C404" t="s">
        <v>21</v>
      </c>
      <c r="D404" t="s">
        <v>16</v>
      </c>
      <c r="H404">
        <v>6.5780000000000003</v>
      </c>
      <c r="K404" t="s">
        <v>38</v>
      </c>
    </row>
    <row r="405" spans="1:12" x14ac:dyDescent="0.35">
      <c r="A405">
        <v>6</v>
      </c>
      <c r="B405">
        <v>6</v>
      </c>
      <c r="C405" t="s">
        <v>23</v>
      </c>
      <c r="D405" t="s">
        <v>24</v>
      </c>
      <c r="H405">
        <v>8.8569999999999993</v>
      </c>
      <c r="K405" t="s">
        <v>38</v>
      </c>
    </row>
    <row r="406" spans="1:12" x14ac:dyDescent="0.35">
      <c r="A406">
        <v>7</v>
      </c>
      <c r="B406">
        <v>7</v>
      </c>
      <c r="C406" t="s">
        <v>26</v>
      </c>
      <c r="D406" t="s">
        <v>16</v>
      </c>
      <c r="F406">
        <v>3.59</v>
      </c>
      <c r="G406">
        <v>254.75200000000001</v>
      </c>
      <c r="H406">
        <v>3196.8029999999999</v>
      </c>
      <c r="I406">
        <v>0.08</v>
      </c>
      <c r="J406">
        <v>25.907</v>
      </c>
      <c r="K406" t="s">
        <v>66</v>
      </c>
      <c r="L406">
        <v>0.5</v>
      </c>
    </row>
    <row r="407" spans="1:12" x14ac:dyDescent="0.35">
      <c r="A407">
        <v>8</v>
      </c>
      <c r="B407">
        <v>8</v>
      </c>
      <c r="C407" t="s">
        <v>27</v>
      </c>
      <c r="D407" t="s">
        <v>16</v>
      </c>
      <c r="F407">
        <v>3.57</v>
      </c>
      <c r="G407">
        <v>23139.407999999999</v>
      </c>
      <c r="H407">
        <v>2791.0149999999999</v>
      </c>
      <c r="I407">
        <v>8.2910000000000004</v>
      </c>
      <c r="J407">
        <v>2210.0749999999998</v>
      </c>
      <c r="K407" t="s">
        <v>69</v>
      </c>
      <c r="L407">
        <v>991.6</v>
      </c>
    </row>
    <row r="408" spans="1:12" x14ac:dyDescent="0.35">
      <c r="A408">
        <v>9</v>
      </c>
      <c r="B408">
        <v>9</v>
      </c>
      <c r="C408" t="s">
        <v>28</v>
      </c>
      <c r="D408" t="s">
        <v>16</v>
      </c>
      <c r="F408">
        <v>3.56</v>
      </c>
      <c r="G408">
        <v>29756.713</v>
      </c>
      <c r="H408">
        <v>2684.2130000000002</v>
      </c>
      <c r="I408">
        <v>11.086</v>
      </c>
      <c r="J408">
        <v>2632.6419999999998</v>
      </c>
      <c r="K408" t="s">
        <v>66</v>
      </c>
      <c r="L408">
        <v>1329</v>
      </c>
    </row>
    <row r="409" spans="1:12" x14ac:dyDescent="0.35">
      <c r="A409">
        <v>10</v>
      </c>
      <c r="B409">
        <v>10</v>
      </c>
      <c r="C409" t="s">
        <v>29</v>
      </c>
      <c r="D409" t="s">
        <v>16</v>
      </c>
      <c r="F409">
        <v>3.55</v>
      </c>
      <c r="G409">
        <v>21523.488000000001</v>
      </c>
      <c r="H409">
        <v>2275.0210000000002</v>
      </c>
      <c r="I409">
        <v>9.4610000000000003</v>
      </c>
      <c r="J409">
        <v>1828.4680000000001</v>
      </c>
      <c r="K409" t="s">
        <v>69</v>
      </c>
      <c r="L409">
        <v>1132.8</v>
      </c>
    </row>
    <row r="410" spans="1:12" x14ac:dyDescent="0.35">
      <c r="A410">
        <v>11</v>
      </c>
      <c r="B410">
        <v>11</v>
      </c>
      <c r="C410" t="s">
        <v>30</v>
      </c>
      <c r="D410" t="s">
        <v>16</v>
      </c>
      <c r="F410">
        <v>3.55</v>
      </c>
      <c r="G410">
        <v>307960.125</v>
      </c>
      <c r="H410">
        <v>4339.6189999999997</v>
      </c>
      <c r="I410">
        <v>70.965000000000003</v>
      </c>
      <c r="J410">
        <v>28691.243999999999</v>
      </c>
      <c r="K410" t="s">
        <v>66</v>
      </c>
      <c r="L410">
        <v>8556.9</v>
      </c>
    </row>
    <row r="411" spans="1:12" x14ac:dyDescent="0.35">
      <c r="A411">
        <v>12</v>
      </c>
      <c r="B411">
        <v>12</v>
      </c>
      <c r="C411" t="s">
        <v>31</v>
      </c>
      <c r="D411" t="s">
        <v>24</v>
      </c>
      <c r="K411" t="s">
        <v>25</v>
      </c>
    </row>
    <row r="412" spans="1:12" x14ac:dyDescent="0.35">
      <c r="A412">
        <v>13</v>
      </c>
      <c r="B412">
        <v>13</v>
      </c>
      <c r="C412" t="s">
        <v>32</v>
      </c>
      <c r="D412" t="s">
        <v>16</v>
      </c>
      <c r="F412">
        <v>3.57</v>
      </c>
      <c r="G412">
        <v>348.91</v>
      </c>
      <c r="H412">
        <v>2780.942</v>
      </c>
      <c r="I412">
        <v>0.125</v>
      </c>
      <c r="J412">
        <v>31.882999999999999</v>
      </c>
      <c r="K412" t="s">
        <v>66</v>
      </c>
      <c r="L412">
        <v>6</v>
      </c>
    </row>
    <row r="413" spans="1:12" x14ac:dyDescent="0.35">
      <c r="A413">
        <v>14</v>
      </c>
      <c r="B413">
        <v>14</v>
      </c>
      <c r="C413" t="s">
        <v>33</v>
      </c>
      <c r="D413" t="s">
        <v>16</v>
      </c>
      <c r="F413">
        <v>3.56</v>
      </c>
      <c r="G413">
        <v>62493.370999999999</v>
      </c>
      <c r="H413">
        <v>3027.864</v>
      </c>
      <c r="I413">
        <v>20.638999999999999</v>
      </c>
      <c r="J413">
        <v>5650.9709999999995</v>
      </c>
      <c r="K413" t="s">
        <v>66</v>
      </c>
      <c r="L413">
        <v>2482.1999999999998</v>
      </c>
    </row>
    <row r="414" spans="1:12" x14ac:dyDescent="0.35">
      <c r="A414">
        <v>15</v>
      </c>
      <c r="B414">
        <v>15</v>
      </c>
      <c r="C414" t="s">
        <v>34</v>
      </c>
      <c r="D414" t="s">
        <v>16</v>
      </c>
      <c r="F414">
        <v>3.55</v>
      </c>
      <c r="G414">
        <v>26539.853999999999</v>
      </c>
      <c r="H414">
        <v>2848.4479999999999</v>
      </c>
      <c r="I414">
        <v>9.3170000000000002</v>
      </c>
      <c r="J414">
        <v>2471.8820000000001</v>
      </c>
      <c r="K414" t="s">
        <v>69</v>
      </c>
      <c r="L414">
        <v>1115.5</v>
      </c>
    </row>
    <row r="415" spans="1:12" x14ac:dyDescent="0.35">
      <c r="A415">
        <v>16</v>
      </c>
      <c r="B415">
        <v>16</v>
      </c>
      <c r="C415" t="s">
        <v>35</v>
      </c>
      <c r="D415" t="s">
        <v>16</v>
      </c>
      <c r="F415">
        <v>3.55</v>
      </c>
      <c r="G415">
        <v>214998.96900000001</v>
      </c>
      <c r="H415">
        <v>4260.3879999999999</v>
      </c>
      <c r="I415">
        <v>50.465000000000003</v>
      </c>
      <c r="J415">
        <v>21847.187999999998</v>
      </c>
      <c r="K415" t="s">
        <v>69</v>
      </c>
      <c r="L415">
        <v>6082.4</v>
      </c>
    </row>
    <row r="416" spans="1:12" x14ac:dyDescent="0.35">
      <c r="A416">
        <v>17</v>
      </c>
      <c r="B416">
        <v>17</v>
      </c>
      <c r="C416" t="s">
        <v>36</v>
      </c>
      <c r="D416" t="s">
        <v>16</v>
      </c>
      <c r="F416">
        <v>3.55</v>
      </c>
      <c r="G416">
        <v>87382.195000000007</v>
      </c>
      <c r="H416">
        <v>3295.7570000000001</v>
      </c>
      <c r="I416">
        <v>26.513999999999999</v>
      </c>
      <c r="J416">
        <v>9029.0030000000006</v>
      </c>
      <c r="K416" t="s">
        <v>66</v>
      </c>
      <c r="L416">
        <v>3191.3</v>
      </c>
    </row>
    <row r="417" spans="1:12" x14ac:dyDescent="0.35">
      <c r="A417">
        <v>18</v>
      </c>
      <c r="B417">
        <v>18</v>
      </c>
      <c r="C417" t="s">
        <v>37</v>
      </c>
      <c r="D417" t="s">
        <v>24</v>
      </c>
    </row>
    <row r="418" spans="1:12" x14ac:dyDescent="0.35">
      <c r="A418">
        <v>19</v>
      </c>
      <c r="B418">
        <v>19</v>
      </c>
      <c r="C418" t="s">
        <v>39</v>
      </c>
      <c r="D418" t="s">
        <v>16</v>
      </c>
      <c r="F418">
        <v>3.57</v>
      </c>
      <c r="G418">
        <v>102.104</v>
      </c>
      <c r="H418">
        <v>2759.8040000000001</v>
      </c>
      <c r="I418">
        <v>3.6999999999999998E-2</v>
      </c>
      <c r="K418" t="s">
        <v>80</v>
      </c>
    </row>
    <row r="419" spans="1:12" x14ac:dyDescent="0.35">
      <c r="A419">
        <v>20</v>
      </c>
      <c r="B419">
        <v>20</v>
      </c>
      <c r="C419" t="s">
        <v>40</v>
      </c>
      <c r="D419" t="s">
        <v>16</v>
      </c>
      <c r="F419">
        <v>3.56</v>
      </c>
      <c r="G419">
        <v>40273.968999999997</v>
      </c>
      <c r="H419">
        <v>2699.15</v>
      </c>
      <c r="I419">
        <v>14.920999999999999</v>
      </c>
      <c r="J419">
        <v>3954.672</v>
      </c>
      <c r="K419" t="s">
        <v>69</v>
      </c>
      <c r="L419">
        <v>1791.9</v>
      </c>
    </row>
    <row r="420" spans="1:12" x14ac:dyDescent="0.35">
      <c r="A420">
        <v>21</v>
      </c>
      <c r="B420">
        <v>21</v>
      </c>
      <c r="C420" t="s">
        <v>41</v>
      </c>
      <c r="D420" t="s">
        <v>16</v>
      </c>
      <c r="F420">
        <v>3.54</v>
      </c>
      <c r="G420">
        <v>71071.593999999997</v>
      </c>
      <c r="H420">
        <v>2680.9490000000001</v>
      </c>
      <c r="I420">
        <v>26.51</v>
      </c>
      <c r="J420">
        <v>6554.2969999999996</v>
      </c>
      <c r="K420" t="s">
        <v>69</v>
      </c>
      <c r="L420">
        <v>3190.8</v>
      </c>
    </row>
    <row r="421" spans="1:12" x14ac:dyDescent="0.35">
      <c r="A421">
        <v>22</v>
      </c>
      <c r="B421">
        <v>22</v>
      </c>
      <c r="C421" t="s">
        <v>42</v>
      </c>
      <c r="D421" t="s">
        <v>16</v>
      </c>
      <c r="F421">
        <v>3.54</v>
      </c>
      <c r="G421">
        <v>35684.218999999997</v>
      </c>
      <c r="H421">
        <v>2980.79</v>
      </c>
      <c r="I421">
        <v>11.971</v>
      </c>
      <c r="J421">
        <v>3692.49</v>
      </c>
      <c r="K421" t="s">
        <v>69</v>
      </c>
      <c r="L421">
        <v>1435.9</v>
      </c>
    </row>
    <row r="422" spans="1:12" x14ac:dyDescent="0.35">
      <c r="A422">
        <v>23</v>
      </c>
      <c r="B422">
        <v>23</v>
      </c>
      <c r="C422" t="s">
        <v>43</v>
      </c>
      <c r="D422" t="s">
        <v>16</v>
      </c>
      <c r="F422">
        <v>3.52</v>
      </c>
      <c r="G422">
        <v>42555.141000000003</v>
      </c>
      <c r="H422">
        <v>2819.6860000000001</v>
      </c>
      <c r="I422">
        <v>15.092000000000001</v>
      </c>
      <c r="J422">
        <v>4187.8270000000002</v>
      </c>
      <c r="K422" t="s">
        <v>69</v>
      </c>
      <c r="L422">
        <v>1812.6</v>
      </c>
    </row>
    <row r="423" spans="1:12" x14ac:dyDescent="0.35">
      <c r="A423">
        <v>24</v>
      </c>
      <c r="B423">
        <v>24</v>
      </c>
      <c r="C423" t="s">
        <v>44</v>
      </c>
      <c r="D423" t="s">
        <v>24</v>
      </c>
      <c r="K423" t="s">
        <v>25</v>
      </c>
    </row>
    <row r="424" spans="1:12" x14ac:dyDescent="0.35">
      <c r="A424">
        <v>25</v>
      </c>
      <c r="B424">
        <v>25</v>
      </c>
      <c r="C424" t="s">
        <v>45</v>
      </c>
      <c r="D424" t="s">
        <v>16</v>
      </c>
      <c r="F424">
        <v>3.61</v>
      </c>
      <c r="G424">
        <v>114.542</v>
      </c>
      <c r="H424">
        <v>2901.6770000000001</v>
      </c>
      <c r="I424">
        <v>3.9E-2</v>
      </c>
      <c r="J424">
        <v>24.407</v>
      </c>
      <c r="K424" t="s">
        <v>75</v>
      </c>
    </row>
    <row r="425" spans="1:12" x14ac:dyDescent="0.35">
      <c r="A425">
        <v>26</v>
      </c>
      <c r="B425">
        <v>26</v>
      </c>
      <c r="C425" t="s">
        <v>46</v>
      </c>
      <c r="D425" t="s">
        <v>16</v>
      </c>
      <c r="F425">
        <v>3.54</v>
      </c>
      <c r="G425">
        <v>22885.646000000001</v>
      </c>
      <c r="H425">
        <v>2827.7820000000002</v>
      </c>
      <c r="I425">
        <v>8.093</v>
      </c>
      <c r="J425">
        <v>2145.8440000000001</v>
      </c>
      <c r="K425" t="s">
        <v>66</v>
      </c>
      <c r="L425">
        <v>967.8</v>
      </c>
    </row>
    <row r="426" spans="1:12" x14ac:dyDescent="0.35">
      <c r="A426">
        <v>27</v>
      </c>
      <c r="B426">
        <v>27</v>
      </c>
      <c r="C426" t="s">
        <v>47</v>
      </c>
      <c r="D426" t="s">
        <v>16</v>
      </c>
      <c r="F426">
        <v>3.54</v>
      </c>
      <c r="G426">
        <v>603059.375</v>
      </c>
      <c r="H426">
        <v>6203.68</v>
      </c>
      <c r="I426">
        <v>97.21</v>
      </c>
      <c r="J426">
        <v>57206.305</v>
      </c>
      <c r="K426" t="s">
        <v>66</v>
      </c>
      <c r="L426">
        <v>11725</v>
      </c>
    </row>
    <row r="427" spans="1:12" x14ac:dyDescent="0.35">
      <c r="A427">
        <v>28</v>
      </c>
      <c r="B427">
        <v>28</v>
      </c>
      <c r="C427" t="s">
        <v>49</v>
      </c>
      <c r="D427" t="s">
        <v>16</v>
      </c>
      <c r="F427">
        <v>3.54</v>
      </c>
      <c r="G427">
        <v>74927.968999999997</v>
      </c>
      <c r="H427">
        <v>3201.364</v>
      </c>
      <c r="I427">
        <v>23.405000000000001</v>
      </c>
      <c r="J427">
        <v>6833.6019999999999</v>
      </c>
      <c r="K427" t="s">
        <v>66</v>
      </c>
      <c r="L427">
        <v>2816</v>
      </c>
    </row>
    <row r="428" spans="1:12" x14ac:dyDescent="0.35">
      <c r="A428">
        <v>29</v>
      </c>
      <c r="B428">
        <v>29</v>
      </c>
      <c r="C428" t="s">
        <v>50</v>
      </c>
      <c r="D428" t="s">
        <v>16</v>
      </c>
      <c r="F428">
        <v>3.54</v>
      </c>
      <c r="G428">
        <v>24854.945</v>
      </c>
      <c r="H428">
        <v>3066.297</v>
      </c>
      <c r="I428">
        <v>8.1059999999999999</v>
      </c>
      <c r="J428">
        <v>2456.0729999999999</v>
      </c>
      <c r="K428" t="s">
        <v>69</v>
      </c>
      <c r="L428">
        <v>969.3</v>
      </c>
    </row>
    <row r="429" spans="1:12" x14ac:dyDescent="0.35">
      <c r="A429">
        <v>30</v>
      </c>
      <c r="B429">
        <v>30</v>
      </c>
      <c r="C429" t="s">
        <v>51</v>
      </c>
      <c r="D429" t="s">
        <v>24</v>
      </c>
      <c r="H429">
        <v>12.162000000000001</v>
      </c>
    </row>
    <row r="430" spans="1:12" x14ac:dyDescent="0.35">
      <c r="A430">
        <v>31</v>
      </c>
      <c r="B430">
        <v>31</v>
      </c>
      <c r="C430" t="s">
        <v>52</v>
      </c>
      <c r="D430" t="s">
        <v>16</v>
      </c>
      <c r="H430">
        <v>58.128999999999998</v>
      </c>
      <c r="K430" t="s">
        <v>38</v>
      </c>
    </row>
    <row r="431" spans="1:12" x14ac:dyDescent="0.35">
      <c r="A431">
        <v>32</v>
      </c>
      <c r="B431">
        <v>32</v>
      </c>
      <c r="C431" t="s">
        <v>53</v>
      </c>
      <c r="D431" t="s">
        <v>16</v>
      </c>
      <c r="F431">
        <v>3.55</v>
      </c>
      <c r="G431">
        <v>246301.43799999999</v>
      </c>
      <c r="H431">
        <v>4212.0540000000001</v>
      </c>
      <c r="I431">
        <v>58.475000000000001</v>
      </c>
      <c r="J431">
        <v>24332.296999999999</v>
      </c>
      <c r="K431" t="s">
        <v>66</v>
      </c>
      <c r="L431">
        <v>7049.4</v>
      </c>
    </row>
    <row r="432" spans="1:12" x14ac:dyDescent="0.35">
      <c r="A432">
        <v>33</v>
      </c>
      <c r="B432">
        <v>33</v>
      </c>
      <c r="C432" t="s">
        <v>54</v>
      </c>
      <c r="D432" t="s">
        <v>16</v>
      </c>
      <c r="F432">
        <v>3.55</v>
      </c>
      <c r="G432">
        <v>69563.398000000001</v>
      </c>
      <c r="H432">
        <v>2531.107</v>
      </c>
      <c r="I432">
        <v>27.483000000000001</v>
      </c>
      <c r="J432">
        <v>6450.4840000000004</v>
      </c>
      <c r="K432" t="s">
        <v>66</v>
      </c>
      <c r="L432">
        <v>3308.3</v>
      </c>
    </row>
    <row r="433" spans="1:13" x14ac:dyDescent="0.35">
      <c r="A433">
        <v>34</v>
      </c>
      <c r="B433">
        <v>34</v>
      </c>
      <c r="C433" t="s">
        <v>55</v>
      </c>
      <c r="D433" t="s">
        <v>16</v>
      </c>
      <c r="F433">
        <v>3.54</v>
      </c>
      <c r="G433">
        <v>46457.546999999999</v>
      </c>
      <c r="H433">
        <v>3261.0819999999999</v>
      </c>
      <c r="I433">
        <v>14.246</v>
      </c>
      <c r="J433">
        <v>4300.0429999999997</v>
      </c>
      <c r="K433" t="s">
        <v>69</v>
      </c>
      <c r="L433">
        <v>1710.5</v>
      </c>
    </row>
    <row r="434" spans="1:13" x14ac:dyDescent="0.35">
      <c r="A434">
        <v>35</v>
      </c>
      <c r="B434">
        <v>35</v>
      </c>
      <c r="C434" t="s">
        <v>56</v>
      </c>
      <c r="D434" t="s">
        <v>16</v>
      </c>
      <c r="F434">
        <v>3.51</v>
      </c>
      <c r="G434">
        <v>86930.883000000002</v>
      </c>
      <c r="H434">
        <v>2846.4969999999998</v>
      </c>
      <c r="I434">
        <v>30.54</v>
      </c>
      <c r="J434">
        <v>7999.9380000000001</v>
      </c>
      <c r="K434" t="s">
        <v>66</v>
      </c>
      <c r="L434">
        <v>3677.3</v>
      </c>
    </row>
    <row r="435" spans="1:13" x14ac:dyDescent="0.35">
      <c r="A435">
        <v>36</v>
      </c>
      <c r="B435">
        <v>36</v>
      </c>
      <c r="C435" t="s">
        <v>57</v>
      </c>
      <c r="D435" t="s">
        <v>24</v>
      </c>
      <c r="H435">
        <v>23.027000000000001</v>
      </c>
      <c r="K435" t="s">
        <v>38</v>
      </c>
    </row>
    <row r="436" spans="1:13" x14ac:dyDescent="0.35">
      <c r="A436">
        <v>37</v>
      </c>
      <c r="B436">
        <v>37</v>
      </c>
      <c r="C436" t="s">
        <v>58</v>
      </c>
      <c r="D436" t="s">
        <v>16</v>
      </c>
      <c r="F436">
        <v>3.54</v>
      </c>
      <c r="G436">
        <v>3066.07</v>
      </c>
      <c r="H436">
        <v>3595.7460000000001</v>
      </c>
      <c r="I436">
        <v>0.85299999999999998</v>
      </c>
      <c r="J436">
        <v>231.536</v>
      </c>
      <c r="K436" t="s">
        <v>17</v>
      </c>
      <c r="L436">
        <v>93.8</v>
      </c>
    </row>
    <row r="437" spans="1:13" x14ac:dyDescent="0.35">
      <c r="A437">
        <v>38</v>
      </c>
      <c r="B437">
        <v>38</v>
      </c>
      <c r="C437" t="s">
        <v>59</v>
      </c>
      <c r="D437" t="s">
        <v>16</v>
      </c>
      <c r="F437">
        <v>3.54</v>
      </c>
      <c r="G437">
        <v>25294.133000000002</v>
      </c>
      <c r="H437">
        <v>3018.7820000000002</v>
      </c>
      <c r="I437">
        <v>8.3789999999999996</v>
      </c>
      <c r="J437">
        <v>2249.98</v>
      </c>
      <c r="K437" t="s">
        <v>66</v>
      </c>
      <c r="L437">
        <v>1002.3</v>
      </c>
    </row>
    <row r="438" spans="1:13" x14ac:dyDescent="0.35">
      <c r="A438">
        <v>39</v>
      </c>
      <c r="B438">
        <v>39</v>
      </c>
      <c r="C438" t="s">
        <v>60</v>
      </c>
      <c r="D438" t="s">
        <v>16</v>
      </c>
      <c r="F438">
        <v>3.52</v>
      </c>
      <c r="G438">
        <v>35604.722999999998</v>
      </c>
      <c r="H438">
        <v>2565.527</v>
      </c>
      <c r="I438">
        <v>13.878</v>
      </c>
      <c r="J438">
        <v>3279.18</v>
      </c>
      <c r="K438" t="s">
        <v>66</v>
      </c>
      <c r="L438">
        <v>1666.1</v>
      </c>
    </row>
    <row r="439" spans="1:13" x14ac:dyDescent="0.35">
      <c r="A439">
        <v>40</v>
      </c>
      <c r="B439">
        <v>40</v>
      </c>
      <c r="C439" t="s">
        <v>61</v>
      </c>
      <c r="D439" t="s">
        <v>16</v>
      </c>
      <c r="F439">
        <v>3.51</v>
      </c>
      <c r="G439">
        <v>24219.395</v>
      </c>
      <c r="H439">
        <v>2434.6979999999999</v>
      </c>
      <c r="I439">
        <v>9.9480000000000004</v>
      </c>
      <c r="J439">
        <v>2381.1689999999999</v>
      </c>
      <c r="K439" t="s">
        <v>66</v>
      </c>
      <c r="L439">
        <v>1191.5999999999999</v>
      </c>
    </row>
    <row r="440" spans="1:13" x14ac:dyDescent="0.35">
      <c r="A440">
        <v>41</v>
      </c>
      <c r="B440">
        <v>41</v>
      </c>
      <c r="C440" t="s">
        <v>62</v>
      </c>
      <c r="D440" t="s">
        <v>16</v>
      </c>
      <c r="F440">
        <v>3.52</v>
      </c>
      <c r="G440">
        <v>396679.46899999998</v>
      </c>
      <c r="H440">
        <v>4831.4859999999999</v>
      </c>
      <c r="I440">
        <v>82.102999999999994</v>
      </c>
      <c r="J440">
        <v>37840.487999999998</v>
      </c>
      <c r="K440" t="s">
        <v>69</v>
      </c>
      <c r="L440">
        <v>9901.4</v>
      </c>
    </row>
    <row r="441" spans="1:13" x14ac:dyDescent="0.35">
      <c r="A441">
        <v>42</v>
      </c>
      <c r="B441">
        <v>42</v>
      </c>
      <c r="C441" t="s">
        <v>63</v>
      </c>
      <c r="D441" t="s">
        <v>24</v>
      </c>
      <c r="K441" t="s">
        <v>25</v>
      </c>
    </row>
    <row r="442" spans="1:13" x14ac:dyDescent="0.35">
      <c r="A442">
        <v>43</v>
      </c>
      <c r="B442">
        <v>43</v>
      </c>
      <c r="C442" t="s">
        <v>64</v>
      </c>
      <c r="D442" t="s">
        <v>16</v>
      </c>
      <c r="F442">
        <v>3.49</v>
      </c>
      <c r="G442">
        <v>205.49199999999999</v>
      </c>
      <c r="H442">
        <v>3147.348</v>
      </c>
      <c r="I442">
        <v>6.5000000000000002E-2</v>
      </c>
      <c r="K442" t="s">
        <v>79</v>
      </c>
    </row>
    <row r="443" spans="1:13" x14ac:dyDescent="0.35">
      <c r="A443">
        <v>44</v>
      </c>
      <c r="B443">
        <v>44</v>
      </c>
      <c r="C443" t="s">
        <v>65</v>
      </c>
      <c r="D443" t="s">
        <v>16</v>
      </c>
      <c r="F443">
        <v>3.52</v>
      </c>
      <c r="G443">
        <v>81103.358999999997</v>
      </c>
      <c r="H443">
        <v>3077.12</v>
      </c>
      <c r="I443">
        <v>26.356999999999999</v>
      </c>
      <c r="J443">
        <v>7444.4170000000004</v>
      </c>
      <c r="K443" t="s">
        <v>69</v>
      </c>
      <c r="L443">
        <v>3172.4</v>
      </c>
    </row>
    <row r="444" spans="1:13" x14ac:dyDescent="0.35">
      <c r="A444">
        <v>45</v>
      </c>
      <c r="B444">
        <v>45</v>
      </c>
      <c r="C444" t="s">
        <v>67</v>
      </c>
      <c r="D444" t="s">
        <v>16</v>
      </c>
      <c r="F444">
        <v>3.52</v>
      </c>
      <c r="G444">
        <v>35252.237999999998</v>
      </c>
      <c r="H444">
        <v>2699.1529999999998</v>
      </c>
      <c r="I444">
        <v>13.06</v>
      </c>
      <c r="J444">
        <v>3483.5479999999998</v>
      </c>
      <c r="K444" t="s">
        <v>66</v>
      </c>
      <c r="L444">
        <v>1567.4</v>
      </c>
    </row>
    <row r="446" spans="1:13" x14ac:dyDescent="0.35">
      <c r="A446" t="s">
        <v>81</v>
      </c>
    </row>
    <row r="448" spans="1:13" x14ac:dyDescent="0.35">
      <c r="B448" t="s">
        <v>3</v>
      </c>
      <c r="C448" t="s">
        <v>4</v>
      </c>
      <c r="D448" t="s">
        <v>5</v>
      </c>
      <c r="E448" t="s">
        <v>6</v>
      </c>
      <c r="F448" t="s">
        <v>7</v>
      </c>
      <c r="G448" t="s">
        <v>8</v>
      </c>
      <c r="H448" t="s">
        <v>9</v>
      </c>
      <c r="I448" t="s">
        <v>10</v>
      </c>
      <c r="J448" t="s">
        <v>11</v>
      </c>
      <c r="K448" t="s">
        <v>12</v>
      </c>
      <c r="L448" t="s">
        <v>13</v>
      </c>
      <c r="M448" t="s">
        <v>14</v>
      </c>
    </row>
    <row r="449" spans="1:12" x14ac:dyDescent="0.35">
      <c r="A449">
        <v>1</v>
      </c>
      <c r="B449">
        <v>1</v>
      </c>
      <c r="C449" t="s">
        <v>15</v>
      </c>
      <c r="D449" t="s">
        <v>16</v>
      </c>
      <c r="F449">
        <v>4.2</v>
      </c>
      <c r="G449">
        <v>451.71</v>
      </c>
      <c r="H449">
        <v>3639.96</v>
      </c>
      <c r="I449">
        <v>0.124</v>
      </c>
      <c r="J449">
        <v>15.862</v>
      </c>
      <c r="K449" t="s">
        <v>66</v>
      </c>
      <c r="L449">
        <v>11.2</v>
      </c>
    </row>
    <row r="450" spans="1:12" x14ac:dyDescent="0.35">
      <c r="A450">
        <v>2</v>
      </c>
      <c r="B450">
        <v>2</v>
      </c>
      <c r="C450" t="s">
        <v>18</v>
      </c>
      <c r="D450" t="s">
        <v>16</v>
      </c>
      <c r="F450">
        <v>4.2</v>
      </c>
      <c r="G450">
        <v>3802.9459999999999</v>
      </c>
      <c r="H450">
        <v>3555.9580000000001</v>
      </c>
      <c r="I450">
        <v>1.069</v>
      </c>
      <c r="J450">
        <v>214.50800000000001</v>
      </c>
      <c r="K450" t="s">
        <v>66</v>
      </c>
      <c r="L450">
        <v>113.3</v>
      </c>
    </row>
    <row r="451" spans="1:12" x14ac:dyDescent="0.35">
      <c r="A451">
        <v>3</v>
      </c>
      <c r="B451">
        <v>3</v>
      </c>
      <c r="C451" t="s">
        <v>19</v>
      </c>
      <c r="D451" t="s">
        <v>16</v>
      </c>
      <c r="F451">
        <v>4.1900000000000004</v>
      </c>
      <c r="G451">
        <v>4928.8090000000002</v>
      </c>
      <c r="H451">
        <v>3298.5169999999998</v>
      </c>
      <c r="I451">
        <v>1.494</v>
      </c>
      <c r="J451">
        <v>513.404</v>
      </c>
      <c r="K451" t="s">
        <v>17</v>
      </c>
      <c r="L451">
        <v>159.6</v>
      </c>
    </row>
    <row r="452" spans="1:12" x14ac:dyDescent="0.35">
      <c r="A452">
        <v>4</v>
      </c>
      <c r="B452">
        <v>4</v>
      </c>
      <c r="C452" t="s">
        <v>20</v>
      </c>
      <c r="D452" t="s">
        <v>16</v>
      </c>
      <c r="F452">
        <v>4.1500000000000004</v>
      </c>
      <c r="G452">
        <v>11847.689</v>
      </c>
      <c r="H452">
        <v>3522.5390000000002</v>
      </c>
      <c r="I452">
        <v>3.363</v>
      </c>
      <c r="J452">
        <v>887.40300000000002</v>
      </c>
      <c r="K452" t="s">
        <v>69</v>
      </c>
      <c r="L452">
        <v>366.1</v>
      </c>
    </row>
    <row r="453" spans="1:12" x14ac:dyDescent="0.35">
      <c r="A453">
        <v>5</v>
      </c>
      <c r="B453">
        <v>5</v>
      </c>
      <c r="C453" t="s">
        <v>21</v>
      </c>
      <c r="D453" t="s">
        <v>16</v>
      </c>
    </row>
    <row r="454" spans="1:12" x14ac:dyDescent="0.35">
      <c r="A454">
        <v>6</v>
      </c>
      <c r="B454">
        <v>6</v>
      </c>
      <c r="C454" t="s">
        <v>23</v>
      </c>
      <c r="D454" t="s">
        <v>24</v>
      </c>
      <c r="H454">
        <v>18.863</v>
      </c>
      <c r="K454" t="s">
        <v>38</v>
      </c>
    </row>
    <row r="455" spans="1:12" x14ac:dyDescent="0.35">
      <c r="A455">
        <v>7</v>
      </c>
      <c r="B455">
        <v>7</v>
      </c>
      <c r="C455" t="s">
        <v>26</v>
      </c>
      <c r="D455" t="s">
        <v>16</v>
      </c>
      <c r="F455">
        <v>4.2</v>
      </c>
      <c r="G455">
        <v>453.14499999999998</v>
      </c>
      <c r="H455">
        <v>3980.2820000000002</v>
      </c>
      <c r="I455">
        <v>0.114</v>
      </c>
      <c r="J455">
        <v>37.15</v>
      </c>
      <c r="K455" t="s">
        <v>66</v>
      </c>
      <c r="L455">
        <v>10.1</v>
      </c>
    </row>
    <row r="456" spans="1:12" x14ac:dyDescent="0.35">
      <c r="A456">
        <v>8</v>
      </c>
      <c r="B456">
        <v>8</v>
      </c>
      <c r="C456" t="s">
        <v>27</v>
      </c>
      <c r="D456" t="s">
        <v>16</v>
      </c>
      <c r="F456">
        <v>4.17</v>
      </c>
      <c r="G456">
        <v>2599.2460000000001</v>
      </c>
      <c r="H456">
        <v>3502.7660000000001</v>
      </c>
      <c r="I456">
        <v>0.74199999999999999</v>
      </c>
      <c r="J456">
        <v>178.185</v>
      </c>
      <c r="K456" t="s">
        <v>66</v>
      </c>
      <c r="L456">
        <v>77.8</v>
      </c>
    </row>
    <row r="457" spans="1:12" x14ac:dyDescent="0.35">
      <c r="A457">
        <v>9</v>
      </c>
      <c r="B457">
        <v>9</v>
      </c>
      <c r="C457" t="s">
        <v>28</v>
      </c>
      <c r="D457" t="s">
        <v>16</v>
      </c>
      <c r="F457">
        <v>4.1399999999999997</v>
      </c>
      <c r="G457">
        <v>3823.732</v>
      </c>
      <c r="H457">
        <v>3249.924</v>
      </c>
      <c r="I457">
        <v>1.177</v>
      </c>
      <c r="J457">
        <v>267.24299999999999</v>
      </c>
      <c r="K457" t="s">
        <v>66</v>
      </c>
      <c r="L457">
        <v>125</v>
      </c>
    </row>
    <row r="458" spans="1:12" x14ac:dyDescent="0.35">
      <c r="A458">
        <v>10</v>
      </c>
      <c r="B458">
        <v>10</v>
      </c>
      <c r="C458" t="s">
        <v>29</v>
      </c>
      <c r="D458" t="s">
        <v>16</v>
      </c>
      <c r="F458">
        <v>4.12</v>
      </c>
      <c r="G458">
        <v>3183.866</v>
      </c>
      <c r="H458">
        <v>3290.6959999999999</v>
      </c>
      <c r="I458">
        <v>0.96799999999999997</v>
      </c>
      <c r="J458">
        <v>322.82400000000001</v>
      </c>
      <c r="K458" t="s">
        <v>66</v>
      </c>
      <c r="L458">
        <v>102.3</v>
      </c>
    </row>
    <row r="459" spans="1:12" x14ac:dyDescent="0.35">
      <c r="A459">
        <v>11</v>
      </c>
      <c r="B459">
        <v>11</v>
      </c>
      <c r="C459" t="s">
        <v>30</v>
      </c>
      <c r="D459" t="s">
        <v>16</v>
      </c>
      <c r="F459">
        <v>4.1399999999999997</v>
      </c>
      <c r="G459">
        <v>9691.7669999999998</v>
      </c>
      <c r="H459">
        <v>3311.0940000000001</v>
      </c>
      <c r="I459">
        <v>2.927</v>
      </c>
      <c r="J459">
        <v>691.80100000000004</v>
      </c>
      <c r="K459" t="s">
        <v>66</v>
      </c>
      <c r="L459">
        <v>317.5</v>
      </c>
    </row>
    <row r="460" spans="1:12" x14ac:dyDescent="0.35">
      <c r="A460">
        <v>12</v>
      </c>
      <c r="B460">
        <v>12</v>
      </c>
      <c r="C460" t="s">
        <v>31</v>
      </c>
      <c r="D460" t="s">
        <v>24</v>
      </c>
      <c r="J460">
        <v>12.092000000000001</v>
      </c>
      <c r="K460" t="s">
        <v>25</v>
      </c>
    </row>
    <row r="461" spans="1:12" x14ac:dyDescent="0.35">
      <c r="A461">
        <v>13</v>
      </c>
      <c r="B461">
        <v>13</v>
      </c>
      <c r="C461" t="s">
        <v>32</v>
      </c>
      <c r="D461" t="s">
        <v>16</v>
      </c>
      <c r="F461">
        <v>4.1500000000000004</v>
      </c>
      <c r="G461">
        <v>737.21100000000001</v>
      </c>
      <c r="H461">
        <v>3868.8989999999999</v>
      </c>
      <c r="I461">
        <v>0.191</v>
      </c>
      <c r="J461">
        <v>47.054000000000002</v>
      </c>
      <c r="K461" t="s">
        <v>17</v>
      </c>
      <c r="L461">
        <v>18.3</v>
      </c>
    </row>
    <row r="462" spans="1:12" x14ac:dyDescent="0.35">
      <c r="A462">
        <v>14</v>
      </c>
      <c r="B462">
        <v>14</v>
      </c>
      <c r="C462" t="s">
        <v>33</v>
      </c>
      <c r="D462" t="s">
        <v>16</v>
      </c>
      <c r="F462">
        <v>4.1500000000000004</v>
      </c>
      <c r="G462">
        <v>4243.6869999999999</v>
      </c>
      <c r="H462">
        <v>2958.1460000000002</v>
      </c>
      <c r="I462">
        <v>1.4350000000000001</v>
      </c>
      <c r="J462">
        <v>387.41699999999997</v>
      </c>
      <c r="K462" t="s">
        <v>17</v>
      </c>
      <c r="L462">
        <v>153.1</v>
      </c>
    </row>
    <row r="463" spans="1:12" x14ac:dyDescent="0.35">
      <c r="A463">
        <v>15</v>
      </c>
      <c r="B463">
        <v>15</v>
      </c>
      <c r="C463" t="s">
        <v>34</v>
      </c>
      <c r="D463" t="s">
        <v>16</v>
      </c>
      <c r="F463">
        <v>4.12</v>
      </c>
      <c r="G463">
        <v>4670.4830000000002</v>
      </c>
      <c r="H463">
        <v>3382.665</v>
      </c>
      <c r="I463">
        <v>1.381</v>
      </c>
      <c r="J463">
        <v>602.26199999999994</v>
      </c>
      <c r="K463" t="s">
        <v>66</v>
      </c>
      <c r="L463">
        <v>147.19999999999999</v>
      </c>
    </row>
    <row r="464" spans="1:12" x14ac:dyDescent="0.35">
      <c r="A464">
        <v>16</v>
      </c>
      <c r="B464">
        <v>16</v>
      </c>
      <c r="C464" t="s">
        <v>35</v>
      </c>
      <c r="D464" t="s">
        <v>16</v>
      </c>
      <c r="F464">
        <v>4.12</v>
      </c>
      <c r="G464">
        <v>3925.7080000000001</v>
      </c>
      <c r="H464">
        <v>3305.319</v>
      </c>
      <c r="I464">
        <v>1.1879999999999999</v>
      </c>
      <c r="J464">
        <v>228.226</v>
      </c>
      <c r="K464" t="s">
        <v>66</v>
      </c>
      <c r="L464">
        <v>126.2</v>
      </c>
    </row>
    <row r="465" spans="1:12" x14ac:dyDescent="0.35">
      <c r="A465">
        <v>17</v>
      </c>
      <c r="B465">
        <v>17</v>
      </c>
      <c r="C465" t="s">
        <v>36</v>
      </c>
      <c r="D465" t="s">
        <v>16</v>
      </c>
      <c r="F465">
        <v>4.12</v>
      </c>
      <c r="G465">
        <v>5255.5609999999997</v>
      </c>
      <c r="H465">
        <v>3597.8609999999999</v>
      </c>
      <c r="I465">
        <v>1.4610000000000001</v>
      </c>
      <c r="J465">
        <v>296.43700000000001</v>
      </c>
      <c r="K465" t="s">
        <v>66</v>
      </c>
      <c r="L465">
        <v>156</v>
      </c>
    </row>
    <row r="466" spans="1:12" x14ac:dyDescent="0.35">
      <c r="A466">
        <v>18</v>
      </c>
      <c r="B466">
        <v>18</v>
      </c>
      <c r="C466" t="s">
        <v>37</v>
      </c>
      <c r="D466" t="s">
        <v>24</v>
      </c>
      <c r="H466">
        <v>50.158000000000001</v>
      </c>
      <c r="K466" t="s">
        <v>38</v>
      </c>
    </row>
    <row r="467" spans="1:12" x14ac:dyDescent="0.35">
      <c r="A467">
        <v>19</v>
      </c>
      <c r="B467">
        <v>19</v>
      </c>
      <c r="C467" t="s">
        <v>39</v>
      </c>
      <c r="D467" t="s">
        <v>16</v>
      </c>
      <c r="F467">
        <v>4.17</v>
      </c>
      <c r="G467">
        <v>222.922</v>
      </c>
      <c r="H467">
        <v>3664.8760000000002</v>
      </c>
      <c r="I467">
        <v>6.0999999999999999E-2</v>
      </c>
      <c r="J467">
        <v>7.1550000000000002</v>
      </c>
      <c r="K467" t="s">
        <v>17</v>
      </c>
      <c r="L467">
        <v>4.4000000000000004</v>
      </c>
    </row>
    <row r="468" spans="1:12" x14ac:dyDescent="0.35">
      <c r="A468">
        <v>20</v>
      </c>
      <c r="B468">
        <v>20</v>
      </c>
      <c r="C468" t="s">
        <v>40</v>
      </c>
      <c r="D468" t="s">
        <v>16</v>
      </c>
      <c r="F468">
        <v>4.1399999999999997</v>
      </c>
      <c r="G468">
        <v>10121.879999999999</v>
      </c>
      <c r="H468">
        <v>3392.067</v>
      </c>
      <c r="I468">
        <v>2.984</v>
      </c>
      <c r="J468">
        <v>969.04200000000003</v>
      </c>
      <c r="K468" t="s">
        <v>66</v>
      </c>
      <c r="L468">
        <v>323.8</v>
      </c>
    </row>
    <row r="469" spans="1:12" x14ac:dyDescent="0.35">
      <c r="A469">
        <v>21</v>
      </c>
      <c r="B469">
        <v>21</v>
      </c>
      <c r="C469" t="s">
        <v>41</v>
      </c>
      <c r="D469" t="s">
        <v>16</v>
      </c>
      <c r="F469">
        <v>4.0999999999999996</v>
      </c>
      <c r="G469">
        <v>6718.2030000000004</v>
      </c>
      <c r="H469">
        <v>3339.48</v>
      </c>
      <c r="I469">
        <v>2.012</v>
      </c>
      <c r="J469">
        <v>522.35</v>
      </c>
      <c r="K469" t="s">
        <v>72</v>
      </c>
      <c r="L469">
        <v>216.3</v>
      </c>
    </row>
    <row r="470" spans="1:12" x14ac:dyDescent="0.35">
      <c r="A470">
        <v>22</v>
      </c>
      <c r="B470">
        <v>22</v>
      </c>
      <c r="C470" t="s">
        <v>42</v>
      </c>
      <c r="D470" t="s">
        <v>16</v>
      </c>
      <c r="F470">
        <v>4.0999999999999996</v>
      </c>
      <c r="G470">
        <v>3736.4360000000001</v>
      </c>
      <c r="H470">
        <v>3230.46</v>
      </c>
      <c r="I470">
        <v>1.157</v>
      </c>
      <c r="J470">
        <v>300.19</v>
      </c>
      <c r="K470" t="s">
        <v>17</v>
      </c>
      <c r="L470">
        <v>122.8</v>
      </c>
    </row>
    <row r="471" spans="1:12" x14ac:dyDescent="0.35">
      <c r="A471">
        <v>23</v>
      </c>
      <c r="B471">
        <v>23</v>
      </c>
      <c r="C471" t="s">
        <v>43</v>
      </c>
      <c r="D471" t="s">
        <v>16</v>
      </c>
      <c r="F471">
        <v>4.09</v>
      </c>
      <c r="G471">
        <v>5209.826</v>
      </c>
      <c r="H471">
        <v>3233.1860000000001</v>
      </c>
      <c r="I471">
        <v>1.611</v>
      </c>
      <c r="J471">
        <v>503.125</v>
      </c>
      <c r="K471" t="s">
        <v>17</v>
      </c>
      <c r="L471">
        <v>172.4</v>
      </c>
    </row>
    <row r="472" spans="1:12" x14ac:dyDescent="0.35">
      <c r="A472">
        <v>24</v>
      </c>
      <c r="B472">
        <v>24</v>
      </c>
      <c r="C472" t="s">
        <v>44</v>
      </c>
      <c r="D472" t="s">
        <v>24</v>
      </c>
      <c r="H472">
        <v>6.4039999999999999</v>
      </c>
    </row>
    <row r="473" spans="1:12" x14ac:dyDescent="0.35">
      <c r="A473">
        <v>25</v>
      </c>
      <c r="B473">
        <v>25</v>
      </c>
      <c r="C473" t="s">
        <v>45</v>
      </c>
      <c r="D473" t="s">
        <v>16</v>
      </c>
      <c r="F473">
        <v>4.0999999999999996</v>
      </c>
      <c r="G473">
        <v>410.04199999999997</v>
      </c>
      <c r="H473">
        <v>3739.538</v>
      </c>
      <c r="I473">
        <v>0.11</v>
      </c>
      <c r="J473">
        <v>34.667000000000002</v>
      </c>
      <c r="K473" t="s">
        <v>17</v>
      </c>
      <c r="L473">
        <v>9.6</v>
      </c>
    </row>
    <row r="474" spans="1:12" x14ac:dyDescent="0.35">
      <c r="A474">
        <v>26</v>
      </c>
      <c r="B474">
        <v>26</v>
      </c>
      <c r="C474" t="s">
        <v>46</v>
      </c>
      <c r="D474" t="s">
        <v>16</v>
      </c>
      <c r="F474">
        <v>4.12</v>
      </c>
      <c r="G474">
        <v>3184.491</v>
      </c>
      <c r="H474">
        <v>3222.8130000000001</v>
      </c>
      <c r="I474">
        <v>0.98799999999999999</v>
      </c>
      <c r="J474">
        <v>298.02</v>
      </c>
      <c r="K474" t="s">
        <v>17</v>
      </c>
      <c r="L474">
        <v>104.5</v>
      </c>
    </row>
    <row r="475" spans="1:12" x14ac:dyDescent="0.35">
      <c r="A475">
        <v>27</v>
      </c>
      <c r="B475">
        <v>27</v>
      </c>
      <c r="C475" t="s">
        <v>47</v>
      </c>
      <c r="D475" t="s">
        <v>16</v>
      </c>
      <c r="F475">
        <v>4.1100000000000003</v>
      </c>
      <c r="G475">
        <v>19428.386999999999</v>
      </c>
      <c r="H475">
        <v>3600.5210000000002</v>
      </c>
      <c r="I475">
        <v>5.3959999999999999</v>
      </c>
      <c r="J475">
        <v>1414.126</v>
      </c>
      <c r="K475" t="s">
        <v>72</v>
      </c>
      <c r="L475">
        <v>596.20000000000005</v>
      </c>
    </row>
    <row r="476" spans="1:12" x14ac:dyDescent="0.35">
      <c r="A476">
        <v>28</v>
      </c>
      <c r="B476">
        <v>28</v>
      </c>
      <c r="C476" t="s">
        <v>49</v>
      </c>
      <c r="D476" t="s">
        <v>16</v>
      </c>
      <c r="F476">
        <v>4.0999999999999996</v>
      </c>
      <c r="G476">
        <v>5313.893</v>
      </c>
      <c r="H476">
        <v>3251.6619999999998</v>
      </c>
      <c r="I476">
        <v>1.6339999999999999</v>
      </c>
      <c r="J476">
        <v>485.01299999999998</v>
      </c>
      <c r="K476" t="s">
        <v>66</v>
      </c>
      <c r="L476">
        <v>174.9</v>
      </c>
    </row>
    <row r="477" spans="1:12" x14ac:dyDescent="0.35">
      <c r="A477">
        <v>29</v>
      </c>
      <c r="B477">
        <v>29</v>
      </c>
      <c r="C477" t="s">
        <v>50</v>
      </c>
      <c r="D477" t="s">
        <v>16</v>
      </c>
      <c r="F477">
        <v>4.1100000000000003</v>
      </c>
      <c r="G477">
        <v>4387.7910000000002</v>
      </c>
      <c r="H477">
        <v>3293.5189999999998</v>
      </c>
      <c r="I477">
        <v>1.3320000000000001</v>
      </c>
      <c r="J477">
        <v>425.91300000000001</v>
      </c>
      <c r="K477" t="s">
        <v>66</v>
      </c>
      <c r="L477">
        <v>141.9</v>
      </c>
    </row>
    <row r="478" spans="1:12" x14ac:dyDescent="0.35">
      <c r="A478">
        <v>30</v>
      </c>
      <c r="B478">
        <v>30</v>
      </c>
      <c r="C478" t="s">
        <v>51</v>
      </c>
      <c r="D478" t="s">
        <v>24</v>
      </c>
      <c r="K478" t="s">
        <v>25</v>
      </c>
    </row>
    <row r="479" spans="1:12" x14ac:dyDescent="0.35">
      <c r="A479">
        <v>31</v>
      </c>
      <c r="B479">
        <v>31</v>
      </c>
      <c r="C479" t="s">
        <v>52</v>
      </c>
      <c r="D479" t="s">
        <v>16</v>
      </c>
      <c r="K479" t="s">
        <v>25</v>
      </c>
    </row>
    <row r="480" spans="1:12" x14ac:dyDescent="0.35">
      <c r="A480">
        <v>32</v>
      </c>
      <c r="B480">
        <v>32</v>
      </c>
      <c r="C480" t="s">
        <v>53</v>
      </c>
      <c r="D480" t="s">
        <v>16</v>
      </c>
      <c r="F480">
        <v>4.12</v>
      </c>
      <c r="G480">
        <v>4649.6239999999998</v>
      </c>
      <c r="H480">
        <v>3492.0940000000001</v>
      </c>
      <c r="I480">
        <v>1.331</v>
      </c>
      <c r="J480">
        <v>454.80799999999999</v>
      </c>
      <c r="K480" t="s">
        <v>17</v>
      </c>
      <c r="L480">
        <v>141.9</v>
      </c>
    </row>
    <row r="481" spans="1:12" x14ac:dyDescent="0.35">
      <c r="A481">
        <v>33</v>
      </c>
      <c r="B481">
        <v>33</v>
      </c>
      <c r="C481" t="s">
        <v>54</v>
      </c>
      <c r="D481" t="s">
        <v>16</v>
      </c>
      <c r="F481">
        <v>4.12</v>
      </c>
      <c r="G481">
        <v>3143</v>
      </c>
      <c r="H481">
        <v>2766.9749999999999</v>
      </c>
      <c r="I481">
        <v>1.1359999999999999</v>
      </c>
      <c r="J481">
        <v>287.05099999999999</v>
      </c>
      <c r="K481" t="s">
        <v>66</v>
      </c>
      <c r="L481">
        <v>120.6</v>
      </c>
    </row>
    <row r="482" spans="1:12" x14ac:dyDescent="0.35">
      <c r="A482">
        <v>34</v>
      </c>
      <c r="B482">
        <v>34</v>
      </c>
      <c r="C482" t="s">
        <v>55</v>
      </c>
      <c r="D482" t="s">
        <v>16</v>
      </c>
      <c r="F482">
        <v>4.09</v>
      </c>
      <c r="G482">
        <v>9445.0920000000006</v>
      </c>
      <c r="H482">
        <v>3606.5819999999999</v>
      </c>
      <c r="I482">
        <v>2.6190000000000002</v>
      </c>
      <c r="J482">
        <v>1011.2430000000001</v>
      </c>
      <c r="K482" t="s">
        <v>66</v>
      </c>
      <c r="L482">
        <v>283.3</v>
      </c>
    </row>
    <row r="483" spans="1:12" x14ac:dyDescent="0.35">
      <c r="A483">
        <v>35</v>
      </c>
      <c r="B483">
        <v>35</v>
      </c>
      <c r="C483" t="s">
        <v>56</v>
      </c>
      <c r="D483" t="s">
        <v>16</v>
      </c>
      <c r="F483">
        <v>4.07</v>
      </c>
      <c r="G483">
        <v>8082.7520000000004</v>
      </c>
      <c r="H483">
        <v>3328.143</v>
      </c>
      <c r="I483">
        <v>2.4289999999999998</v>
      </c>
      <c r="J483">
        <v>926.86099999999999</v>
      </c>
      <c r="K483" t="s">
        <v>66</v>
      </c>
      <c r="L483">
        <v>262.3</v>
      </c>
    </row>
    <row r="484" spans="1:12" x14ac:dyDescent="0.35">
      <c r="A484">
        <v>36</v>
      </c>
      <c r="B484">
        <v>36</v>
      </c>
      <c r="C484" t="s">
        <v>57</v>
      </c>
      <c r="D484" t="s">
        <v>24</v>
      </c>
      <c r="H484">
        <v>34.161999999999999</v>
      </c>
      <c r="K484" t="s">
        <v>38</v>
      </c>
    </row>
    <row r="485" spans="1:12" x14ac:dyDescent="0.35">
      <c r="A485">
        <v>37</v>
      </c>
      <c r="B485">
        <v>37</v>
      </c>
      <c r="C485" t="s">
        <v>58</v>
      </c>
      <c r="D485" t="s">
        <v>16</v>
      </c>
      <c r="F485">
        <v>4.12</v>
      </c>
      <c r="G485">
        <v>3290.1759999999999</v>
      </c>
      <c r="H485">
        <v>4835.2550000000001</v>
      </c>
      <c r="I485">
        <v>0.68</v>
      </c>
      <c r="J485">
        <v>236.065</v>
      </c>
      <c r="K485" t="s">
        <v>66</v>
      </c>
      <c r="L485">
        <v>71.2</v>
      </c>
    </row>
    <row r="486" spans="1:12" x14ac:dyDescent="0.35">
      <c r="A486">
        <v>38</v>
      </c>
      <c r="B486">
        <v>38</v>
      </c>
      <c r="C486" t="s">
        <v>59</v>
      </c>
      <c r="D486" t="s">
        <v>16</v>
      </c>
      <c r="F486">
        <v>4.0999999999999996</v>
      </c>
      <c r="G486">
        <v>2587.4380000000001</v>
      </c>
      <c r="H486">
        <v>3257.5709999999999</v>
      </c>
      <c r="I486">
        <v>0.79400000000000004</v>
      </c>
      <c r="J486">
        <v>91.248000000000005</v>
      </c>
      <c r="K486" t="s">
        <v>66</v>
      </c>
      <c r="L486">
        <v>83.5</v>
      </c>
    </row>
    <row r="487" spans="1:12" x14ac:dyDescent="0.35">
      <c r="A487">
        <v>39</v>
      </c>
      <c r="B487">
        <v>39</v>
      </c>
      <c r="C487" t="s">
        <v>60</v>
      </c>
      <c r="D487" t="s">
        <v>16</v>
      </c>
      <c r="F487">
        <v>4.09</v>
      </c>
      <c r="G487">
        <v>3847.502</v>
      </c>
      <c r="H487">
        <v>3430.8939999999998</v>
      </c>
      <c r="I487">
        <v>1.121</v>
      </c>
      <c r="J487">
        <v>374.053</v>
      </c>
      <c r="K487" t="s">
        <v>66</v>
      </c>
      <c r="L487">
        <v>119</v>
      </c>
    </row>
    <row r="488" spans="1:12" x14ac:dyDescent="0.35">
      <c r="A488">
        <v>40</v>
      </c>
      <c r="B488">
        <v>40</v>
      </c>
      <c r="C488" t="s">
        <v>61</v>
      </c>
      <c r="D488" t="s">
        <v>16</v>
      </c>
      <c r="F488">
        <v>4.07</v>
      </c>
      <c r="G488">
        <v>2094.31</v>
      </c>
      <c r="H488">
        <v>2936.2640000000001</v>
      </c>
      <c r="I488">
        <v>0.71299999999999997</v>
      </c>
      <c r="J488">
        <v>226.114</v>
      </c>
      <c r="K488" t="s">
        <v>69</v>
      </c>
      <c r="L488">
        <v>74.7</v>
      </c>
    </row>
    <row r="489" spans="1:12" x14ac:dyDescent="0.35">
      <c r="A489">
        <v>41</v>
      </c>
      <c r="B489">
        <v>41</v>
      </c>
      <c r="C489" t="s">
        <v>62</v>
      </c>
      <c r="D489" t="s">
        <v>16</v>
      </c>
      <c r="F489">
        <v>4.09</v>
      </c>
      <c r="G489">
        <v>12303.482</v>
      </c>
      <c r="H489">
        <v>3209.8820000000001</v>
      </c>
      <c r="I489">
        <v>3.8330000000000002</v>
      </c>
      <c r="J489">
        <v>1194.0319999999999</v>
      </c>
      <c r="K489" t="s">
        <v>66</v>
      </c>
      <c r="L489">
        <v>418.8</v>
      </c>
    </row>
    <row r="490" spans="1:12" x14ac:dyDescent="0.35">
      <c r="A490">
        <v>42</v>
      </c>
      <c r="B490">
        <v>42</v>
      </c>
      <c r="C490" t="s">
        <v>63</v>
      </c>
      <c r="D490" t="s">
        <v>24</v>
      </c>
    </row>
    <row r="491" spans="1:12" x14ac:dyDescent="0.35">
      <c r="A491">
        <v>43</v>
      </c>
      <c r="B491">
        <v>43</v>
      </c>
      <c r="C491" t="s">
        <v>64</v>
      </c>
      <c r="D491" t="s">
        <v>16</v>
      </c>
      <c r="F491">
        <v>4.1399999999999997</v>
      </c>
      <c r="G491">
        <v>390.15300000000002</v>
      </c>
      <c r="H491">
        <v>3887.777</v>
      </c>
      <c r="I491">
        <v>0.1</v>
      </c>
      <c r="J491">
        <v>7.5170000000000003</v>
      </c>
      <c r="K491" t="s">
        <v>17</v>
      </c>
      <c r="L491">
        <v>8.6</v>
      </c>
    </row>
    <row r="492" spans="1:12" x14ac:dyDescent="0.35">
      <c r="A492">
        <v>44</v>
      </c>
      <c r="B492">
        <v>44</v>
      </c>
      <c r="C492" t="s">
        <v>65</v>
      </c>
      <c r="D492" t="s">
        <v>16</v>
      </c>
      <c r="F492">
        <v>4.09</v>
      </c>
      <c r="G492">
        <v>5438.6980000000003</v>
      </c>
      <c r="H492">
        <v>2972.835</v>
      </c>
      <c r="I492">
        <v>1.829</v>
      </c>
      <c r="J492">
        <v>586.50599999999997</v>
      </c>
      <c r="K492" t="s">
        <v>66</v>
      </c>
      <c r="L492">
        <v>196.3</v>
      </c>
    </row>
    <row r="493" spans="1:12" x14ac:dyDescent="0.35">
      <c r="A493">
        <v>45</v>
      </c>
      <c r="B493">
        <v>45</v>
      </c>
      <c r="C493" t="s">
        <v>67</v>
      </c>
      <c r="D493" t="s">
        <v>16</v>
      </c>
      <c r="F493">
        <v>4.07</v>
      </c>
      <c r="G493">
        <v>6110.79</v>
      </c>
      <c r="H493">
        <v>3246.027</v>
      </c>
      <c r="I493">
        <v>1.883</v>
      </c>
      <c r="J493">
        <v>454.31299999999999</v>
      </c>
      <c r="K493" t="s">
        <v>66</v>
      </c>
      <c r="L493">
        <v>202.1</v>
      </c>
    </row>
    <row r="495" spans="1:12" x14ac:dyDescent="0.35">
      <c r="A495" t="s">
        <v>82</v>
      </c>
    </row>
    <row r="497" spans="1:13" x14ac:dyDescent="0.35">
      <c r="B497" t="s">
        <v>3</v>
      </c>
      <c r="C497" t="s">
        <v>4</v>
      </c>
      <c r="D497" t="s">
        <v>5</v>
      </c>
      <c r="E497" t="s">
        <v>6</v>
      </c>
      <c r="F497" t="s">
        <v>7</v>
      </c>
      <c r="G497" t="s">
        <v>8</v>
      </c>
      <c r="H497" t="s">
        <v>9</v>
      </c>
      <c r="I497" t="s">
        <v>10</v>
      </c>
      <c r="J497" t="s">
        <v>11</v>
      </c>
      <c r="K497" t="s">
        <v>12</v>
      </c>
      <c r="L497" t="s">
        <v>13</v>
      </c>
      <c r="M497" t="s">
        <v>14</v>
      </c>
    </row>
    <row r="498" spans="1:13" x14ac:dyDescent="0.35">
      <c r="A498">
        <v>1</v>
      </c>
      <c r="B498">
        <v>1</v>
      </c>
      <c r="C498" t="s">
        <v>15</v>
      </c>
      <c r="D498" t="s">
        <v>16</v>
      </c>
      <c r="F498">
        <v>4.83</v>
      </c>
      <c r="G498">
        <v>143.82499999999999</v>
      </c>
      <c r="H498">
        <v>3639.96</v>
      </c>
      <c r="I498">
        <v>0.04</v>
      </c>
      <c r="K498" t="s">
        <v>66</v>
      </c>
      <c r="L498">
        <v>2.7</v>
      </c>
    </row>
    <row r="499" spans="1:13" x14ac:dyDescent="0.35">
      <c r="A499">
        <v>2</v>
      </c>
      <c r="B499">
        <v>2</v>
      </c>
      <c r="C499" t="s">
        <v>18</v>
      </c>
      <c r="D499" t="s">
        <v>16</v>
      </c>
      <c r="F499">
        <v>4.84</v>
      </c>
      <c r="G499">
        <v>21190.578000000001</v>
      </c>
      <c r="H499">
        <v>3555.9580000000001</v>
      </c>
      <c r="I499">
        <v>5.9589999999999996</v>
      </c>
      <c r="J499">
        <v>1715.415</v>
      </c>
      <c r="K499" t="s">
        <v>66</v>
      </c>
      <c r="L499">
        <v>654.79999999999995</v>
      </c>
    </row>
    <row r="500" spans="1:13" x14ac:dyDescent="0.35">
      <c r="A500">
        <v>3</v>
      </c>
      <c r="B500">
        <v>3</v>
      </c>
      <c r="C500" t="s">
        <v>19</v>
      </c>
      <c r="D500" t="s">
        <v>16</v>
      </c>
      <c r="F500">
        <v>4.8</v>
      </c>
      <c r="G500">
        <v>9709.0169999999998</v>
      </c>
      <c r="H500">
        <v>3298.5169999999998</v>
      </c>
      <c r="I500">
        <v>2.9430000000000001</v>
      </c>
      <c r="J500">
        <v>780.24199999999996</v>
      </c>
      <c r="K500" t="s">
        <v>66</v>
      </c>
      <c r="L500">
        <v>317</v>
      </c>
    </row>
    <row r="501" spans="1:13" x14ac:dyDescent="0.35">
      <c r="A501">
        <v>4</v>
      </c>
      <c r="B501">
        <v>4</v>
      </c>
      <c r="C501" t="s">
        <v>20</v>
      </c>
      <c r="D501" t="s">
        <v>16</v>
      </c>
      <c r="F501">
        <v>4.78</v>
      </c>
      <c r="G501">
        <v>11811.959000000001</v>
      </c>
      <c r="H501">
        <v>3522.5390000000002</v>
      </c>
      <c r="I501">
        <v>3.3530000000000002</v>
      </c>
      <c r="J501">
        <v>1121.807</v>
      </c>
      <c r="K501" t="s">
        <v>69</v>
      </c>
      <c r="L501">
        <v>362.2</v>
      </c>
    </row>
    <row r="502" spans="1:13" x14ac:dyDescent="0.35">
      <c r="A502">
        <v>5</v>
      </c>
      <c r="B502">
        <v>5</v>
      </c>
      <c r="C502" t="s">
        <v>21</v>
      </c>
      <c r="D502" t="s">
        <v>16</v>
      </c>
      <c r="K502" t="s">
        <v>25</v>
      </c>
    </row>
    <row r="503" spans="1:13" x14ac:dyDescent="0.35">
      <c r="A503">
        <v>6</v>
      </c>
      <c r="B503">
        <v>6</v>
      </c>
      <c r="C503" t="s">
        <v>23</v>
      </c>
      <c r="D503" t="s">
        <v>24</v>
      </c>
      <c r="H503">
        <v>18.863</v>
      </c>
      <c r="K503" t="s">
        <v>38</v>
      </c>
    </row>
    <row r="504" spans="1:13" x14ac:dyDescent="0.35">
      <c r="A504">
        <v>7</v>
      </c>
      <c r="B504">
        <v>7</v>
      </c>
      <c r="C504" t="s">
        <v>26</v>
      </c>
      <c r="D504" t="s">
        <v>16</v>
      </c>
      <c r="F504">
        <v>4.84</v>
      </c>
      <c r="G504">
        <v>353.41300000000001</v>
      </c>
      <c r="H504">
        <v>3980.2820000000002</v>
      </c>
      <c r="I504">
        <v>8.8999999999999996E-2</v>
      </c>
      <c r="J504">
        <v>12.038</v>
      </c>
      <c r="K504" t="s">
        <v>17</v>
      </c>
      <c r="L504">
        <v>7.9</v>
      </c>
    </row>
    <row r="505" spans="1:13" x14ac:dyDescent="0.35">
      <c r="A505">
        <v>8</v>
      </c>
      <c r="B505">
        <v>8</v>
      </c>
      <c r="C505" t="s">
        <v>27</v>
      </c>
      <c r="D505" t="s">
        <v>16</v>
      </c>
      <c r="F505">
        <v>4.8</v>
      </c>
      <c r="G505">
        <v>3438.4290000000001</v>
      </c>
      <c r="H505">
        <v>3502.7660000000001</v>
      </c>
      <c r="I505">
        <v>0.98199999999999998</v>
      </c>
      <c r="J505">
        <v>256.298</v>
      </c>
      <c r="K505" t="s">
        <v>66</v>
      </c>
      <c r="L505">
        <v>103.5</v>
      </c>
    </row>
    <row r="506" spans="1:13" x14ac:dyDescent="0.35">
      <c r="A506">
        <v>9</v>
      </c>
      <c r="B506">
        <v>9</v>
      </c>
      <c r="C506" t="s">
        <v>28</v>
      </c>
      <c r="D506" t="s">
        <v>16</v>
      </c>
      <c r="F506">
        <v>4.78</v>
      </c>
      <c r="G506">
        <v>5233.7280000000001</v>
      </c>
      <c r="H506">
        <v>3249.924</v>
      </c>
      <c r="I506">
        <v>1.61</v>
      </c>
      <c r="J506">
        <v>336.62400000000002</v>
      </c>
      <c r="K506" t="s">
        <v>17</v>
      </c>
      <c r="L506">
        <v>171.4</v>
      </c>
    </row>
    <row r="507" spans="1:13" x14ac:dyDescent="0.35">
      <c r="A507">
        <v>10</v>
      </c>
      <c r="B507">
        <v>10</v>
      </c>
      <c r="C507" t="s">
        <v>29</v>
      </c>
      <c r="D507" t="s">
        <v>16</v>
      </c>
      <c r="F507">
        <v>4.71</v>
      </c>
      <c r="G507">
        <v>3811.5390000000002</v>
      </c>
      <c r="H507">
        <v>3290.6959999999999</v>
      </c>
      <c r="I507">
        <v>1.1579999999999999</v>
      </c>
      <c r="J507">
        <v>231.66200000000001</v>
      </c>
      <c r="K507" t="s">
        <v>17</v>
      </c>
      <c r="L507">
        <v>122.6</v>
      </c>
    </row>
    <row r="508" spans="1:13" x14ac:dyDescent="0.35">
      <c r="A508">
        <v>11</v>
      </c>
      <c r="B508">
        <v>11</v>
      </c>
      <c r="C508" t="s">
        <v>30</v>
      </c>
      <c r="D508" t="s">
        <v>16</v>
      </c>
      <c r="F508">
        <v>4.7300000000000004</v>
      </c>
      <c r="G508">
        <v>40132.277000000002</v>
      </c>
      <c r="H508">
        <v>3311.0940000000001</v>
      </c>
      <c r="I508">
        <v>12.121</v>
      </c>
      <c r="J508">
        <v>3353.2869999999998</v>
      </c>
      <c r="K508" t="s">
        <v>72</v>
      </c>
      <c r="L508">
        <v>1386.8</v>
      </c>
    </row>
    <row r="509" spans="1:13" x14ac:dyDescent="0.35">
      <c r="A509">
        <v>12</v>
      </c>
      <c r="B509">
        <v>12</v>
      </c>
      <c r="C509" t="s">
        <v>31</v>
      </c>
      <c r="D509" t="s">
        <v>24</v>
      </c>
      <c r="K509" t="s">
        <v>25</v>
      </c>
    </row>
    <row r="510" spans="1:13" x14ac:dyDescent="0.35">
      <c r="A510">
        <v>13</v>
      </c>
      <c r="B510">
        <v>13</v>
      </c>
      <c r="C510" t="s">
        <v>32</v>
      </c>
      <c r="D510" t="s">
        <v>16</v>
      </c>
      <c r="F510">
        <v>4.8</v>
      </c>
      <c r="G510">
        <v>364.34</v>
      </c>
      <c r="H510">
        <v>3868.8989999999999</v>
      </c>
      <c r="I510">
        <v>9.4E-2</v>
      </c>
      <c r="J510">
        <v>29.581</v>
      </c>
      <c r="K510" t="s">
        <v>17</v>
      </c>
      <c r="L510">
        <v>8.5</v>
      </c>
    </row>
    <row r="511" spans="1:13" x14ac:dyDescent="0.35">
      <c r="A511">
        <v>14</v>
      </c>
      <c r="B511">
        <v>14</v>
      </c>
      <c r="C511" t="s">
        <v>33</v>
      </c>
      <c r="D511" t="s">
        <v>16</v>
      </c>
      <c r="F511">
        <v>4.75</v>
      </c>
      <c r="G511">
        <v>11551.127</v>
      </c>
      <c r="H511">
        <v>2958.1460000000002</v>
      </c>
      <c r="I511">
        <v>3.9049999999999998</v>
      </c>
      <c r="J511">
        <v>719.95899999999995</v>
      </c>
      <c r="K511" t="s">
        <v>17</v>
      </c>
      <c r="L511">
        <v>423.4</v>
      </c>
    </row>
    <row r="512" spans="1:13" x14ac:dyDescent="0.35">
      <c r="A512">
        <v>15</v>
      </c>
      <c r="B512">
        <v>15</v>
      </c>
      <c r="C512" t="s">
        <v>34</v>
      </c>
      <c r="D512" t="s">
        <v>16</v>
      </c>
      <c r="F512">
        <v>4.7300000000000004</v>
      </c>
      <c r="G512">
        <v>5027.5600000000004</v>
      </c>
      <c r="H512">
        <v>3382.665</v>
      </c>
      <c r="I512">
        <v>1.486</v>
      </c>
      <c r="J512">
        <v>250.30500000000001</v>
      </c>
      <c r="K512" t="s">
        <v>66</v>
      </c>
      <c r="L512">
        <v>158</v>
      </c>
    </row>
    <row r="513" spans="1:12" x14ac:dyDescent="0.35">
      <c r="A513">
        <v>16</v>
      </c>
      <c r="B513">
        <v>16</v>
      </c>
      <c r="C513" t="s">
        <v>35</v>
      </c>
      <c r="D513" t="s">
        <v>16</v>
      </c>
      <c r="F513">
        <v>4.71</v>
      </c>
      <c r="G513">
        <v>21156.388999999999</v>
      </c>
      <c r="H513">
        <v>3305.319</v>
      </c>
      <c r="I513">
        <v>6.4009999999999998</v>
      </c>
      <c r="J513">
        <v>1816.2639999999999</v>
      </c>
      <c r="K513" t="s">
        <v>66</v>
      </c>
      <c r="L513">
        <v>705.3</v>
      </c>
    </row>
    <row r="514" spans="1:12" x14ac:dyDescent="0.35">
      <c r="A514">
        <v>17</v>
      </c>
      <c r="B514">
        <v>17</v>
      </c>
      <c r="C514" t="s">
        <v>36</v>
      </c>
      <c r="D514" t="s">
        <v>16</v>
      </c>
      <c r="F514">
        <v>4.71</v>
      </c>
      <c r="G514">
        <v>11606.575999999999</v>
      </c>
      <c r="H514">
        <v>3597.8609999999999</v>
      </c>
      <c r="I514">
        <v>3.226</v>
      </c>
      <c r="J514">
        <v>947.19799999999998</v>
      </c>
      <c r="K514" t="s">
        <v>66</v>
      </c>
      <c r="L514">
        <v>348.1</v>
      </c>
    </row>
    <row r="515" spans="1:12" x14ac:dyDescent="0.35">
      <c r="A515">
        <v>18</v>
      </c>
      <c r="B515">
        <v>18</v>
      </c>
      <c r="C515" t="s">
        <v>37</v>
      </c>
      <c r="D515" t="s">
        <v>24</v>
      </c>
      <c r="H515">
        <v>50.158000000000001</v>
      </c>
      <c r="K515" t="s">
        <v>38</v>
      </c>
    </row>
    <row r="516" spans="1:12" x14ac:dyDescent="0.35">
      <c r="A516">
        <v>19</v>
      </c>
      <c r="B516">
        <v>19</v>
      </c>
      <c r="C516" t="s">
        <v>39</v>
      </c>
      <c r="D516" t="s">
        <v>16</v>
      </c>
      <c r="F516">
        <v>4.78</v>
      </c>
      <c r="G516">
        <v>77.481999999999999</v>
      </c>
      <c r="H516">
        <v>3664.8760000000002</v>
      </c>
      <c r="I516">
        <v>2.1000000000000001E-2</v>
      </c>
      <c r="K516" t="s">
        <v>66</v>
      </c>
      <c r="L516">
        <v>0.7</v>
      </c>
    </row>
    <row r="517" spans="1:12" x14ac:dyDescent="0.35">
      <c r="A517">
        <v>20</v>
      </c>
      <c r="B517">
        <v>20</v>
      </c>
      <c r="C517" t="s">
        <v>40</v>
      </c>
      <c r="D517" t="s">
        <v>16</v>
      </c>
      <c r="F517">
        <v>4.75</v>
      </c>
      <c r="G517">
        <v>10130.552</v>
      </c>
      <c r="H517">
        <v>3392.067</v>
      </c>
      <c r="I517">
        <v>2.9870000000000001</v>
      </c>
      <c r="J517">
        <v>581.14</v>
      </c>
      <c r="K517" t="s">
        <v>66</v>
      </c>
      <c r="L517">
        <v>321.7</v>
      </c>
    </row>
    <row r="518" spans="1:12" x14ac:dyDescent="0.35">
      <c r="A518">
        <v>21</v>
      </c>
      <c r="B518">
        <v>21</v>
      </c>
      <c r="C518" t="s">
        <v>41</v>
      </c>
      <c r="D518" t="s">
        <v>16</v>
      </c>
      <c r="F518">
        <v>4.7</v>
      </c>
      <c r="G518">
        <v>11129.59</v>
      </c>
      <c r="H518">
        <v>3339.48</v>
      </c>
      <c r="I518">
        <v>3.3330000000000002</v>
      </c>
      <c r="J518">
        <v>954.41800000000001</v>
      </c>
      <c r="K518" t="s">
        <v>66</v>
      </c>
      <c r="L518">
        <v>359.9</v>
      </c>
    </row>
    <row r="519" spans="1:12" x14ac:dyDescent="0.35">
      <c r="A519">
        <v>22</v>
      </c>
      <c r="B519">
        <v>22</v>
      </c>
      <c r="C519" t="s">
        <v>42</v>
      </c>
      <c r="D519" t="s">
        <v>16</v>
      </c>
      <c r="F519">
        <v>4.7</v>
      </c>
      <c r="G519">
        <v>4626.7259999999997</v>
      </c>
      <c r="H519">
        <v>3230.46</v>
      </c>
      <c r="I519">
        <v>1.4319999999999999</v>
      </c>
      <c r="J519">
        <v>303.86700000000002</v>
      </c>
      <c r="K519" t="s">
        <v>66</v>
      </c>
      <c r="L519">
        <v>152.1</v>
      </c>
    </row>
    <row r="520" spans="1:12" x14ac:dyDescent="0.35">
      <c r="A520">
        <v>23</v>
      </c>
      <c r="B520">
        <v>23</v>
      </c>
      <c r="C520" t="s">
        <v>43</v>
      </c>
      <c r="D520" t="s">
        <v>16</v>
      </c>
      <c r="F520">
        <v>4.68</v>
      </c>
      <c r="G520">
        <v>7017.4470000000001</v>
      </c>
      <c r="H520">
        <v>3233.1860000000001</v>
      </c>
      <c r="I520">
        <v>2.17</v>
      </c>
      <c r="J520">
        <v>556.16</v>
      </c>
      <c r="K520" t="s">
        <v>66</v>
      </c>
      <c r="L520">
        <v>232.3</v>
      </c>
    </row>
    <row r="521" spans="1:12" x14ac:dyDescent="0.35">
      <c r="A521">
        <v>24</v>
      </c>
      <c r="B521">
        <v>24</v>
      </c>
      <c r="C521" t="s">
        <v>44</v>
      </c>
      <c r="D521" t="s">
        <v>24</v>
      </c>
      <c r="H521">
        <v>6.4039999999999999</v>
      </c>
      <c r="K521" t="s">
        <v>38</v>
      </c>
    </row>
    <row r="522" spans="1:12" x14ac:dyDescent="0.35">
      <c r="A522">
        <v>25</v>
      </c>
      <c r="B522">
        <v>25</v>
      </c>
      <c r="C522" t="s">
        <v>45</v>
      </c>
      <c r="D522" t="s">
        <v>16</v>
      </c>
      <c r="F522">
        <v>4.78</v>
      </c>
      <c r="G522">
        <v>112.554</v>
      </c>
      <c r="H522">
        <v>3739.538</v>
      </c>
      <c r="I522">
        <v>0.03</v>
      </c>
      <c r="K522" t="s">
        <v>17</v>
      </c>
      <c r="L522">
        <v>1.7</v>
      </c>
    </row>
    <row r="523" spans="1:12" x14ac:dyDescent="0.35">
      <c r="A523">
        <v>26</v>
      </c>
      <c r="B523">
        <v>26</v>
      </c>
      <c r="C523" t="s">
        <v>46</v>
      </c>
      <c r="D523" t="s">
        <v>16</v>
      </c>
      <c r="F523">
        <v>4.7</v>
      </c>
      <c r="G523">
        <v>3530.2919999999999</v>
      </c>
      <c r="H523">
        <v>3222.8130000000001</v>
      </c>
      <c r="I523">
        <v>1.095</v>
      </c>
      <c r="J523">
        <v>325.14400000000001</v>
      </c>
      <c r="K523" t="s">
        <v>66</v>
      </c>
      <c r="L523">
        <v>115.8</v>
      </c>
    </row>
    <row r="524" spans="1:12" x14ac:dyDescent="0.35">
      <c r="A524">
        <v>27</v>
      </c>
      <c r="B524">
        <v>27</v>
      </c>
      <c r="C524" t="s">
        <v>47</v>
      </c>
      <c r="D524" t="s">
        <v>16</v>
      </c>
      <c r="F524">
        <v>4.7</v>
      </c>
      <c r="G524">
        <v>80205.422000000006</v>
      </c>
      <c r="H524">
        <v>3600.5210000000002</v>
      </c>
      <c r="I524">
        <v>22.276</v>
      </c>
      <c r="J524">
        <v>6526.75</v>
      </c>
      <c r="K524" t="s">
        <v>66</v>
      </c>
      <c r="L524">
        <v>2756.6</v>
      </c>
    </row>
    <row r="525" spans="1:12" x14ac:dyDescent="0.35">
      <c r="A525">
        <v>28</v>
      </c>
      <c r="B525">
        <v>28</v>
      </c>
      <c r="C525" t="s">
        <v>49</v>
      </c>
      <c r="D525" t="s">
        <v>16</v>
      </c>
      <c r="F525">
        <v>4.55</v>
      </c>
      <c r="G525">
        <v>12219.304</v>
      </c>
      <c r="H525">
        <v>3251.6619999999998</v>
      </c>
      <c r="I525">
        <v>3.758</v>
      </c>
      <c r="J525">
        <v>659.43299999999999</v>
      </c>
      <c r="K525" t="s">
        <v>17</v>
      </c>
      <c r="L525">
        <v>407</v>
      </c>
    </row>
    <row r="526" spans="1:12" x14ac:dyDescent="0.35">
      <c r="A526">
        <v>29</v>
      </c>
      <c r="B526">
        <v>29</v>
      </c>
      <c r="C526" t="s">
        <v>50</v>
      </c>
      <c r="D526" t="s">
        <v>16</v>
      </c>
      <c r="F526">
        <v>4.68</v>
      </c>
      <c r="G526">
        <v>4294.5659999999998</v>
      </c>
      <c r="H526">
        <v>3293.5189999999998</v>
      </c>
      <c r="I526">
        <v>1.304</v>
      </c>
      <c r="J526">
        <v>184.41200000000001</v>
      </c>
      <c r="K526" t="s">
        <v>66</v>
      </c>
      <c r="L526">
        <v>138.30000000000001</v>
      </c>
    </row>
    <row r="527" spans="1:12" x14ac:dyDescent="0.35">
      <c r="A527">
        <v>30</v>
      </c>
      <c r="B527">
        <v>30</v>
      </c>
      <c r="C527" t="s">
        <v>51</v>
      </c>
      <c r="D527" t="s">
        <v>24</v>
      </c>
      <c r="K527" t="s">
        <v>25</v>
      </c>
    </row>
    <row r="528" spans="1:12" x14ac:dyDescent="0.35">
      <c r="A528">
        <v>31</v>
      </c>
      <c r="B528">
        <v>31</v>
      </c>
      <c r="C528" t="s">
        <v>52</v>
      </c>
      <c r="D528" t="s">
        <v>16</v>
      </c>
      <c r="K528" t="s">
        <v>25</v>
      </c>
    </row>
    <row r="529" spans="1:12" x14ac:dyDescent="0.35">
      <c r="A529">
        <v>32</v>
      </c>
      <c r="B529">
        <v>32</v>
      </c>
      <c r="C529" t="s">
        <v>53</v>
      </c>
      <c r="D529" t="s">
        <v>16</v>
      </c>
      <c r="F529">
        <v>4.7300000000000004</v>
      </c>
      <c r="G529">
        <v>23719.26</v>
      </c>
      <c r="H529">
        <v>3492.0940000000001</v>
      </c>
      <c r="I529">
        <v>6.7919999999999998</v>
      </c>
      <c r="J529">
        <v>1221.162</v>
      </c>
      <c r="K529" t="s">
        <v>66</v>
      </c>
      <c r="L529">
        <v>750.3</v>
      </c>
    </row>
    <row r="530" spans="1:12" x14ac:dyDescent="0.35">
      <c r="A530">
        <v>33</v>
      </c>
      <c r="B530">
        <v>33</v>
      </c>
      <c r="C530" t="s">
        <v>54</v>
      </c>
      <c r="D530" t="s">
        <v>16</v>
      </c>
      <c r="F530">
        <v>4.7</v>
      </c>
      <c r="G530">
        <v>8388.5169999999998</v>
      </c>
      <c r="H530">
        <v>2766.9749999999999</v>
      </c>
      <c r="I530">
        <v>3.032</v>
      </c>
      <c r="J530">
        <v>767.101</v>
      </c>
      <c r="K530" t="s">
        <v>66</v>
      </c>
      <c r="L530">
        <v>326.7</v>
      </c>
    </row>
    <row r="531" spans="1:12" x14ac:dyDescent="0.35">
      <c r="A531">
        <v>34</v>
      </c>
      <c r="B531">
        <v>34</v>
      </c>
      <c r="C531" t="s">
        <v>55</v>
      </c>
      <c r="D531" t="s">
        <v>16</v>
      </c>
      <c r="F531">
        <v>4.66</v>
      </c>
      <c r="G531">
        <v>10003.26</v>
      </c>
      <c r="H531">
        <v>3606.5819999999999</v>
      </c>
      <c r="I531">
        <v>2.774</v>
      </c>
      <c r="J531">
        <v>815.82399999999996</v>
      </c>
      <c r="K531" t="s">
        <v>66</v>
      </c>
      <c r="L531">
        <v>298.3</v>
      </c>
    </row>
    <row r="532" spans="1:12" x14ac:dyDescent="0.35">
      <c r="A532">
        <v>35</v>
      </c>
      <c r="B532">
        <v>35</v>
      </c>
      <c r="C532" t="s">
        <v>56</v>
      </c>
      <c r="D532" t="s">
        <v>16</v>
      </c>
      <c r="F532">
        <v>4.6500000000000004</v>
      </c>
      <c r="G532">
        <v>14361.019</v>
      </c>
      <c r="H532">
        <v>3328.143</v>
      </c>
      <c r="I532">
        <v>4.3150000000000004</v>
      </c>
      <c r="J532">
        <v>932.99099999999999</v>
      </c>
      <c r="K532" t="s">
        <v>66</v>
      </c>
      <c r="L532">
        <v>469.1</v>
      </c>
    </row>
    <row r="533" spans="1:12" x14ac:dyDescent="0.35">
      <c r="A533">
        <v>36</v>
      </c>
      <c r="B533">
        <v>36</v>
      </c>
      <c r="C533" t="s">
        <v>57</v>
      </c>
      <c r="D533" t="s">
        <v>24</v>
      </c>
      <c r="H533">
        <v>34.161999999999999</v>
      </c>
      <c r="K533" t="s">
        <v>38</v>
      </c>
    </row>
    <row r="534" spans="1:12" x14ac:dyDescent="0.35">
      <c r="A534">
        <v>37</v>
      </c>
      <c r="B534">
        <v>37</v>
      </c>
      <c r="C534" t="s">
        <v>58</v>
      </c>
      <c r="D534" t="s">
        <v>16</v>
      </c>
      <c r="F534">
        <v>4.71</v>
      </c>
      <c r="G534">
        <v>3647.933</v>
      </c>
      <c r="H534">
        <v>4835.2550000000001</v>
      </c>
      <c r="I534">
        <v>0.754</v>
      </c>
      <c r="J534">
        <v>313.815</v>
      </c>
      <c r="K534" t="s">
        <v>66</v>
      </c>
      <c r="L534">
        <v>79.099999999999994</v>
      </c>
    </row>
    <row r="535" spans="1:12" x14ac:dyDescent="0.35">
      <c r="A535">
        <v>38</v>
      </c>
      <c r="B535">
        <v>38</v>
      </c>
      <c r="C535" t="s">
        <v>59</v>
      </c>
      <c r="D535" t="s">
        <v>16</v>
      </c>
      <c r="F535">
        <v>4.68</v>
      </c>
      <c r="G535">
        <v>3454.2530000000002</v>
      </c>
      <c r="H535">
        <v>3257.5709999999999</v>
      </c>
      <c r="I535">
        <v>1.06</v>
      </c>
      <c r="J535">
        <v>332.04300000000001</v>
      </c>
      <c r="K535" t="s">
        <v>66</v>
      </c>
      <c r="L535">
        <v>112</v>
      </c>
    </row>
    <row r="536" spans="1:12" x14ac:dyDescent="0.35">
      <c r="A536">
        <v>39</v>
      </c>
      <c r="B536">
        <v>39</v>
      </c>
      <c r="C536" t="s">
        <v>60</v>
      </c>
      <c r="D536" t="s">
        <v>16</v>
      </c>
      <c r="F536">
        <v>4.68</v>
      </c>
      <c r="G536">
        <v>5925.3919999999998</v>
      </c>
      <c r="H536">
        <v>3430.8939999999998</v>
      </c>
      <c r="I536">
        <v>1.7270000000000001</v>
      </c>
      <c r="J536">
        <v>477.80500000000001</v>
      </c>
      <c r="K536" t="s">
        <v>69</v>
      </c>
      <c r="L536">
        <v>184.1</v>
      </c>
    </row>
    <row r="537" spans="1:12" x14ac:dyDescent="0.35">
      <c r="A537">
        <v>40</v>
      </c>
      <c r="B537">
        <v>40</v>
      </c>
      <c r="C537" t="s">
        <v>61</v>
      </c>
      <c r="D537" t="s">
        <v>16</v>
      </c>
      <c r="F537">
        <v>4.6500000000000004</v>
      </c>
      <c r="G537">
        <v>4051.9180000000001</v>
      </c>
      <c r="H537">
        <v>2936.2640000000001</v>
      </c>
      <c r="I537">
        <v>1.38</v>
      </c>
      <c r="J537">
        <v>362.959</v>
      </c>
      <c r="K537" t="s">
        <v>48</v>
      </c>
      <c r="L537">
        <v>146.5</v>
      </c>
    </row>
    <row r="538" spans="1:12" x14ac:dyDescent="0.35">
      <c r="A538">
        <v>41</v>
      </c>
      <c r="B538">
        <v>41</v>
      </c>
      <c r="C538" t="s">
        <v>62</v>
      </c>
      <c r="D538" t="s">
        <v>16</v>
      </c>
      <c r="F538">
        <v>4.6500000000000004</v>
      </c>
      <c r="G538">
        <v>51060.616999999998</v>
      </c>
      <c r="H538">
        <v>3209.8820000000001</v>
      </c>
      <c r="I538">
        <v>15.907</v>
      </c>
      <c r="J538">
        <v>4230.652</v>
      </c>
      <c r="K538" t="s">
        <v>66</v>
      </c>
      <c r="L538">
        <v>1870</v>
      </c>
    </row>
    <row r="539" spans="1:12" x14ac:dyDescent="0.35">
      <c r="A539">
        <v>42</v>
      </c>
      <c r="B539">
        <v>42</v>
      </c>
      <c r="C539" t="s">
        <v>63</v>
      </c>
      <c r="D539" t="s">
        <v>24</v>
      </c>
      <c r="K539" t="s">
        <v>25</v>
      </c>
    </row>
    <row r="540" spans="1:12" x14ac:dyDescent="0.35">
      <c r="A540">
        <v>43</v>
      </c>
      <c r="B540">
        <v>43</v>
      </c>
      <c r="C540" t="s">
        <v>64</v>
      </c>
      <c r="D540" t="s">
        <v>16</v>
      </c>
      <c r="F540">
        <v>4.71</v>
      </c>
      <c r="G540">
        <v>124.16800000000001</v>
      </c>
      <c r="H540">
        <v>3887.777</v>
      </c>
      <c r="I540">
        <v>3.2000000000000001E-2</v>
      </c>
      <c r="K540" t="s">
        <v>72</v>
      </c>
      <c r="L540">
        <v>1.9</v>
      </c>
    </row>
    <row r="541" spans="1:12" x14ac:dyDescent="0.35">
      <c r="A541">
        <v>44</v>
      </c>
      <c r="B541">
        <v>44</v>
      </c>
      <c r="C541" t="s">
        <v>65</v>
      </c>
      <c r="D541" t="s">
        <v>16</v>
      </c>
      <c r="F541">
        <v>4.55</v>
      </c>
      <c r="G541">
        <v>13638.316999999999</v>
      </c>
      <c r="H541">
        <v>2972.835</v>
      </c>
      <c r="I541">
        <v>4.5880000000000001</v>
      </c>
      <c r="J541">
        <v>790.70500000000004</v>
      </c>
      <c r="K541" t="s">
        <v>17</v>
      </c>
      <c r="L541">
        <v>499.6</v>
      </c>
    </row>
    <row r="542" spans="1:12" x14ac:dyDescent="0.35">
      <c r="A542">
        <v>45</v>
      </c>
      <c r="B542">
        <v>45</v>
      </c>
      <c r="C542" t="s">
        <v>67</v>
      </c>
      <c r="D542" t="s">
        <v>16</v>
      </c>
      <c r="F542">
        <v>4.66</v>
      </c>
      <c r="G542">
        <v>5804.6769999999997</v>
      </c>
      <c r="H542">
        <v>3246.027</v>
      </c>
      <c r="I542">
        <v>1.788</v>
      </c>
      <c r="J542">
        <v>593.46</v>
      </c>
      <c r="K542" t="s">
        <v>66</v>
      </c>
      <c r="L542">
        <v>190.7</v>
      </c>
    </row>
    <row r="544" spans="1:12" x14ac:dyDescent="0.35">
      <c r="A544" t="s">
        <v>83</v>
      </c>
    </row>
    <row r="546" spans="1:13" x14ac:dyDescent="0.35">
      <c r="B546" t="s">
        <v>3</v>
      </c>
      <c r="C546" t="s">
        <v>4</v>
      </c>
      <c r="D546" t="s">
        <v>5</v>
      </c>
      <c r="E546" t="s">
        <v>6</v>
      </c>
      <c r="F546" t="s">
        <v>7</v>
      </c>
      <c r="G546" t="s">
        <v>8</v>
      </c>
      <c r="H546" t="s">
        <v>9</v>
      </c>
      <c r="I546" t="s">
        <v>10</v>
      </c>
      <c r="J546" t="s">
        <v>11</v>
      </c>
      <c r="K546" t="s">
        <v>12</v>
      </c>
      <c r="L546" t="s">
        <v>13</v>
      </c>
      <c r="M546" t="s">
        <v>14</v>
      </c>
    </row>
    <row r="547" spans="1:13" x14ac:dyDescent="0.35">
      <c r="A547">
        <v>1</v>
      </c>
      <c r="B547">
        <v>1</v>
      </c>
      <c r="C547" t="s">
        <v>15</v>
      </c>
      <c r="D547" t="s">
        <v>16</v>
      </c>
      <c r="F547">
        <v>5.49</v>
      </c>
      <c r="G547">
        <v>78.73</v>
      </c>
      <c r="H547">
        <v>2487.1550000000002</v>
      </c>
      <c r="I547">
        <v>3.2000000000000001E-2</v>
      </c>
      <c r="K547" t="s">
        <v>17</v>
      </c>
      <c r="L547">
        <v>3.4</v>
      </c>
    </row>
    <row r="548" spans="1:13" x14ac:dyDescent="0.35">
      <c r="A548">
        <v>2</v>
      </c>
      <c r="B548">
        <v>2</v>
      </c>
      <c r="C548" t="s">
        <v>18</v>
      </c>
      <c r="D548" t="s">
        <v>16</v>
      </c>
      <c r="F548">
        <v>5.48</v>
      </c>
      <c r="G548">
        <v>776.65899999999999</v>
      </c>
      <c r="H548">
        <v>2649.3150000000001</v>
      </c>
      <c r="I548">
        <v>0.29299999999999998</v>
      </c>
      <c r="J548">
        <v>39.874000000000002</v>
      </c>
      <c r="K548" t="s">
        <v>17</v>
      </c>
      <c r="L548">
        <v>34.1</v>
      </c>
    </row>
    <row r="549" spans="1:13" x14ac:dyDescent="0.35">
      <c r="A549">
        <v>3</v>
      </c>
      <c r="B549">
        <v>3</v>
      </c>
      <c r="C549" t="s">
        <v>19</v>
      </c>
      <c r="D549" t="s">
        <v>16</v>
      </c>
      <c r="F549">
        <v>5.44</v>
      </c>
      <c r="G549">
        <v>1229.5540000000001</v>
      </c>
      <c r="H549">
        <v>2466.0790000000002</v>
      </c>
      <c r="I549">
        <v>0.499</v>
      </c>
      <c r="J549">
        <v>48.951000000000001</v>
      </c>
      <c r="K549" t="s">
        <v>69</v>
      </c>
      <c r="L549">
        <v>58.3</v>
      </c>
    </row>
    <row r="550" spans="1:13" x14ac:dyDescent="0.35">
      <c r="A550">
        <v>4</v>
      </c>
      <c r="B550">
        <v>4</v>
      </c>
      <c r="C550" t="s">
        <v>20</v>
      </c>
      <c r="D550" t="s">
        <v>16</v>
      </c>
      <c r="F550">
        <v>5.41</v>
      </c>
      <c r="G550">
        <v>3624.1680000000001</v>
      </c>
      <c r="H550">
        <v>2967.8919999999998</v>
      </c>
      <c r="I550">
        <v>1.2210000000000001</v>
      </c>
      <c r="J550">
        <v>206.881</v>
      </c>
      <c r="K550" t="s">
        <v>66</v>
      </c>
      <c r="L550">
        <v>144</v>
      </c>
    </row>
    <row r="551" spans="1:13" x14ac:dyDescent="0.35">
      <c r="A551">
        <v>5</v>
      </c>
      <c r="B551">
        <v>5</v>
      </c>
      <c r="C551" t="s">
        <v>21</v>
      </c>
      <c r="D551" t="s">
        <v>16</v>
      </c>
    </row>
    <row r="552" spans="1:13" x14ac:dyDescent="0.35">
      <c r="A552">
        <v>6</v>
      </c>
      <c r="B552">
        <v>6</v>
      </c>
      <c r="C552" t="s">
        <v>23</v>
      </c>
      <c r="D552" t="s">
        <v>24</v>
      </c>
    </row>
    <row r="553" spans="1:13" x14ac:dyDescent="0.35">
      <c r="A553">
        <v>7</v>
      </c>
      <c r="B553">
        <v>7</v>
      </c>
      <c r="C553" t="s">
        <v>26</v>
      </c>
      <c r="D553" t="s">
        <v>16</v>
      </c>
      <c r="F553">
        <v>5.49</v>
      </c>
      <c r="G553">
        <v>365.76100000000002</v>
      </c>
      <c r="H553">
        <v>3274.6669999999999</v>
      </c>
      <c r="I553">
        <v>0.112</v>
      </c>
      <c r="K553" t="s">
        <v>17</v>
      </c>
      <c r="L553">
        <v>12.8</v>
      </c>
    </row>
    <row r="554" spans="1:13" x14ac:dyDescent="0.35">
      <c r="A554">
        <v>8</v>
      </c>
      <c r="B554">
        <v>8</v>
      </c>
      <c r="C554" t="s">
        <v>27</v>
      </c>
      <c r="D554" t="s">
        <v>16</v>
      </c>
      <c r="F554">
        <v>5.43</v>
      </c>
      <c r="G554">
        <v>881.6</v>
      </c>
      <c r="H554">
        <v>2911.0940000000001</v>
      </c>
      <c r="I554">
        <v>0.30299999999999999</v>
      </c>
      <c r="J554">
        <v>20.981000000000002</v>
      </c>
      <c r="K554" t="s">
        <v>69</v>
      </c>
      <c r="L554">
        <v>35.200000000000003</v>
      </c>
    </row>
    <row r="555" spans="1:13" x14ac:dyDescent="0.35">
      <c r="A555">
        <v>9</v>
      </c>
      <c r="B555">
        <v>9</v>
      </c>
      <c r="C555" t="s">
        <v>28</v>
      </c>
      <c r="D555" t="s">
        <v>16</v>
      </c>
      <c r="F555">
        <v>5.41</v>
      </c>
      <c r="G555">
        <v>1047.683</v>
      </c>
      <c r="H555">
        <v>2522.5990000000002</v>
      </c>
      <c r="I555">
        <v>0.41499999999999998</v>
      </c>
      <c r="J555">
        <v>26.542000000000002</v>
      </c>
      <c r="K555" t="s">
        <v>17</v>
      </c>
      <c r="L555">
        <v>48.5</v>
      </c>
    </row>
    <row r="556" spans="1:13" x14ac:dyDescent="0.35">
      <c r="A556">
        <v>10</v>
      </c>
      <c r="B556">
        <v>10</v>
      </c>
      <c r="C556" t="s">
        <v>29</v>
      </c>
      <c r="D556" t="s">
        <v>16</v>
      </c>
      <c r="F556">
        <v>5.41</v>
      </c>
      <c r="G556">
        <v>1085.771</v>
      </c>
      <c r="H556">
        <v>2409.027</v>
      </c>
      <c r="I556">
        <v>0.45100000000000001</v>
      </c>
      <c r="J556">
        <v>63.988999999999997</v>
      </c>
      <c r="K556" t="s">
        <v>66</v>
      </c>
      <c r="L556">
        <v>52.6</v>
      </c>
    </row>
    <row r="557" spans="1:13" x14ac:dyDescent="0.35">
      <c r="A557">
        <v>11</v>
      </c>
      <c r="B557">
        <v>11</v>
      </c>
      <c r="C557" t="s">
        <v>30</v>
      </c>
      <c r="D557" t="s">
        <v>16</v>
      </c>
      <c r="F557">
        <v>5.36</v>
      </c>
      <c r="G557">
        <v>1983.046</v>
      </c>
      <c r="H557">
        <v>2878.8139999999999</v>
      </c>
      <c r="I557">
        <v>0.68899999999999995</v>
      </c>
      <c r="J557">
        <v>81.703999999999994</v>
      </c>
      <c r="K557" t="s">
        <v>66</v>
      </c>
      <c r="L557">
        <v>80.8</v>
      </c>
    </row>
    <row r="558" spans="1:13" x14ac:dyDescent="0.35">
      <c r="A558">
        <v>12</v>
      </c>
      <c r="B558">
        <v>12</v>
      </c>
      <c r="C558" t="s">
        <v>31</v>
      </c>
      <c r="D558" t="s">
        <v>24</v>
      </c>
    </row>
    <row r="559" spans="1:13" x14ac:dyDescent="0.35">
      <c r="A559">
        <v>13</v>
      </c>
      <c r="B559">
        <v>13</v>
      </c>
      <c r="C559" t="s">
        <v>32</v>
      </c>
      <c r="D559" t="s">
        <v>16</v>
      </c>
      <c r="F559">
        <v>5.48</v>
      </c>
      <c r="G559">
        <v>379.42500000000001</v>
      </c>
      <c r="H559">
        <v>3385.1</v>
      </c>
      <c r="I559">
        <v>0.112</v>
      </c>
      <c r="J559">
        <v>13.548999999999999</v>
      </c>
      <c r="K559" t="s">
        <v>17</v>
      </c>
      <c r="L559">
        <v>12.8</v>
      </c>
    </row>
    <row r="560" spans="1:13" x14ac:dyDescent="0.35">
      <c r="A560">
        <v>14</v>
      </c>
      <c r="B560">
        <v>14</v>
      </c>
      <c r="C560" t="s">
        <v>33</v>
      </c>
      <c r="D560" t="s">
        <v>16</v>
      </c>
      <c r="F560">
        <v>5.38</v>
      </c>
      <c r="G560">
        <v>1291.4749999999999</v>
      </c>
      <c r="H560">
        <v>2384.2429999999999</v>
      </c>
      <c r="I560">
        <v>0.54200000000000004</v>
      </c>
      <c r="J560">
        <v>13.451000000000001</v>
      </c>
      <c r="K560" t="s">
        <v>17</v>
      </c>
      <c r="L560">
        <v>63.4</v>
      </c>
    </row>
    <row r="561" spans="1:12" x14ac:dyDescent="0.35">
      <c r="A561">
        <v>15</v>
      </c>
      <c r="B561">
        <v>15</v>
      </c>
      <c r="C561" t="s">
        <v>34</v>
      </c>
      <c r="D561" t="s">
        <v>16</v>
      </c>
      <c r="F561">
        <v>5.36</v>
      </c>
      <c r="G561">
        <v>1582.5940000000001</v>
      </c>
      <c r="H561">
        <v>2890.7330000000002</v>
      </c>
      <c r="I561">
        <v>0.54700000000000004</v>
      </c>
      <c r="J561">
        <v>69.015000000000001</v>
      </c>
      <c r="K561" t="s">
        <v>66</v>
      </c>
      <c r="L561">
        <v>64</v>
      </c>
    </row>
    <row r="562" spans="1:12" x14ac:dyDescent="0.35">
      <c r="A562">
        <v>16</v>
      </c>
      <c r="B562">
        <v>16</v>
      </c>
      <c r="C562" t="s">
        <v>35</v>
      </c>
      <c r="D562" t="s">
        <v>16</v>
      </c>
      <c r="F562">
        <v>5.38</v>
      </c>
      <c r="G562">
        <v>605.80999999999995</v>
      </c>
      <c r="H562">
        <v>3309.8989999999999</v>
      </c>
      <c r="I562">
        <v>0.183</v>
      </c>
      <c r="J562">
        <v>12.206</v>
      </c>
      <c r="K562" t="s">
        <v>17</v>
      </c>
      <c r="L562">
        <v>21.1</v>
      </c>
    </row>
    <row r="563" spans="1:12" x14ac:dyDescent="0.35">
      <c r="A563">
        <v>17</v>
      </c>
      <c r="B563">
        <v>17</v>
      </c>
      <c r="C563" t="s">
        <v>36</v>
      </c>
      <c r="D563" t="s">
        <v>16</v>
      </c>
      <c r="F563">
        <v>5.36</v>
      </c>
      <c r="G563">
        <v>1509.364</v>
      </c>
      <c r="H563">
        <v>3169.529</v>
      </c>
      <c r="I563">
        <v>0.47599999999999998</v>
      </c>
      <c r="J563">
        <v>41.481999999999999</v>
      </c>
      <c r="K563" t="s">
        <v>66</v>
      </c>
      <c r="L563">
        <v>55.6</v>
      </c>
    </row>
    <row r="564" spans="1:12" x14ac:dyDescent="0.35">
      <c r="A564">
        <v>18</v>
      </c>
      <c r="B564">
        <v>18</v>
      </c>
      <c r="C564" t="s">
        <v>37</v>
      </c>
      <c r="D564" t="s">
        <v>24</v>
      </c>
      <c r="K564" t="s">
        <v>25</v>
      </c>
    </row>
    <row r="565" spans="1:12" x14ac:dyDescent="0.35">
      <c r="A565">
        <v>19</v>
      </c>
      <c r="B565">
        <v>19</v>
      </c>
      <c r="C565" t="s">
        <v>39</v>
      </c>
      <c r="D565" t="s">
        <v>16</v>
      </c>
      <c r="F565">
        <v>5.43</v>
      </c>
      <c r="G565">
        <v>15.593999999999999</v>
      </c>
      <c r="H565">
        <v>3041.9690000000001</v>
      </c>
      <c r="I565">
        <v>5.0000000000000001E-3</v>
      </c>
      <c r="K565" t="s">
        <v>17</v>
      </c>
      <c r="L565">
        <v>0.3</v>
      </c>
    </row>
    <row r="566" spans="1:12" x14ac:dyDescent="0.35">
      <c r="A566">
        <v>20</v>
      </c>
      <c r="B566">
        <v>20</v>
      </c>
      <c r="C566" t="s">
        <v>40</v>
      </c>
      <c r="D566" t="s">
        <v>16</v>
      </c>
      <c r="F566">
        <v>5.38</v>
      </c>
      <c r="G566">
        <v>3328.67</v>
      </c>
      <c r="H566">
        <v>2963.2710000000002</v>
      </c>
      <c r="I566">
        <v>1.123</v>
      </c>
      <c r="J566">
        <v>72.692999999999998</v>
      </c>
      <c r="K566" t="s">
        <v>66</v>
      </c>
      <c r="L566">
        <v>132.30000000000001</v>
      </c>
    </row>
    <row r="567" spans="1:12" x14ac:dyDescent="0.35">
      <c r="A567">
        <v>21</v>
      </c>
      <c r="B567">
        <v>21</v>
      </c>
      <c r="C567" t="s">
        <v>41</v>
      </c>
      <c r="D567" t="s">
        <v>16</v>
      </c>
      <c r="F567">
        <v>5.3</v>
      </c>
      <c r="G567">
        <v>2596.8519999999999</v>
      </c>
      <c r="H567">
        <v>2998.4140000000002</v>
      </c>
      <c r="I567">
        <v>0.86599999999999999</v>
      </c>
      <c r="J567">
        <v>86.436999999999998</v>
      </c>
      <c r="K567" t="s">
        <v>17</v>
      </c>
      <c r="L567">
        <v>101.7</v>
      </c>
    </row>
    <row r="568" spans="1:12" x14ac:dyDescent="0.35">
      <c r="A568">
        <v>22</v>
      </c>
      <c r="B568">
        <v>22</v>
      </c>
      <c r="C568" t="s">
        <v>42</v>
      </c>
      <c r="D568" t="s">
        <v>16</v>
      </c>
      <c r="F568">
        <v>5.28</v>
      </c>
      <c r="G568">
        <v>1463.76</v>
      </c>
      <c r="H568">
        <v>2878.3789999999999</v>
      </c>
      <c r="I568">
        <v>0.50900000000000001</v>
      </c>
      <c r="J568">
        <v>44.091000000000001</v>
      </c>
      <c r="K568" t="s">
        <v>66</v>
      </c>
      <c r="L568">
        <v>59.5</v>
      </c>
    </row>
    <row r="569" spans="1:12" x14ac:dyDescent="0.35">
      <c r="A569">
        <v>23</v>
      </c>
      <c r="B569">
        <v>23</v>
      </c>
      <c r="C569" t="s">
        <v>43</v>
      </c>
      <c r="D569" t="s">
        <v>16</v>
      </c>
      <c r="F569">
        <v>5.3</v>
      </c>
      <c r="G569">
        <v>1850.1410000000001</v>
      </c>
      <c r="H569">
        <v>3055.0819999999999</v>
      </c>
      <c r="I569">
        <v>0.60599999999999998</v>
      </c>
      <c r="J569">
        <v>51.067999999999998</v>
      </c>
      <c r="K569" t="s">
        <v>66</v>
      </c>
      <c r="L569">
        <v>70.900000000000006</v>
      </c>
    </row>
    <row r="570" spans="1:12" x14ac:dyDescent="0.35">
      <c r="A570">
        <v>24</v>
      </c>
      <c r="B570">
        <v>24</v>
      </c>
      <c r="C570" t="s">
        <v>44</v>
      </c>
      <c r="D570" t="s">
        <v>24</v>
      </c>
      <c r="K570" t="s">
        <v>25</v>
      </c>
    </row>
    <row r="571" spans="1:12" x14ac:dyDescent="0.35">
      <c r="A571">
        <v>25</v>
      </c>
      <c r="B571">
        <v>25</v>
      </c>
      <c r="C571" t="s">
        <v>45</v>
      </c>
      <c r="D571" t="s">
        <v>16</v>
      </c>
      <c r="F571">
        <v>5.38</v>
      </c>
      <c r="G571">
        <v>106.965</v>
      </c>
      <c r="H571">
        <v>3295.5810000000001</v>
      </c>
      <c r="I571">
        <v>3.2000000000000001E-2</v>
      </c>
      <c r="K571" t="s">
        <v>17</v>
      </c>
      <c r="L571">
        <v>3.5</v>
      </c>
    </row>
    <row r="572" spans="1:12" x14ac:dyDescent="0.35">
      <c r="A572">
        <v>26</v>
      </c>
      <c r="B572">
        <v>26</v>
      </c>
      <c r="C572" t="s">
        <v>46</v>
      </c>
      <c r="D572" t="s">
        <v>16</v>
      </c>
      <c r="F572">
        <v>5.39</v>
      </c>
      <c r="G572">
        <v>1293.319</v>
      </c>
      <c r="H572">
        <v>2732.5129999999999</v>
      </c>
      <c r="I572">
        <v>0.47299999999999998</v>
      </c>
      <c r="J572">
        <v>35.371000000000002</v>
      </c>
      <c r="K572" t="s">
        <v>17</v>
      </c>
      <c r="L572">
        <v>55.3</v>
      </c>
    </row>
    <row r="573" spans="1:12" x14ac:dyDescent="0.35">
      <c r="A573">
        <v>27</v>
      </c>
      <c r="B573">
        <v>27</v>
      </c>
      <c r="C573" t="s">
        <v>47</v>
      </c>
      <c r="D573" t="s">
        <v>16</v>
      </c>
      <c r="F573">
        <v>5.33</v>
      </c>
      <c r="G573">
        <v>3997.1170000000002</v>
      </c>
      <c r="H573">
        <v>3050.8629999999998</v>
      </c>
      <c r="I573">
        <v>1.31</v>
      </c>
      <c r="J573">
        <v>128.96700000000001</v>
      </c>
      <c r="K573" t="s">
        <v>66</v>
      </c>
      <c r="L573">
        <v>154.6</v>
      </c>
    </row>
    <row r="574" spans="1:12" x14ac:dyDescent="0.35">
      <c r="A574">
        <v>28</v>
      </c>
      <c r="B574">
        <v>28</v>
      </c>
      <c r="C574" t="s">
        <v>49</v>
      </c>
      <c r="D574" t="s">
        <v>16</v>
      </c>
      <c r="F574">
        <v>5.33</v>
      </c>
      <c r="G574">
        <v>1510.731</v>
      </c>
      <c r="H574">
        <v>2566.7539999999999</v>
      </c>
      <c r="I574">
        <v>0.58899999999999997</v>
      </c>
      <c r="J574">
        <v>77.77</v>
      </c>
      <c r="K574" t="s">
        <v>17</v>
      </c>
      <c r="L574">
        <v>68.900000000000006</v>
      </c>
    </row>
    <row r="575" spans="1:12" x14ac:dyDescent="0.35">
      <c r="A575">
        <v>29</v>
      </c>
      <c r="B575">
        <v>29</v>
      </c>
      <c r="C575" t="s">
        <v>50</v>
      </c>
      <c r="D575" t="s">
        <v>16</v>
      </c>
      <c r="F575">
        <v>5.3</v>
      </c>
      <c r="G575">
        <v>1604.6110000000001</v>
      </c>
      <c r="H575">
        <v>3241.8739999999998</v>
      </c>
      <c r="I575">
        <v>0.495</v>
      </c>
      <c r="J575">
        <v>73.408000000000001</v>
      </c>
      <c r="K575" t="s">
        <v>17</v>
      </c>
      <c r="L575">
        <v>57.8</v>
      </c>
    </row>
    <row r="576" spans="1:12" x14ac:dyDescent="0.35">
      <c r="A576">
        <v>30</v>
      </c>
      <c r="B576">
        <v>30</v>
      </c>
      <c r="C576" t="s">
        <v>51</v>
      </c>
      <c r="D576" t="s">
        <v>24</v>
      </c>
      <c r="K576" t="s">
        <v>25</v>
      </c>
    </row>
    <row r="577" spans="1:12" x14ac:dyDescent="0.35">
      <c r="A577">
        <v>31</v>
      </c>
      <c r="B577">
        <v>31</v>
      </c>
      <c r="C577" t="s">
        <v>52</v>
      </c>
      <c r="D577" t="s">
        <v>16</v>
      </c>
      <c r="K577" t="s">
        <v>25</v>
      </c>
    </row>
    <row r="578" spans="1:12" x14ac:dyDescent="0.35">
      <c r="A578">
        <v>32</v>
      </c>
      <c r="B578">
        <v>32</v>
      </c>
      <c r="C578" t="s">
        <v>53</v>
      </c>
      <c r="D578" t="s">
        <v>16</v>
      </c>
      <c r="F578">
        <v>5.36</v>
      </c>
      <c r="G578">
        <v>1162.662</v>
      </c>
      <c r="H578">
        <v>3090.1979999999999</v>
      </c>
      <c r="I578">
        <v>0.376</v>
      </c>
      <c r="J578">
        <v>10.074</v>
      </c>
      <c r="K578" t="s">
        <v>66</v>
      </c>
      <c r="L578">
        <v>43.9</v>
      </c>
    </row>
    <row r="579" spans="1:12" x14ac:dyDescent="0.35">
      <c r="A579">
        <v>33</v>
      </c>
      <c r="B579">
        <v>33</v>
      </c>
      <c r="C579" t="s">
        <v>54</v>
      </c>
      <c r="D579" t="s">
        <v>16</v>
      </c>
      <c r="F579">
        <v>5.33</v>
      </c>
      <c r="G579">
        <v>1116.491</v>
      </c>
      <c r="H579">
        <v>2425.1469999999999</v>
      </c>
      <c r="I579">
        <v>0.46</v>
      </c>
      <c r="J579">
        <v>32.883000000000003</v>
      </c>
      <c r="K579" t="s">
        <v>66</v>
      </c>
      <c r="L579">
        <v>53.8</v>
      </c>
    </row>
    <row r="580" spans="1:12" x14ac:dyDescent="0.35">
      <c r="A580">
        <v>34</v>
      </c>
      <c r="B580">
        <v>34</v>
      </c>
      <c r="C580" t="s">
        <v>55</v>
      </c>
      <c r="D580" t="s">
        <v>16</v>
      </c>
      <c r="F580">
        <v>5.31</v>
      </c>
      <c r="G580">
        <v>3340.7719999999999</v>
      </c>
      <c r="H580">
        <v>2993.1289999999999</v>
      </c>
      <c r="I580">
        <v>1.1160000000000001</v>
      </c>
      <c r="J580">
        <v>84.760999999999996</v>
      </c>
      <c r="K580" t="s">
        <v>66</v>
      </c>
      <c r="L580">
        <v>131.4</v>
      </c>
    </row>
    <row r="581" spans="1:12" x14ac:dyDescent="0.35">
      <c r="A581">
        <v>35</v>
      </c>
      <c r="B581">
        <v>35</v>
      </c>
      <c r="C581" t="s">
        <v>56</v>
      </c>
      <c r="D581" t="s">
        <v>16</v>
      </c>
      <c r="F581">
        <v>5.23</v>
      </c>
      <c r="G581">
        <v>2444.8020000000001</v>
      </c>
      <c r="H581">
        <v>2720.8890000000001</v>
      </c>
      <c r="I581">
        <v>0.89900000000000002</v>
      </c>
      <c r="J581">
        <v>137.959</v>
      </c>
      <c r="K581" t="s">
        <v>17</v>
      </c>
      <c r="L581">
        <v>105.6</v>
      </c>
    </row>
    <row r="582" spans="1:12" x14ac:dyDescent="0.35">
      <c r="A582">
        <v>36</v>
      </c>
      <c r="B582">
        <v>36</v>
      </c>
      <c r="C582" t="s">
        <v>57</v>
      </c>
      <c r="D582" t="s">
        <v>24</v>
      </c>
      <c r="K582" t="s">
        <v>25</v>
      </c>
    </row>
    <row r="583" spans="1:12" x14ac:dyDescent="0.35">
      <c r="A583">
        <v>37</v>
      </c>
      <c r="B583">
        <v>37</v>
      </c>
      <c r="C583" t="s">
        <v>58</v>
      </c>
      <c r="D583" t="s">
        <v>16</v>
      </c>
      <c r="F583">
        <v>5.34</v>
      </c>
      <c r="G583">
        <v>3065.0949999999998</v>
      </c>
      <c r="H583">
        <v>3905.7170000000001</v>
      </c>
      <c r="I583">
        <v>0.78500000000000003</v>
      </c>
      <c r="J583">
        <v>120.68</v>
      </c>
      <c r="K583" t="s">
        <v>72</v>
      </c>
      <c r="L583">
        <v>92.1</v>
      </c>
    </row>
    <row r="584" spans="1:12" x14ac:dyDescent="0.35">
      <c r="A584">
        <v>38</v>
      </c>
      <c r="B584">
        <v>38</v>
      </c>
      <c r="C584" t="s">
        <v>59</v>
      </c>
      <c r="D584" t="s">
        <v>16</v>
      </c>
      <c r="F584">
        <v>5.3</v>
      </c>
      <c r="G584">
        <v>834.26900000000001</v>
      </c>
      <c r="H584">
        <v>2927.1179999999999</v>
      </c>
      <c r="I584">
        <v>0.28499999999999998</v>
      </c>
      <c r="J584">
        <v>44.503999999999998</v>
      </c>
      <c r="K584" t="s">
        <v>66</v>
      </c>
      <c r="L584">
        <v>33.1</v>
      </c>
    </row>
    <row r="585" spans="1:12" x14ac:dyDescent="0.35">
      <c r="A585">
        <v>39</v>
      </c>
      <c r="B585">
        <v>39</v>
      </c>
      <c r="C585" t="s">
        <v>60</v>
      </c>
      <c r="D585" t="s">
        <v>16</v>
      </c>
      <c r="F585">
        <v>5.16</v>
      </c>
      <c r="G585">
        <v>1398.6130000000001</v>
      </c>
      <c r="H585">
        <v>3086.7190000000001</v>
      </c>
      <c r="I585">
        <v>0.45300000000000001</v>
      </c>
      <c r="J585">
        <v>40.18</v>
      </c>
      <c r="K585" t="s">
        <v>17</v>
      </c>
      <c r="L585">
        <v>52.9</v>
      </c>
    </row>
    <row r="586" spans="1:12" x14ac:dyDescent="0.35">
      <c r="A586">
        <v>40</v>
      </c>
      <c r="B586">
        <v>40</v>
      </c>
      <c r="C586" t="s">
        <v>61</v>
      </c>
      <c r="D586" t="s">
        <v>16</v>
      </c>
      <c r="F586">
        <v>5.43</v>
      </c>
      <c r="G586">
        <v>1311.3389999999999</v>
      </c>
      <c r="H586">
        <v>2383.9630000000002</v>
      </c>
      <c r="I586">
        <v>0.55000000000000004</v>
      </c>
      <c r="J586">
        <v>29.137</v>
      </c>
      <c r="K586" t="s">
        <v>69</v>
      </c>
      <c r="L586">
        <v>64.400000000000006</v>
      </c>
    </row>
    <row r="587" spans="1:12" x14ac:dyDescent="0.35">
      <c r="A587">
        <v>41</v>
      </c>
      <c r="B587">
        <v>41</v>
      </c>
      <c r="C587" t="s">
        <v>62</v>
      </c>
      <c r="D587" t="s">
        <v>16</v>
      </c>
      <c r="F587">
        <v>5.25</v>
      </c>
      <c r="G587">
        <v>2686.1509999999998</v>
      </c>
      <c r="H587">
        <v>2921.6729999999998</v>
      </c>
      <c r="I587">
        <v>0.91900000000000004</v>
      </c>
      <c r="J587">
        <v>129.88999999999999</v>
      </c>
      <c r="K587" t="s">
        <v>66</v>
      </c>
      <c r="L587">
        <v>108.1</v>
      </c>
    </row>
    <row r="588" spans="1:12" x14ac:dyDescent="0.35">
      <c r="A588">
        <v>42</v>
      </c>
      <c r="B588">
        <v>42</v>
      </c>
      <c r="C588" t="s">
        <v>63</v>
      </c>
      <c r="D588" t="s">
        <v>24</v>
      </c>
      <c r="K588" t="s">
        <v>25</v>
      </c>
    </row>
    <row r="589" spans="1:12" x14ac:dyDescent="0.35">
      <c r="A589">
        <v>43</v>
      </c>
      <c r="B589">
        <v>43</v>
      </c>
      <c r="C589" t="s">
        <v>64</v>
      </c>
      <c r="D589" t="s">
        <v>16</v>
      </c>
      <c r="F589">
        <v>5.21</v>
      </c>
      <c r="G589">
        <v>136.62799999999999</v>
      </c>
      <c r="H589">
        <v>3629.2890000000002</v>
      </c>
      <c r="I589">
        <v>3.7999999999999999E-2</v>
      </c>
      <c r="K589" t="s">
        <v>66</v>
      </c>
      <c r="L589">
        <v>4.0999999999999996</v>
      </c>
    </row>
    <row r="590" spans="1:12" x14ac:dyDescent="0.35">
      <c r="A590">
        <v>44</v>
      </c>
      <c r="B590">
        <v>44</v>
      </c>
      <c r="C590" t="s">
        <v>65</v>
      </c>
      <c r="D590" t="s">
        <v>16</v>
      </c>
      <c r="F590">
        <v>5.31</v>
      </c>
      <c r="G590">
        <v>1575.596</v>
      </c>
      <c r="H590">
        <v>2210.5079999999998</v>
      </c>
      <c r="I590">
        <v>0.71299999999999997</v>
      </c>
      <c r="J590">
        <v>20.103999999999999</v>
      </c>
      <c r="K590" t="s">
        <v>17</v>
      </c>
      <c r="L590">
        <v>83.6</v>
      </c>
    </row>
    <row r="591" spans="1:12" x14ac:dyDescent="0.35">
      <c r="A591">
        <v>45</v>
      </c>
      <c r="B591">
        <v>45</v>
      </c>
      <c r="C591" t="s">
        <v>67</v>
      </c>
      <c r="D591" t="s">
        <v>16</v>
      </c>
      <c r="F591">
        <v>5.3</v>
      </c>
      <c r="G591">
        <v>1842.798</v>
      </c>
      <c r="H591">
        <v>3168.616</v>
      </c>
      <c r="I591">
        <v>0.58199999999999996</v>
      </c>
      <c r="J591">
        <v>117.274</v>
      </c>
      <c r="K591" t="s">
        <v>17</v>
      </c>
      <c r="L591">
        <v>68.099999999999994</v>
      </c>
    </row>
    <row r="593" spans="1:13" x14ac:dyDescent="0.35">
      <c r="A593" t="s">
        <v>84</v>
      </c>
    </row>
    <row r="595" spans="1:13" x14ac:dyDescent="0.35">
      <c r="B595" t="s">
        <v>3</v>
      </c>
      <c r="C595" t="s">
        <v>4</v>
      </c>
      <c r="D595" t="s">
        <v>5</v>
      </c>
      <c r="E595" t="s">
        <v>6</v>
      </c>
      <c r="F595" t="s">
        <v>7</v>
      </c>
      <c r="G595" t="s">
        <v>8</v>
      </c>
      <c r="H595" t="s">
        <v>9</v>
      </c>
      <c r="I595" t="s">
        <v>10</v>
      </c>
      <c r="J595" t="s">
        <v>11</v>
      </c>
      <c r="K595" t="s">
        <v>12</v>
      </c>
      <c r="L595" t="s">
        <v>13</v>
      </c>
      <c r="M595" t="s">
        <v>14</v>
      </c>
    </row>
    <row r="596" spans="1:13" x14ac:dyDescent="0.35">
      <c r="A596">
        <v>1</v>
      </c>
      <c r="B596">
        <v>1</v>
      </c>
      <c r="C596" t="s">
        <v>15</v>
      </c>
      <c r="D596" t="s">
        <v>16</v>
      </c>
      <c r="F596">
        <v>6.41</v>
      </c>
      <c r="G596">
        <v>5.5110000000000001</v>
      </c>
      <c r="H596">
        <v>836.03599999999994</v>
      </c>
      <c r="I596">
        <v>7.0000000000000001E-3</v>
      </c>
      <c r="K596" t="s">
        <v>75</v>
      </c>
    </row>
    <row r="597" spans="1:13" x14ac:dyDescent="0.35">
      <c r="A597">
        <v>2</v>
      </c>
      <c r="B597">
        <v>2</v>
      </c>
      <c r="C597" t="s">
        <v>18</v>
      </c>
      <c r="D597" t="s">
        <v>16</v>
      </c>
      <c r="F597">
        <v>6.43</v>
      </c>
      <c r="G597">
        <v>105.76</v>
      </c>
      <c r="H597">
        <v>917.55600000000004</v>
      </c>
      <c r="I597">
        <v>0.115</v>
      </c>
      <c r="K597" t="s">
        <v>75</v>
      </c>
    </row>
    <row r="598" spans="1:13" x14ac:dyDescent="0.35">
      <c r="A598">
        <v>3</v>
      </c>
      <c r="B598">
        <v>3</v>
      </c>
      <c r="C598" t="s">
        <v>19</v>
      </c>
      <c r="D598" t="s">
        <v>16</v>
      </c>
      <c r="F598">
        <v>5.9</v>
      </c>
      <c r="G598">
        <v>378.54899999999998</v>
      </c>
      <c r="H598">
        <v>1301.682</v>
      </c>
      <c r="I598">
        <v>0.29099999999999998</v>
      </c>
      <c r="J598">
        <v>14.462</v>
      </c>
      <c r="K598" t="s">
        <v>75</v>
      </c>
    </row>
    <row r="599" spans="1:13" x14ac:dyDescent="0.35">
      <c r="A599">
        <v>4</v>
      </c>
      <c r="B599">
        <v>4</v>
      </c>
      <c r="C599" t="s">
        <v>20</v>
      </c>
      <c r="D599" t="s">
        <v>16</v>
      </c>
      <c r="F599">
        <v>6.09</v>
      </c>
      <c r="G599">
        <v>413.00200000000001</v>
      </c>
      <c r="H599">
        <v>835.00199999999995</v>
      </c>
      <c r="I599">
        <v>0.495</v>
      </c>
      <c r="J599">
        <v>30.242000000000001</v>
      </c>
      <c r="K599" t="s">
        <v>75</v>
      </c>
    </row>
    <row r="600" spans="1:13" x14ac:dyDescent="0.35">
      <c r="A600">
        <v>5</v>
      </c>
      <c r="B600">
        <v>5</v>
      </c>
      <c r="C600" t="s">
        <v>21</v>
      </c>
      <c r="D600" t="s">
        <v>16</v>
      </c>
      <c r="K600" t="s">
        <v>25</v>
      </c>
    </row>
    <row r="601" spans="1:13" x14ac:dyDescent="0.35">
      <c r="A601">
        <v>6</v>
      </c>
      <c r="B601">
        <v>6</v>
      </c>
      <c r="C601" t="s">
        <v>23</v>
      </c>
      <c r="D601" t="s">
        <v>24</v>
      </c>
    </row>
    <row r="602" spans="1:13" x14ac:dyDescent="0.35">
      <c r="A602">
        <v>7</v>
      </c>
      <c r="B602">
        <v>7</v>
      </c>
      <c r="C602" t="s">
        <v>26</v>
      </c>
      <c r="D602" t="s">
        <v>16</v>
      </c>
      <c r="F602">
        <v>6.38</v>
      </c>
      <c r="G602">
        <v>113.93600000000001</v>
      </c>
      <c r="H602">
        <v>1085.136</v>
      </c>
      <c r="I602">
        <v>0.105</v>
      </c>
      <c r="K602" t="s">
        <v>75</v>
      </c>
    </row>
    <row r="603" spans="1:13" x14ac:dyDescent="0.35">
      <c r="A603">
        <v>8</v>
      </c>
      <c r="B603">
        <v>8</v>
      </c>
      <c r="C603" t="s">
        <v>27</v>
      </c>
      <c r="D603" t="s">
        <v>16</v>
      </c>
      <c r="F603">
        <v>6.34</v>
      </c>
      <c r="G603">
        <v>127.1</v>
      </c>
      <c r="H603">
        <v>872.59699999999998</v>
      </c>
      <c r="I603">
        <v>0.14599999999999999</v>
      </c>
      <c r="K603" t="s">
        <v>75</v>
      </c>
    </row>
    <row r="604" spans="1:13" x14ac:dyDescent="0.35">
      <c r="A604">
        <v>9</v>
      </c>
      <c r="B604">
        <v>9</v>
      </c>
      <c r="C604" t="s">
        <v>28</v>
      </c>
      <c r="D604" t="s">
        <v>16</v>
      </c>
      <c r="F604">
        <v>6.31</v>
      </c>
      <c r="G604">
        <v>119.69499999999999</v>
      </c>
      <c r="H604">
        <v>819.95799999999997</v>
      </c>
      <c r="I604">
        <v>0.14599999999999999</v>
      </c>
      <c r="K604" t="s">
        <v>75</v>
      </c>
    </row>
    <row r="605" spans="1:13" x14ac:dyDescent="0.35">
      <c r="A605">
        <v>10</v>
      </c>
      <c r="B605">
        <v>10</v>
      </c>
      <c r="C605" t="s">
        <v>29</v>
      </c>
      <c r="D605" t="s">
        <v>16</v>
      </c>
      <c r="F605">
        <v>6.22</v>
      </c>
      <c r="G605">
        <v>82.286000000000001</v>
      </c>
      <c r="H605">
        <v>817.35799999999995</v>
      </c>
      <c r="I605">
        <v>0.10100000000000001</v>
      </c>
      <c r="J605">
        <v>9.3070000000000004</v>
      </c>
      <c r="K605" t="s">
        <v>80</v>
      </c>
    </row>
    <row r="606" spans="1:13" x14ac:dyDescent="0.35">
      <c r="A606">
        <v>11</v>
      </c>
      <c r="B606">
        <v>11</v>
      </c>
      <c r="C606" t="s">
        <v>30</v>
      </c>
      <c r="D606" t="s">
        <v>16</v>
      </c>
      <c r="F606">
        <v>6.11</v>
      </c>
      <c r="G606">
        <v>151.316</v>
      </c>
      <c r="H606">
        <v>940.68600000000004</v>
      </c>
      <c r="I606">
        <v>0.161</v>
      </c>
      <c r="K606" t="s">
        <v>75</v>
      </c>
    </row>
    <row r="607" spans="1:13" x14ac:dyDescent="0.35">
      <c r="A607">
        <v>12</v>
      </c>
      <c r="B607">
        <v>12</v>
      </c>
      <c r="C607" t="s">
        <v>31</v>
      </c>
      <c r="D607" t="s">
        <v>24</v>
      </c>
    </row>
    <row r="608" spans="1:13" x14ac:dyDescent="0.35">
      <c r="A608">
        <v>13</v>
      </c>
      <c r="B608">
        <v>13</v>
      </c>
      <c r="C608" t="s">
        <v>32</v>
      </c>
      <c r="D608" t="s">
        <v>16</v>
      </c>
      <c r="F608">
        <v>6.4</v>
      </c>
      <c r="G608">
        <v>56.073</v>
      </c>
      <c r="H608">
        <v>950.21299999999997</v>
      </c>
      <c r="I608">
        <v>5.8999999999999997E-2</v>
      </c>
      <c r="K608" t="s">
        <v>79</v>
      </c>
    </row>
    <row r="609" spans="1:11" x14ac:dyDescent="0.35">
      <c r="A609">
        <v>14</v>
      </c>
      <c r="B609">
        <v>14</v>
      </c>
      <c r="C609" t="s">
        <v>33</v>
      </c>
      <c r="D609" t="s">
        <v>16</v>
      </c>
      <c r="F609">
        <v>6.32</v>
      </c>
      <c r="G609">
        <v>97.369</v>
      </c>
      <c r="H609">
        <v>656.10199999999998</v>
      </c>
      <c r="I609">
        <v>0.14799999999999999</v>
      </c>
      <c r="K609" t="s">
        <v>75</v>
      </c>
    </row>
    <row r="610" spans="1:11" x14ac:dyDescent="0.35">
      <c r="A610">
        <v>15</v>
      </c>
      <c r="B610">
        <v>15</v>
      </c>
      <c r="C610" t="s">
        <v>34</v>
      </c>
      <c r="D610" t="s">
        <v>16</v>
      </c>
      <c r="F610">
        <v>6.29</v>
      </c>
      <c r="G610">
        <v>160.887</v>
      </c>
      <c r="H610">
        <v>851.48400000000004</v>
      </c>
      <c r="I610">
        <v>0.189</v>
      </c>
      <c r="K610" t="s">
        <v>75</v>
      </c>
    </row>
    <row r="611" spans="1:11" x14ac:dyDescent="0.35">
      <c r="A611">
        <v>16</v>
      </c>
      <c r="B611">
        <v>16</v>
      </c>
      <c r="C611" t="s">
        <v>35</v>
      </c>
      <c r="D611" t="s">
        <v>16</v>
      </c>
      <c r="F611">
        <v>6.22</v>
      </c>
      <c r="G611">
        <v>57.933</v>
      </c>
      <c r="H611">
        <v>913.59199999999998</v>
      </c>
      <c r="I611">
        <v>6.3E-2</v>
      </c>
      <c r="K611" t="s">
        <v>75</v>
      </c>
    </row>
    <row r="612" spans="1:11" x14ac:dyDescent="0.35">
      <c r="A612">
        <v>17</v>
      </c>
      <c r="B612">
        <v>17</v>
      </c>
      <c r="C612" t="s">
        <v>36</v>
      </c>
      <c r="D612" t="s">
        <v>16</v>
      </c>
      <c r="F612">
        <v>5.86</v>
      </c>
      <c r="G612">
        <v>242.446</v>
      </c>
      <c r="H612">
        <v>1344.883</v>
      </c>
      <c r="I612">
        <v>0.18</v>
      </c>
      <c r="K612" t="s">
        <v>75</v>
      </c>
    </row>
    <row r="613" spans="1:11" x14ac:dyDescent="0.35">
      <c r="A613">
        <v>18</v>
      </c>
      <c r="B613">
        <v>18</v>
      </c>
      <c r="C613" t="s">
        <v>37</v>
      </c>
      <c r="D613" t="s">
        <v>24</v>
      </c>
    </row>
    <row r="614" spans="1:11" x14ac:dyDescent="0.35">
      <c r="A614">
        <v>19</v>
      </c>
      <c r="B614">
        <v>19</v>
      </c>
      <c r="C614" t="s">
        <v>39</v>
      </c>
      <c r="D614" t="s">
        <v>16</v>
      </c>
      <c r="H614">
        <v>924.399</v>
      </c>
    </row>
    <row r="615" spans="1:11" x14ac:dyDescent="0.35">
      <c r="A615">
        <v>20</v>
      </c>
      <c r="B615">
        <v>20</v>
      </c>
      <c r="C615" t="s">
        <v>40</v>
      </c>
      <c r="D615" t="s">
        <v>16</v>
      </c>
      <c r="F615">
        <v>6.25</v>
      </c>
      <c r="G615">
        <v>340.79</v>
      </c>
      <c r="H615">
        <v>641.70000000000005</v>
      </c>
      <c r="I615">
        <v>0.53100000000000003</v>
      </c>
      <c r="J615">
        <v>10.186</v>
      </c>
      <c r="K615" t="s">
        <v>75</v>
      </c>
    </row>
    <row r="616" spans="1:11" x14ac:dyDescent="0.35">
      <c r="A616">
        <v>21</v>
      </c>
      <c r="B616">
        <v>21</v>
      </c>
      <c r="C616" t="s">
        <v>41</v>
      </c>
      <c r="D616" t="s">
        <v>16</v>
      </c>
      <c r="J616">
        <v>6.2309999999999999</v>
      </c>
      <c r="K616" t="s">
        <v>25</v>
      </c>
    </row>
    <row r="617" spans="1:11" x14ac:dyDescent="0.35">
      <c r="A617">
        <v>22</v>
      </c>
      <c r="B617">
        <v>22</v>
      </c>
      <c r="C617" t="s">
        <v>42</v>
      </c>
      <c r="D617" t="s">
        <v>16</v>
      </c>
      <c r="F617">
        <v>6.22</v>
      </c>
      <c r="G617">
        <v>101.834</v>
      </c>
      <c r="H617">
        <v>705.16499999999996</v>
      </c>
      <c r="I617">
        <v>0.14399999999999999</v>
      </c>
      <c r="K617" t="s">
        <v>79</v>
      </c>
    </row>
    <row r="618" spans="1:11" x14ac:dyDescent="0.35">
      <c r="A618">
        <v>23</v>
      </c>
      <c r="B618">
        <v>23</v>
      </c>
      <c r="C618" t="s">
        <v>43</v>
      </c>
      <c r="D618" t="s">
        <v>16</v>
      </c>
      <c r="F618">
        <v>6.15</v>
      </c>
      <c r="G618">
        <v>132.60599999999999</v>
      </c>
      <c r="H618">
        <v>732.71500000000003</v>
      </c>
      <c r="I618">
        <v>0.18099999999999999</v>
      </c>
      <c r="J618">
        <v>9.6980000000000004</v>
      </c>
      <c r="K618" t="s">
        <v>79</v>
      </c>
    </row>
    <row r="619" spans="1:11" x14ac:dyDescent="0.35">
      <c r="A619">
        <v>24</v>
      </c>
      <c r="B619">
        <v>24</v>
      </c>
      <c r="C619" t="s">
        <v>44</v>
      </c>
      <c r="D619" t="s">
        <v>24</v>
      </c>
    </row>
    <row r="620" spans="1:11" x14ac:dyDescent="0.35">
      <c r="A620">
        <v>25</v>
      </c>
      <c r="B620">
        <v>25</v>
      </c>
      <c r="C620" t="s">
        <v>45</v>
      </c>
      <c r="D620" t="s">
        <v>16</v>
      </c>
      <c r="F620">
        <v>6.17</v>
      </c>
      <c r="G620">
        <v>2.21</v>
      </c>
      <c r="H620">
        <v>1161.3579999999999</v>
      </c>
      <c r="I620">
        <v>2E-3</v>
      </c>
      <c r="K620" t="s">
        <v>75</v>
      </c>
    </row>
    <row r="621" spans="1:11" x14ac:dyDescent="0.35">
      <c r="A621">
        <v>26</v>
      </c>
      <c r="B621">
        <v>26</v>
      </c>
      <c r="C621" t="s">
        <v>46</v>
      </c>
      <c r="D621" t="s">
        <v>16</v>
      </c>
      <c r="F621">
        <v>6.27</v>
      </c>
      <c r="G621">
        <v>65.581000000000003</v>
      </c>
      <c r="H621">
        <v>842.79100000000005</v>
      </c>
      <c r="I621">
        <v>7.8E-2</v>
      </c>
      <c r="K621" t="s">
        <v>75</v>
      </c>
    </row>
    <row r="622" spans="1:11" x14ac:dyDescent="0.35">
      <c r="A622">
        <v>27</v>
      </c>
      <c r="B622">
        <v>27</v>
      </c>
      <c r="C622" t="s">
        <v>47</v>
      </c>
      <c r="D622" t="s">
        <v>16</v>
      </c>
      <c r="F622">
        <v>6.25</v>
      </c>
      <c r="G622">
        <v>363.28399999999999</v>
      </c>
      <c r="H622">
        <v>909.39599999999996</v>
      </c>
      <c r="I622">
        <v>0.39900000000000002</v>
      </c>
      <c r="J622">
        <v>6.282</v>
      </c>
      <c r="K622" t="s">
        <v>85</v>
      </c>
    </row>
    <row r="623" spans="1:11" x14ac:dyDescent="0.35">
      <c r="A623">
        <v>28</v>
      </c>
      <c r="B623">
        <v>28</v>
      </c>
      <c r="C623" t="s">
        <v>49</v>
      </c>
      <c r="D623" t="s">
        <v>16</v>
      </c>
      <c r="F623">
        <v>6.08</v>
      </c>
      <c r="G623">
        <v>128.536</v>
      </c>
      <c r="H623">
        <v>521.19399999999996</v>
      </c>
      <c r="I623">
        <v>0.247</v>
      </c>
      <c r="K623" t="s">
        <v>79</v>
      </c>
    </row>
    <row r="624" spans="1:11" x14ac:dyDescent="0.35">
      <c r="A624">
        <v>29</v>
      </c>
      <c r="B624">
        <v>29</v>
      </c>
      <c r="C624" t="s">
        <v>50</v>
      </c>
      <c r="D624" t="s">
        <v>16</v>
      </c>
      <c r="F624">
        <v>6.18</v>
      </c>
      <c r="G624">
        <v>106.929</v>
      </c>
      <c r="H624">
        <v>885.63</v>
      </c>
      <c r="I624">
        <v>0.121</v>
      </c>
      <c r="J624">
        <v>6.6820000000000004</v>
      </c>
      <c r="K624" t="s">
        <v>79</v>
      </c>
    </row>
    <row r="625" spans="1:11" x14ac:dyDescent="0.35">
      <c r="A625">
        <v>30</v>
      </c>
      <c r="B625">
        <v>30</v>
      </c>
      <c r="C625" t="s">
        <v>51</v>
      </c>
      <c r="D625" t="s">
        <v>24</v>
      </c>
    </row>
    <row r="626" spans="1:11" x14ac:dyDescent="0.35">
      <c r="A626">
        <v>31</v>
      </c>
      <c r="B626">
        <v>31</v>
      </c>
      <c r="C626" t="s">
        <v>52</v>
      </c>
      <c r="D626" t="s">
        <v>16</v>
      </c>
    </row>
    <row r="627" spans="1:11" x14ac:dyDescent="0.35">
      <c r="A627">
        <v>32</v>
      </c>
      <c r="B627">
        <v>32</v>
      </c>
      <c r="C627" t="s">
        <v>53</v>
      </c>
      <c r="D627" t="s">
        <v>16</v>
      </c>
      <c r="F627">
        <v>6.13</v>
      </c>
      <c r="G627">
        <v>76.153000000000006</v>
      </c>
      <c r="H627">
        <v>976.07299999999998</v>
      </c>
      <c r="I627">
        <v>7.8E-2</v>
      </c>
      <c r="K627" t="s">
        <v>79</v>
      </c>
    </row>
    <row r="628" spans="1:11" x14ac:dyDescent="0.35">
      <c r="A628">
        <v>33</v>
      </c>
      <c r="B628">
        <v>33</v>
      </c>
      <c r="C628" t="s">
        <v>54</v>
      </c>
      <c r="D628" t="s">
        <v>16</v>
      </c>
      <c r="F628">
        <v>5.84</v>
      </c>
      <c r="G628">
        <v>178.14599999999999</v>
      </c>
      <c r="H628">
        <v>1033.2670000000001</v>
      </c>
      <c r="I628">
        <v>0.17199999999999999</v>
      </c>
      <c r="K628" t="s">
        <v>75</v>
      </c>
    </row>
    <row r="629" spans="1:11" x14ac:dyDescent="0.35">
      <c r="A629">
        <v>34</v>
      </c>
      <c r="B629">
        <v>34</v>
      </c>
      <c r="C629" t="s">
        <v>55</v>
      </c>
      <c r="D629" t="s">
        <v>16</v>
      </c>
      <c r="F629">
        <v>6.11</v>
      </c>
      <c r="G629">
        <v>263.33999999999997</v>
      </c>
      <c r="H629">
        <v>823.35599999999999</v>
      </c>
      <c r="I629">
        <v>0.32</v>
      </c>
      <c r="J629">
        <v>7.5590000000000002</v>
      </c>
      <c r="K629" t="s">
        <v>75</v>
      </c>
    </row>
    <row r="630" spans="1:11" x14ac:dyDescent="0.35">
      <c r="A630">
        <v>35</v>
      </c>
      <c r="B630">
        <v>35</v>
      </c>
      <c r="C630" t="s">
        <v>56</v>
      </c>
      <c r="D630" t="s">
        <v>16</v>
      </c>
      <c r="F630">
        <v>6.01</v>
      </c>
      <c r="G630">
        <v>71.180000000000007</v>
      </c>
      <c r="K630" t="s">
        <v>66</v>
      </c>
    </row>
    <row r="631" spans="1:11" x14ac:dyDescent="0.35">
      <c r="A631">
        <v>36</v>
      </c>
      <c r="B631">
        <v>36</v>
      </c>
      <c r="C631" t="s">
        <v>57</v>
      </c>
      <c r="D631" t="s">
        <v>24</v>
      </c>
      <c r="K631" t="s">
        <v>25</v>
      </c>
    </row>
    <row r="632" spans="1:11" x14ac:dyDescent="0.35">
      <c r="A632">
        <v>37</v>
      </c>
      <c r="B632">
        <v>37</v>
      </c>
      <c r="C632" t="s">
        <v>58</v>
      </c>
      <c r="D632" t="s">
        <v>16</v>
      </c>
      <c r="F632">
        <v>6.15</v>
      </c>
      <c r="G632">
        <v>1170.4259999999999</v>
      </c>
      <c r="H632">
        <v>1614.655</v>
      </c>
      <c r="I632">
        <v>0.72499999999999998</v>
      </c>
      <c r="J632">
        <v>11.381</v>
      </c>
      <c r="K632" t="s">
        <v>79</v>
      </c>
    </row>
    <row r="633" spans="1:11" x14ac:dyDescent="0.35">
      <c r="A633">
        <v>38</v>
      </c>
      <c r="B633">
        <v>38</v>
      </c>
      <c r="C633" t="s">
        <v>59</v>
      </c>
      <c r="D633" t="s">
        <v>16</v>
      </c>
      <c r="F633">
        <v>6.13</v>
      </c>
      <c r="G633">
        <v>73.637</v>
      </c>
      <c r="H633">
        <v>1026.2070000000001</v>
      </c>
      <c r="I633">
        <v>7.1999999999999995E-2</v>
      </c>
      <c r="K633" t="s">
        <v>79</v>
      </c>
    </row>
    <row r="634" spans="1:11" x14ac:dyDescent="0.35">
      <c r="A634">
        <v>39</v>
      </c>
      <c r="B634">
        <v>39</v>
      </c>
      <c r="C634" t="s">
        <v>60</v>
      </c>
      <c r="D634" t="s">
        <v>16</v>
      </c>
      <c r="F634">
        <v>6.17</v>
      </c>
      <c r="G634">
        <v>133.99</v>
      </c>
      <c r="H634">
        <v>802.93200000000002</v>
      </c>
      <c r="I634">
        <v>0.16700000000000001</v>
      </c>
      <c r="K634" t="s">
        <v>75</v>
      </c>
    </row>
    <row r="635" spans="1:11" x14ac:dyDescent="0.35">
      <c r="A635">
        <v>40</v>
      </c>
      <c r="B635">
        <v>40</v>
      </c>
      <c r="C635" t="s">
        <v>61</v>
      </c>
      <c r="D635" t="s">
        <v>16</v>
      </c>
      <c r="F635">
        <v>5.88</v>
      </c>
      <c r="G635">
        <v>142.34399999999999</v>
      </c>
      <c r="H635">
        <v>520.74900000000002</v>
      </c>
      <c r="I635">
        <v>0.27300000000000002</v>
      </c>
      <c r="K635" t="s">
        <v>75</v>
      </c>
    </row>
    <row r="636" spans="1:11" x14ac:dyDescent="0.35">
      <c r="A636">
        <v>41</v>
      </c>
      <c r="B636">
        <v>41</v>
      </c>
      <c r="C636" t="s">
        <v>62</v>
      </c>
      <c r="D636" t="s">
        <v>16</v>
      </c>
      <c r="F636">
        <v>6.17</v>
      </c>
      <c r="G636">
        <v>268.459</v>
      </c>
      <c r="H636">
        <v>870.11099999999999</v>
      </c>
      <c r="I636">
        <v>0.309</v>
      </c>
      <c r="J636">
        <v>7.4</v>
      </c>
      <c r="K636" t="s">
        <v>79</v>
      </c>
    </row>
    <row r="637" spans="1:11" x14ac:dyDescent="0.35">
      <c r="A637">
        <v>42</v>
      </c>
      <c r="B637">
        <v>42</v>
      </c>
      <c r="C637" t="s">
        <v>63</v>
      </c>
      <c r="D637" t="s">
        <v>24</v>
      </c>
    </row>
    <row r="638" spans="1:11" x14ac:dyDescent="0.35">
      <c r="A638">
        <v>43</v>
      </c>
      <c r="B638">
        <v>43</v>
      </c>
      <c r="C638" t="s">
        <v>64</v>
      </c>
      <c r="D638" t="s">
        <v>16</v>
      </c>
      <c r="F638">
        <v>6.15</v>
      </c>
      <c r="G638">
        <v>19.626000000000001</v>
      </c>
      <c r="H638">
        <v>1339.1289999999999</v>
      </c>
      <c r="I638">
        <v>1.4999999999999999E-2</v>
      </c>
      <c r="K638" t="s">
        <v>79</v>
      </c>
    </row>
    <row r="639" spans="1:11" x14ac:dyDescent="0.35">
      <c r="A639">
        <v>44</v>
      </c>
      <c r="B639">
        <v>44</v>
      </c>
      <c r="C639" t="s">
        <v>65</v>
      </c>
      <c r="D639" t="s">
        <v>16</v>
      </c>
      <c r="F639">
        <v>6.15</v>
      </c>
      <c r="G639">
        <v>161.16300000000001</v>
      </c>
      <c r="H639">
        <v>488.47500000000002</v>
      </c>
      <c r="I639">
        <v>0.33</v>
      </c>
      <c r="K639" t="s">
        <v>79</v>
      </c>
    </row>
    <row r="640" spans="1:11" x14ac:dyDescent="0.35">
      <c r="A640">
        <v>45</v>
      </c>
      <c r="B640">
        <v>45</v>
      </c>
      <c r="C640" t="s">
        <v>67</v>
      </c>
      <c r="D640" t="s">
        <v>16</v>
      </c>
      <c r="F640">
        <v>6.18</v>
      </c>
      <c r="G640">
        <v>156.548</v>
      </c>
      <c r="H640">
        <v>628.471</v>
      </c>
      <c r="I640">
        <v>0.249</v>
      </c>
      <c r="K640" t="s">
        <v>79</v>
      </c>
    </row>
    <row r="642" spans="1:13" x14ac:dyDescent="0.35">
      <c r="A642" t="s">
        <v>86</v>
      </c>
    </row>
    <row r="644" spans="1:13" x14ac:dyDescent="0.35">
      <c r="B644" t="s">
        <v>3</v>
      </c>
      <c r="C644" t="s">
        <v>4</v>
      </c>
      <c r="D644" t="s">
        <v>5</v>
      </c>
      <c r="E644" t="s">
        <v>6</v>
      </c>
      <c r="F644" t="s">
        <v>7</v>
      </c>
      <c r="G644" t="s">
        <v>8</v>
      </c>
      <c r="H644" t="s">
        <v>9</v>
      </c>
      <c r="I644" t="s">
        <v>10</v>
      </c>
      <c r="J644" t="s">
        <v>11</v>
      </c>
      <c r="K644" t="s">
        <v>12</v>
      </c>
      <c r="L644" t="s">
        <v>13</v>
      </c>
      <c r="M644" t="s">
        <v>14</v>
      </c>
    </row>
    <row r="645" spans="1:13" x14ac:dyDescent="0.35">
      <c r="A645">
        <v>1</v>
      </c>
      <c r="B645">
        <v>1</v>
      </c>
      <c r="C645" t="s">
        <v>15</v>
      </c>
      <c r="D645" t="s">
        <v>16</v>
      </c>
      <c r="H645">
        <v>836.03599999999994</v>
      </c>
      <c r="K645" t="s">
        <v>38</v>
      </c>
    </row>
    <row r="646" spans="1:13" x14ac:dyDescent="0.35">
      <c r="A646">
        <v>2</v>
      </c>
      <c r="B646">
        <v>2</v>
      </c>
      <c r="C646" t="s">
        <v>18</v>
      </c>
      <c r="D646" t="s">
        <v>16</v>
      </c>
      <c r="H646">
        <v>917.55600000000004</v>
      </c>
    </row>
    <row r="647" spans="1:13" x14ac:dyDescent="0.35">
      <c r="A647">
        <v>3</v>
      </c>
      <c r="B647">
        <v>3</v>
      </c>
      <c r="C647" t="s">
        <v>19</v>
      </c>
      <c r="D647" t="s">
        <v>16</v>
      </c>
      <c r="H647">
        <v>1301.682</v>
      </c>
      <c r="K647" t="s">
        <v>38</v>
      </c>
    </row>
    <row r="648" spans="1:13" x14ac:dyDescent="0.35">
      <c r="A648">
        <v>4</v>
      </c>
      <c r="B648">
        <v>4</v>
      </c>
      <c r="C648" t="s">
        <v>20</v>
      </c>
      <c r="D648" t="s">
        <v>16</v>
      </c>
      <c r="F648">
        <v>7.2</v>
      </c>
      <c r="G648">
        <v>75.441000000000003</v>
      </c>
      <c r="H648">
        <v>835.00199999999995</v>
      </c>
      <c r="I648">
        <v>0.09</v>
      </c>
      <c r="K648" t="s">
        <v>87</v>
      </c>
    </row>
    <row r="649" spans="1:13" x14ac:dyDescent="0.35">
      <c r="A649">
        <v>5</v>
      </c>
      <c r="B649">
        <v>5</v>
      </c>
      <c r="C649" t="s">
        <v>21</v>
      </c>
      <c r="D649" t="s">
        <v>16</v>
      </c>
    </row>
    <row r="650" spans="1:13" x14ac:dyDescent="0.35">
      <c r="A650">
        <v>6</v>
      </c>
      <c r="B650">
        <v>6</v>
      </c>
      <c r="C650" t="s">
        <v>23</v>
      </c>
      <c r="D650" t="s">
        <v>24</v>
      </c>
    </row>
    <row r="651" spans="1:13" x14ac:dyDescent="0.35">
      <c r="A651">
        <v>7</v>
      </c>
      <c r="B651">
        <v>7</v>
      </c>
      <c r="C651" t="s">
        <v>26</v>
      </c>
      <c r="D651" t="s">
        <v>16</v>
      </c>
      <c r="F651">
        <v>7.2</v>
      </c>
      <c r="G651">
        <v>11.331</v>
      </c>
      <c r="H651">
        <v>1085.136</v>
      </c>
      <c r="I651">
        <v>0.01</v>
      </c>
      <c r="K651" t="s">
        <v>79</v>
      </c>
    </row>
    <row r="652" spans="1:13" x14ac:dyDescent="0.35">
      <c r="A652">
        <v>8</v>
      </c>
      <c r="B652">
        <v>8</v>
      </c>
      <c r="C652" t="s">
        <v>27</v>
      </c>
      <c r="D652" t="s">
        <v>16</v>
      </c>
      <c r="H652">
        <v>872.59699999999998</v>
      </c>
      <c r="K652" t="s">
        <v>38</v>
      </c>
    </row>
    <row r="653" spans="1:13" x14ac:dyDescent="0.35">
      <c r="A653">
        <v>9</v>
      </c>
      <c r="B653">
        <v>9</v>
      </c>
      <c r="C653" t="s">
        <v>28</v>
      </c>
      <c r="D653" t="s">
        <v>16</v>
      </c>
      <c r="H653">
        <v>819.95799999999997</v>
      </c>
    </row>
    <row r="654" spans="1:13" x14ac:dyDescent="0.35">
      <c r="A654">
        <v>10</v>
      </c>
      <c r="B654">
        <v>10</v>
      </c>
      <c r="C654" t="s">
        <v>29</v>
      </c>
      <c r="D654" t="s">
        <v>16</v>
      </c>
      <c r="F654">
        <v>7.6</v>
      </c>
      <c r="G654">
        <v>6.4249999999999998</v>
      </c>
      <c r="H654">
        <v>817.35799999999995</v>
      </c>
      <c r="I654">
        <v>8.0000000000000002E-3</v>
      </c>
      <c r="K654" t="s">
        <v>79</v>
      </c>
    </row>
    <row r="655" spans="1:13" x14ac:dyDescent="0.35">
      <c r="A655">
        <v>11</v>
      </c>
      <c r="B655">
        <v>11</v>
      </c>
      <c r="C655" t="s">
        <v>30</v>
      </c>
      <c r="D655" t="s">
        <v>16</v>
      </c>
      <c r="H655">
        <v>940.68600000000004</v>
      </c>
      <c r="K655" t="s">
        <v>38</v>
      </c>
    </row>
    <row r="656" spans="1:13" x14ac:dyDescent="0.35">
      <c r="A656">
        <v>12</v>
      </c>
      <c r="B656">
        <v>12</v>
      </c>
      <c r="C656" t="s">
        <v>31</v>
      </c>
      <c r="D656" t="s">
        <v>24</v>
      </c>
    </row>
    <row r="657" spans="1:11" x14ac:dyDescent="0.35">
      <c r="A657">
        <v>13</v>
      </c>
      <c r="B657">
        <v>13</v>
      </c>
      <c r="C657" t="s">
        <v>32</v>
      </c>
      <c r="D657" t="s">
        <v>16</v>
      </c>
      <c r="H657">
        <v>950.21299999999997</v>
      </c>
    </row>
    <row r="658" spans="1:11" x14ac:dyDescent="0.35">
      <c r="A658">
        <v>14</v>
      </c>
      <c r="B658">
        <v>14</v>
      </c>
      <c r="C658" t="s">
        <v>33</v>
      </c>
      <c r="D658" t="s">
        <v>16</v>
      </c>
      <c r="H658">
        <v>656.10199999999998</v>
      </c>
    </row>
    <row r="659" spans="1:11" x14ac:dyDescent="0.35">
      <c r="A659">
        <v>15</v>
      </c>
      <c r="B659">
        <v>15</v>
      </c>
      <c r="C659" t="s">
        <v>34</v>
      </c>
      <c r="D659" t="s">
        <v>16</v>
      </c>
      <c r="H659">
        <v>851.48400000000004</v>
      </c>
      <c r="K659" t="s">
        <v>38</v>
      </c>
    </row>
    <row r="660" spans="1:11" x14ac:dyDescent="0.35">
      <c r="A660">
        <v>16</v>
      </c>
      <c r="B660">
        <v>16</v>
      </c>
      <c r="C660" t="s">
        <v>35</v>
      </c>
      <c r="D660" t="s">
        <v>16</v>
      </c>
      <c r="H660">
        <v>913.59199999999998</v>
      </c>
      <c r="K660" t="s">
        <v>38</v>
      </c>
    </row>
    <row r="661" spans="1:11" x14ac:dyDescent="0.35">
      <c r="A661">
        <v>17</v>
      </c>
      <c r="B661">
        <v>17</v>
      </c>
      <c r="C661" t="s">
        <v>36</v>
      </c>
      <c r="D661" t="s">
        <v>16</v>
      </c>
      <c r="H661">
        <v>1344.883</v>
      </c>
    </row>
    <row r="662" spans="1:11" x14ac:dyDescent="0.35">
      <c r="A662">
        <v>18</v>
      </c>
      <c r="B662">
        <v>18</v>
      </c>
      <c r="C662" t="s">
        <v>37</v>
      </c>
      <c r="D662" t="s">
        <v>24</v>
      </c>
    </row>
    <row r="663" spans="1:11" x14ac:dyDescent="0.35">
      <c r="A663">
        <v>19</v>
      </c>
      <c r="B663">
        <v>19</v>
      </c>
      <c r="C663" t="s">
        <v>39</v>
      </c>
      <c r="D663" t="s">
        <v>16</v>
      </c>
      <c r="H663">
        <v>924.399</v>
      </c>
    </row>
    <row r="664" spans="1:11" x14ac:dyDescent="0.35">
      <c r="A664">
        <v>20</v>
      </c>
      <c r="B664">
        <v>20</v>
      </c>
      <c r="C664" t="s">
        <v>40</v>
      </c>
      <c r="D664" t="s">
        <v>16</v>
      </c>
      <c r="F664">
        <v>6.95</v>
      </c>
      <c r="G664">
        <v>12.137</v>
      </c>
      <c r="H664">
        <v>641.70000000000005</v>
      </c>
      <c r="I664">
        <v>1.9E-2</v>
      </c>
      <c r="K664" t="s">
        <v>80</v>
      </c>
    </row>
    <row r="665" spans="1:11" x14ac:dyDescent="0.35">
      <c r="A665">
        <v>21</v>
      </c>
      <c r="B665">
        <v>21</v>
      </c>
      <c r="C665" t="s">
        <v>41</v>
      </c>
      <c r="D665" t="s">
        <v>16</v>
      </c>
      <c r="F665">
        <v>6.91</v>
      </c>
      <c r="G665">
        <v>8.76</v>
      </c>
      <c r="K665" t="s">
        <v>66</v>
      </c>
    </row>
    <row r="666" spans="1:11" x14ac:dyDescent="0.35">
      <c r="A666">
        <v>22</v>
      </c>
      <c r="B666">
        <v>22</v>
      </c>
      <c r="C666" t="s">
        <v>42</v>
      </c>
      <c r="D666" t="s">
        <v>16</v>
      </c>
      <c r="F666">
        <v>7.07</v>
      </c>
      <c r="G666">
        <v>12.298999999999999</v>
      </c>
      <c r="H666">
        <v>705.16499999999996</v>
      </c>
      <c r="I666">
        <v>1.7000000000000001E-2</v>
      </c>
      <c r="K666" t="s">
        <v>79</v>
      </c>
    </row>
    <row r="667" spans="1:11" x14ac:dyDescent="0.35">
      <c r="A667">
        <v>23</v>
      </c>
      <c r="B667">
        <v>23</v>
      </c>
      <c r="C667" t="s">
        <v>43</v>
      </c>
      <c r="D667" t="s">
        <v>16</v>
      </c>
      <c r="H667">
        <v>732.71500000000003</v>
      </c>
      <c r="K667" t="s">
        <v>38</v>
      </c>
    </row>
    <row r="668" spans="1:11" x14ac:dyDescent="0.35">
      <c r="A668">
        <v>24</v>
      </c>
      <c r="B668">
        <v>24</v>
      </c>
      <c r="C668" t="s">
        <v>44</v>
      </c>
      <c r="D668" t="s">
        <v>24</v>
      </c>
    </row>
    <row r="669" spans="1:11" x14ac:dyDescent="0.35">
      <c r="A669">
        <v>25</v>
      </c>
      <c r="B669">
        <v>25</v>
      </c>
      <c r="C669" t="s">
        <v>45</v>
      </c>
      <c r="D669" t="s">
        <v>16</v>
      </c>
      <c r="H669">
        <v>1161.3579999999999</v>
      </c>
    </row>
    <row r="670" spans="1:11" x14ac:dyDescent="0.35">
      <c r="A670">
        <v>26</v>
      </c>
      <c r="B670">
        <v>26</v>
      </c>
      <c r="C670" t="s">
        <v>46</v>
      </c>
      <c r="D670" t="s">
        <v>16</v>
      </c>
      <c r="H670">
        <v>842.79100000000005</v>
      </c>
    </row>
    <row r="671" spans="1:11" x14ac:dyDescent="0.35">
      <c r="A671">
        <v>27</v>
      </c>
      <c r="B671">
        <v>27</v>
      </c>
      <c r="C671" t="s">
        <v>47</v>
      </c>
      <c r="D671" t="s">
        <v>16</v>
      </c>
      <c r="F671">
        <v>7.2</v>
      </c>
      <c r="G671">
        <v>109.874</v>
      </c>
      <c r="H671">
        <v>909.39599999999996</v>
      </c>
      <c r="I671">
        <v>0.121</v>
      </c>
      <c r="K671" t="s">
        <v>75</v>
      </c>
    </row>
    <row r="672" spans="1:11" x14ac:dyDescent="0.35">
      <c r="A672">
        <v>28</v>
      </c>
      <c r="B672">
        <v>28</v>
      </c>
      <c r="C672" t="s">
        <v>49</v>
      </c>
      <c r="D672" t="s">
        <v>16</v>
      </c>
      <c r="H672">
        <v>521.19399999999996</v>
      </c>
      <c r="K672" t="s">
        <v>38</v>
      </c>
    </row>
    <row r="673" spans="1:11" x14ac:dyDescent="0.35">
      <c r="A673">
        <v>29</v>
      </c>
      <c r="B673">
        <v>29</v>
      </c>
      <c r="C673" t="s">
        <v>50</v>
      </c>
      <c r="D673" t="s">
        <v>16</v>
      </c>
      <c r="H673">
        <v>885.63</v>
      </c>
      <c r="K673" t="s">
        <v>38</v>
      </c>
    </row>
    <row r="674" spans="1:11" x14ac:dyDescent="0.35">
      <c r="A674">
        <v>30</v>
      </c>
      <c r="B674">
        <v>30</v>
      </c>
      <c r="C674" t="s">
        <v>51</v>
      </c>
      <c r="D674" t="s">
        <v>24</v>
      </c>
    </row>
    <row r="675" spans="1:11" x14ac:dyDescent="0.35">
      <c r="A675">
        <v>31</v>
      </c>
      <c r="B675">
        <v>31</v>
      </c>
      <c r="C675" t="s">
        <v>52</v>
      </c>
      <c r="D675" t="s">
        <v>16</v>
      </c>
    </row>
    <row r="676" spans="1:11" x14ac:dyDescent="0.35">
      <c r="A676">
        <v>32</v>
      </c>
      <c r="B676">
        <v>32</v>
      </c>
      <c r="C676" t="s">
        <v>53</v>
      </c>
      <c r="D676" t="s">
        <v>16</v>
      </c>
      <c r="H676">
        <v>976.07299999999998</v>
      </c>
    </row>
    <row r="677" spans="1:11" x14ac:dyDescent="0.35">
      <c r="A677">
        <v>33</v>
      </c>
      <c r="B677">
        <v>33</v>
      </c>
      <c r="C677" t="s">
        <v>54</v>
      </c>
      <c r="D677" t="s">
        <v>16</v>
      </c>
      <c r="H677">
        <v>1033.2670000000001</v>
      </c>
    </row>
    <row r="678" spans="1:11" x14ac:dyDescent="0.35">
      <c r="A678">
        <v>34</v>
      </c>
      <c r="B678">
        <v>34</v>
      </c>
      <c r="C678" t="s">
        <v>55</v>
      </c>
      <c r="D678" t="s">
        <v>16</v>
      </c>
      <c r="F678">
        <v>6.91</v>
      </c>
      <c r="G678">
        <v>66.960999999999999</v>
      </c>
      <c r="H678">
        <v>823.35599999999999</v>
      </c>
      <c r="I678">
        <v>8.1000000000000003E-2</v>
      </c>
      <c r="K678" t="s">
        <v>79</v>
      </c>
    </row>
    <row r="679" spans="1:11" x14ac:dyDescent="0.35">
      <c r="A679">
        <v>35</v>
      </c>
      <c r="B679">
        <v>35</v>
      </c>
      <c r="C679" t="s">
        <v>56</v>
      </c>
      <c r="D679" t="s">
        <v>16</v>
      </c>
    </row>
    <row r="680" spans="1:11" x14ac:dyDescent="0.35">
      <c r="A680">
        <v>36</v>
      </c>
      <c r="B680">
        <v>36</v>
      </c>
      <c r="C680" t="s">
        <v>57</v>
      </c>
      <c r="D680" t="s">
        <v>24</v>
      </c>
    </row>
    <row r="681" spans="1:11" x14ac:dyDescent="0.35">
      <c r="A681">
        <v>37</v>
      </c>
      <c r="B681">
        <v>37</v>
      </c>
      <c r="C681" t="s">
        <v>58</v>
      </c>
      <c r="D681" t="s">
        <v>16</v>
      </c>
      <c r="F681">
        <v>7.11</v>
      </c>
      <c r="G681">
        <v>734.47900000000004</v>
      </c>
      <c r="H681">
        <v>1614.655</v>
      </c>
      <c r="I681">
        <v>0.45500000000000002</v>
      </c>
      <c r="K681" t="s">
        <v>75</v>
      </c>
    </row>
    <row r="682" spans="1:11" x14ac:dyDescent="0.35">
      <c r="A682">
        <v>38</v>
      </c>
      <c r="B682">
        <v>38</v>
      </c>
      <c r="C682" t="s">
        <v>59</v>
      </c>
      <c r="D682" t="s">
        <v>16</v>
      </c>
      <c r="F682">
        <v>7.23</v>
      </c>
      <c r="G682">
        <v>11.159000000000001</v>
      </c>
      <c r="H682">
        <v>1026.2070000000001</v>
      </c>
      <c r="I682">
        <v>1.0999999999999999E-2</v>
      </c>
      <c r="K682" t="s">
        <v>79</v>
      </c>
    </row>
    <row r="683" spans="1:11" x14ac:dyDescent="0.35">
      <c r="A683">
        <v>39</v>
      </c>
      <c r="B683">
        <v>39</v>
      </c>
      <c r="C683" t="s">
        <v>60</v>
      </c>
      <c r="D683" t="s">
        <v>16</v>
      </c>
      <c r="H683">
        <v>802.93200000000002</v>
      </c>
    </row>
    <row r="684" spans="1:11" x14ac:dyDescent="0.35">
      <c r="A684">
        <v>40</v>
      </c>
      <c r="B684">
        <v>40</v>
      </c>
      <c r="C684" t="s">
        <v>61</v>
      </c>
      <c r="D684" t="s">
        <v>16</v>
      </c>
      <c r="H684">
        <v>520.74900000000002</v>
      </c>
      <c r="K684" t="s">
        <v>38</v>
      </c>
    </row>
    <row r="685" spans="1:11" x14ac:dyDescent="0.35">
      <c r="A685">
        <v>41</v>
      </c>
      <c r="B685">
        <v>41</v>
      </c>
      <c r="C685" t="s">
        <v>62</v>
      </c>
      <c r="D685" t="s">
        <v>16</v>
      </c>
      <c r="H685">
        <v>870.11099999999999</v>
      </c>
      <c r="K685" t="s">
        <v>38</v>
      </c>
    </row>
    <row r="686" spans="1:11" x14ac:dyDescent="0.35">
      <c r="A686">
        <v>42</v>
      </c>
      <c r="B686">
        <v>42</v>
      </c>
      <c r="C686" t="s">
        <v>63</v>
      </c>
      <c r="D686" t="s">
        <v>24</v>
      </c>
    </row>
    <row r="687" spans="1:11" x14ac:dyDescent="0.35">
      <c r="A687">
        <v>43</v>
      </c>
      <c r="B687">
        <v>43</v>
      </c>
      <c r="C687" t="s">
        <v>64</v>
      </c>
      <c r="D687" t="s">
        <v>16</v>
      </c>
      <c r="H687">
        <v>1339.1289999999999</v>
      </c>
    </row>
    <row r="688" spans="1:11" x14ac:dyDescent="0.35">
      <c r="A688">
        <v>44</v>
      </c>
      <c r="B688">
        <v>44</v>
      </c>
      <c r="C688" t="s">
        <v>65</v>
      </c>
      <c r="D688" t="s">
        <v>16</v>
      </c>
      <c r="F688">
        <v>6.98</v>
      </c>
      <c r="G688">
        <v>7.0570000000000004</v>
      </c>
      <c r="H688">
        <v>488.47500000000002</v>
      </c>
      <c r="I688">
        <v>1.4E-2</v>
      </c>
      <c r="K688" t="s">
        <v>79</v>
      </c>
    </row>
    <row r="689" spans="1:13" x14ac:dyDescent="0.35">
      <c r="A689">
        <v>45</v>
      </c>
      <c r="B689">
        <v>45</v>
      </c>
      <c r="C689" t="s">
        <v>67</v>
      </c>
      <c r="D689" t="s">
        <v>16</v>
      </c>
      <c r="H689">
        <v>628.471</v>
      </c>
      <c r="K689" t="s">
        <v>38</v>
      </c>
    </row>
    <row r="691" spans="1:13" x14ac:dyDescent="0.35">
      <c r="A691" t="s">
        <v>88</v>
      </c>
    </row>
    <row r="693" spans="1:13" x14ac:dyDescent="0.35">
      <c r="B693" t="s">
        <v>3</v>
      </c>
      <c r="C693" t="s">
        <v>4</v>
      </c>
      <c r="D693" t="s">
        <v>5</v>
      </c>
      <c r="E693" t="s">
        <v>6</v>
      </c>
      <c r="F693" t="s">
        <v>7</v>
      </c>
      <c r="G693" t="s">
        <v>8</v>
      </c>
      <c r="H693" t="s">
        <v>9</v>
      </c>
      <c r="I693" t="s">
        <v>10</v>
      </c>
      <c r="J693" t="s">
        <v>11</v>
      </c>
      <c r="K693" t="s">
        <v>12</v>
      </c>
      <c r="L693" t="s">
        <v>13</v>
      </c>
      <c r="M693" t="s">
        <v>14</v>
      </c>
    </row>
    <row r="694" spans="1:13" x14ac:dyDescent="0.35">
      <c r="A694">
        <v>1</v>
      </c>
      <c r="B694">
        <v>1</v>
      </c>
      <c r="C694" t="s">
        <v>15</v>
      </c>
      <c r="D694" t="s">
        <v>16</v>
      </c>
      <c r="E694">
        <v>1</v>
      </c>
      <c r="F694">
        <v>0.57999999999999996</v>
      </c>
      <c r="G694">
        <v>1447.2660000000001</v>
      </c>
      <c r="I694">
        <v>1447.2660000000001</v>
      </c>
      <c r="K694" t="s">
        <v>17</v>
      </c>
      <c r="L694">
        <v>0.6</v>
      </c>
      <c r="M694">
        <v>-43.7</v>
      </c>
    </row>
    <row r="695" spans="1:13" x14ac:dyDescent="0.35">
      <c r="A695">
        <v>2</v>
      </c>
      <c r="B695">
        <v>2</v>
      </c>
      <c r="C695" t="s">
        <v>18</v>
      </c>
      <c r="D695" t="s">
        <v>16</v>
      </c>
      <c r="E695">
        <v>1</v>
      </c>
      <c r="F695">
        <v>0.57999999999999996</v>
      </c>
      <c r="G695">
        <v>1141.58</v>
      </c>
      <c r="I695">
        <v>1141.58</v>
      </c>
      <c r="K695" t="s">
        <v>17</v>
      </c>
      <c r="L695">
        <v>0.4</v>
      </c>
      <c r="M695">
        <v>-55.6</v>
      </c>
    </row>
    <row r="696" spans="1:13" x14ac:dyDescent="0.35">
      <c r="A696">
        <v>3</v>
      </c>
      <c r="B696">
        <v>3</v>
      </c>
      <c r="C696" t="s">
        <v>19</v>
      </c>
      <c r="D696" t="s">
        <v>16</v>
      </c>
      <c r="E696">
        <v>1</v>
      </c>
      <c r="F696">
        <v>0.57999999999999996</v>
      </c>
      <c r="G696">
        <v>1017.7670000000001</v>
      </c>
      <c r="I696">
        <v>1017.7670000000001</v>
      </c>
      <c r="K696" t="s">
        <v>17</v>
      </c>
      <c r="L696">
        <v>0.4</v>
      </c>
      <c r="M696">
        <v>-60.4</v>
      </c>
    </row>
    <row r="697" spans="1:13" x14ac:dyDescent="0.35">
      <c r="A697">
        <v>4</v>
      </c>
      <c r="B697">
        <v>4</v>
      </c>
      <c r="C697" t="s">
        <v>20</v>
      </c>
      <c r="D697" t="s">
        <v>16</v>
      </c>
      <c r="E697">
        <v>1</v>
      </c>
      <c r="F697">
        <v>0.59</v>
      </c>
      <c r="G697">
        <v>1127.9780000000001</v>
      </c>
      <c r="I697">
        <v>1127.9780000000001</v>
      </c>
      <c r="K697" t="s">
        <v>17</v>
      </c>
      <c r="L697">
        <v>0.4</v>
      </c>
      <c r="M697">
        <v>-56.1</v>
      </c>
    </row>
    <row r="698" spans="1:13" x14ac:dyDescent="0.35">
      <c r="A698">
        <v>5</v>
      </c>
      <c r="B698">
        <v>5</v>
      </c>
      <c r="C698" t="s">
        <v>21</v>
      </c>
      <c r="D698" t="s">
        <v>16</v>
      </c>
      <c r="E698">
        <v>1</v>
      </c>
      <c r="F698">
        <v>0.65</v>
      </c>
      <c r="G698">
        <v>22.67</v>
      </c>
      <c r="I698">
        <v>22.67</v>
      </c>
      <c r="K698" t="s">
        <v>17</v>
      </c>
      <c r="L698">
        <v>0</v>
      </c>
      <c r="M698">
        <v>-99.1</v>
      </c>
    </row>
    <row r="699" spans="1:13" x14ac:dyDescent="0.35">
      <c r="A699">
        <v>6</v>
      </c>
      <c r="B699">
        <v>6</v>
      </c>
      <c r="C699" t="s">
        <v>23</v>
      </c>
      <c r="D699" t="s">
        <v>24</v>
      </c>
      <c r="E699">
        <v>1</v>
      </c>
      <c r="K699" t="s">
        <v>25</v>
      </c>
    </row>
    <row r="700" spans="1:13" x14ac:dyDescent="0.35">
      <c r="A700">
        <v>7</v>
      </c>
      <c r="B700">
        <v>7</v>
      </c>
      <c r="C700" t="s">
        <v>26</v>
      </c>
      <c r="D700" t="s">
        <v>16</v>
      </c>
      <c r="E700">
        <v>1</v>
      </c>
      <c r="F700">
        <v>0.64</v>
      </c>
      <c r="G700">
        <v>1919.3630000000001</v>
      </c>
      <c r="I700">
        <v>1919.3630000000001</v>
      </c>
      <c r="K700" t="s">
        <v>17</v>
      </c>
      <c r="L700">
        <v>0.7</v>
      </c>
      <c r="M700">
        <v>-25.3</v>
      </c>
    </row>
    <row r="701" spans="1:13" x14ac:dyDescent="0.35">
      <c r="A701">
        <v>8</v>
      </c>
      <c r="B701">
        <v>8</v>
      </c>
      <c r="C701" t="s">
        <v>27</v>
      </c>
      <c r="D701" t="s">
        <v>16</v>
      </c>
      <c r="E701">
        <v>1</v>
      </c>
      <c r="F701">
        <v>0.57999999999999996</v>
      </c>
      <c r="G701">
        <v>1025.6189999999999</v>
      </c>
      <c r="I701">
        <v>1025.6189999999999</v>
      </c>
      <c r="K701" t="s">
        <v>17</v>
      </c>
      <c r="L701">
        <v>0.4</v>
      </c>
      <c r="M701">
        <v>-60.1</v>
      </c>
    </row>
    <row r="702" spans="1:13" x14ac:dyDescent="0.35">
      <c r="A702">
        <v>9</v>
      </c>
      <c r="B702">
        <v>9</v>
      </c>
      <c r="C702" t="s">
        <v>28</v>
      </c>
      <c r="D702" t="s">
        <v>16</v>
      </c>
      <c r="E702">
        <v>1</v>
      </c>
      <c r="F702">
        <v>0.57999999999999996</v>
      </c>
      <c r="G702">
        <v>987.81200000000001</v>
      </c>
      <c r="I702">
        <v>987.81200000000001</v>
      </c>
      <c r="K702" t="s">
        <v>17</v>
      </c>
      <c r="L702">
        <v>0.4</v>
      </c>
      <c r="M702">
        <v>-61.6</v>
      </c>
    </row>
    <row r="703" spans="1:13" x14ac:dyDescent="0.35">
      <c r="A703">
        <v>10</v>
      </c>
      <c r="B703">
        <v>10</v>
      </c>
      <c r="C703" t="s">
        <v>29</v>
      </c>
      <c r="D703" t="s">
        <v>16</v>
      </c>
      <c r="E703">
        <v>1</v>
      </c>
      <c r="F703">
        <v>0.57999999999999996</v>
      </c>
      <c r="G703">
        <v>1212.76</v>
      </c>
      <c r="I703">
        <v>1212.76</v>
      </c>
      <c r="K703" t="s">
        <v>17</v>
      </c>
      <c r="L703">
        <v>0.5</v>
      </c>
      <c r="M703">
        <v>-52.8</v>
      </c>
    </row>
    <row r="704" spans="1:13" x14ac:dyDescent="0.35">
      <c r="A704">
        <v>11</v>
      </c>
      <c r="B704">
        <v>11</v>
      </c>
      <c r="C704" t="s">
        <v>30</v>
      </c>
      <c r="D704" t="s">
        <v>16</v>
      </c>
      <c r="E704">
        <v>1</v>
      </c>
      <c r="F704">
        <v>0.57999999999999996</v>
      </c>
      <c r="G704">
        <v>1200.4269999999999</v>
      </c>
      <c r="I704">
        <v>1200.4269999999999</v>
      </c>
      <c r="K704" t="s">
        <v>17</v>
      </c>
      <c r="L704">
        <v>0.5</v>
      </c>
      <c r="M704">
        <v>-53.3</v>
      </c>
    </row>
    <row r="705" spans="1:13" x14ac:dyDescent="0.35">
      <c r="A705">
        <v>12</v>
      </c>
      <c r="B705">
        <v>12</v>
      </c>
      <c r="C705" t="s">
        <v>31</v>
      </c>
      <c r="D705" t="s">
        <v>24</v>
      </c>
      <c r="E705">
        <v>1</v>
      </c>
      <c r="K705" t="s">
        <v>25</v>
      </c>
    </row>
    <row r="706" spans="1:13" x14ac:dyDescent="0.35">
      <c r="A706">
        <v>13</v>
      </c>
      <c r="B706">
        <v>13</v>
      </c>
      <c r="C706" t="s">
        <v>32</v>
      </c>
      <c r="D706" t="s">
        <v>16</v>
      </c>
      <c r="E706">
        <v>1</v>
      </c>
      <c r="F706">
        <v>0.57999999999999996</v>
      </c>
      <c r="G706">
        <v>1643.547</v>
      </c>
      <c r="I706">
        <v>1643.547</v>
      </c>
      <c r="K706" t="s">
        <v>17</v>
      </c>
      <c r="L706">
        <v>0.6</v>
      </c>
      <c r="M706">
        <v>-36.1</v>
      </c>
    </row>
    <row r="707" spans="1:13" x14ac:dyDescent="0.35">
      <c r="A707">
        <v>14</v>
      </c>
      <c r="B707">
        <v>14</v>
      </c>
      <c r="C707" t="s">
        <v>33</v>
      </c>
      <c r="D707" t="s">
        <v>16</v>
      </c>
      <c r="E707">
        <v>1</v>
      </c>
      <c r="F707">
        <v>0.59</v>
      </c>
      <c r="G707">
        <v>1484.5129999999999</v>
      </c>
      <c r="I707">
        <v>1484.5129999999999</v>
      </c>
      <c r="K707" t="s">
        <v>17</v>
      </c>
      <c r="L707">
        <v>0.6</v>
      </c>
      <c r="M707">
        <v>-42.2</v>
      </c>
    </row>
    <row r="708" spans="1:13" x14ac:dyDescent="0.35">
      <c r="A708">
        <v>15</v>
      </c>
      <c r="B708">
        <v>15</v>
      </c>
      <c r="C708" t="s">
        <v>34</v>
      </c>
      <c r="D708" t="s">
        <v>16</v>
      </c>
      <c r="E708">
        <v>1</v>
      </c>
      <c r="F708">
        <v>0.57999999999999996</v>
      </c>
      <c r="G708">
        <v>1377.7380000000001</v>
      </c>
      <c r="I708">
        <v>1377.7380000000001</v>
      </c>
      <c r="K708" t="s">
        <v>17</v>
      </c>
      <c r="L708">
        <v>0.5</v>
      </c>
      <c r="M708">
        <v>-46.4</v>
      </c>
    </row>
    <row r="709" spans="1:13" x14ac:dyDescent="0.35">
      <c r="A709">
        <v>16</v>
      </c>
      <c r="B709">
        <v>16</v>
      </c>
      <c r="C709" t="s">
        <v>35</v>
      </c>
      <c r="D709" t="s">
        <v>16</v>
      </c>
      <c r="E709">
        <v>1</v>
      </c>
      <c r="F709">
        <v>0.57999999999999996</v>
      </c>
      <c r="G709">
        <v>1599.874</v>
      </c>
      <c r="I709">
        <v>1599.874</v>
      </c>
      <c r="K709" t="s">
        <v>17</v>
      </c>
      <c r="L709">
        <v>0.6</v>
      </c>
      <c r="M709">
        <v>-37.700000000000003</v>
      </c>
    </row>
    <row r="710" spans="1:13" x14ac:dyDescent="0.35">
      <c r="A710">
        <v>17</v>
      </c>
      <c r="B710">
        <v>17</v>
      </c>
      <c r="C710" t="s">
        <v>36</v>
      </c>
      <c r="D710" t="s">
        <v>16</v>
      </c>
      <c r="E710">
        <v>1</v>
      </c>
      <c r="F710">
        <v>0.56999999999999995</v>
      </c>
      <c r="G710">
        <v>1098.1679999999999</v>
      </c>
      <c r="I710">
        <v>1098.1679999999999</v>
      </c>
      <c r="K710" t="s">
        <v>17</v>
      </c>
      <c r="L710">
        <v>0.4</v>
      </c>
      <c r="M710">
        <v>-57.3</v>
      </c>
    </row>
    <row r="711" spans="1:13" x14ac:dyDescent="0.35">
      <c r="A711">
        <v>18</v>
      </c>
      <c r="B711">
        <v>18</v>
      </c>
      <c r="C711" t="s">
        <v>37</v>
      </c>
      <c r="D711" t="s">
        <v>24</v>
      </c>
      <c r="E711">
        <v>1</v>
      </c>
      <c r="F711">
        <v>0.56999999999999995</v>
      </c>
      <c r="G711">
        <v>12.948</v>
      </c>
      <c r="I711">
        <v>12.948</v>
      </c>
      <c r="K711" t="s">
        <v>69</v>
      </c>
      <c r="L711">
        <v>0</v>
      </c>
      <c r="M711">
        <v>-99.5</v>
      </c>
    </row>
    <row r="712" spans="1:13" x14ac:dyDescent="0.35">
      <c r="A712">
        <v>19</v>
      </c>
      <c r="B712">
        <v>19</v>
      </c>
      <c r="C712" t="s">
        <v>39</v>
      </c>
      <c r="D712" t="s">
        <v>16</v>
      </c>
      <c r="E712">
        <v>1</v>
      </c>
      <c r="F712">
        <v>0.57999999999999996</v>
      </c>
      <c r="G712">
        <v>1770.171</v>
      </c>
      <c r="I712">
        <v>1770.171</v>
      </c>
      <c r="K712" t="s">
        <v>17</v>
      </c>
      <c r="L712">
        <v>0.7</v>
      </c>
      <c r="M712">
        <v>-31.1</v>
      </c>
    </row>
    <row r="713" spans="1:13" x14ac:dyDescent="0.35">
      <c r="A713">
        <v>20</v>
      </c>
      <c r="B713">
        <v>20</v>
      </c>
      <c r="C713" t="s">
        <v>40</v>
      </c>
      <c r="D713" t="s">
        <v>16</v>
      </c>
      <c r="E713">
        <v>1</v>
      </c>
      <c r="F713">
        <v>0.57999999999999996</v>
      </c>
      <c r="G713">
        <v>1299.297</v>
      </c>
      <c r="I713">
        <v>1299.297</v>
      </c>
      <c r="K713" t="s">
        <v>17</v>
      </c>
      <c r="L713">
        <v>0.5</v>
      </c>
      <c r="M713">
        <v>-49.4</v>
      </c>
    </row>
    <row r="714" spans="1:13" x14ac:dyDescent="0.35">
      <c r="A714">
        <v>21</v>
      </c>
      <c r="B714">
        <v>21</v>
      </c>
      <c r="C714" t="s">
        <v>41</v>
      </c>
      <c r="D714" t="s">
        <v>16</v>
      </c>
      <c r="E714">
        <v>1</v>
      </c>
      <c r="F714">
        <v>0.57999999999999996</v>
      </c>
      <c r="G714">
        <v>978.70899999999995</v>
      </c>
      <c r="I714">
        <v>978.70899999999995</v>
      </c>
      <c r="K714" t="s">
        <v>17</v>
      </c>
      <c r="L714">
        <v>0.4</v>
      </c>
      <c r="M714">
        <v>-61.9</v>
      </c>
    </row>
    <row r="715" spans="1:13" x14ac:dyDescent="0.35">
      <c r="A715">
        <v>22</v>
      </c>
      <c r="B715">
        <v>22</v>
      </c>
      <c r="C715" t="s">
        <v>42</v>
      </c>
      <c r="D715" t="s">
        <v>16</v>
      </c>
      <c r="E715">
        <v>1</v>
      </c>
      <c r="F715">
        <v>0.57999999999999996</v>
      </c>
      <c r="G715">
        <v>1247.633</v>
      </c>
      <c r="I715">
        <v>1247.633</v>
      </c>
      <c r="K715" t="s">
        <v>17</v>
      </c>
      <c r="L715">
        <v>0.5</v>
      </c>
      <c r="M715">
        <v>-51.5</v>
      </c>
    </row>
    <row r="716" spans="1:13" x14ac:dyDescent="0.35">
      <c r="A716">
        <v>23</v>
      </c>
      <c r="B716">
        <v>23</v>
      </c>
      <c r="C716" t="s">
        <v>43</v>
      </c>
      <c r="D716" t="s">
        <v>16</v>
      </c>
      <c r="E716">
        <v>1</v>
      </c>
      <c r="F716">
        <v>0.57999999999999996</v>
      </c>
      <c r="G716">
        <v>1729.5509999999999</v>
      </c>
      <c r="I716">
        <v>1729.5509999999999</v>
      </c>
      <c r="K716" t="s">
        <v>17</v>
      </c>
      <c r="L716">
        <v>0.7</v>
      </c>
      <c r="M716">
        <v>-32.700000000000003</v>
      </c>
    </row>
    <row r="717" spans="1:13" x14ac:dyDescent="0.35">
      <c r="A717">
        <v>24</v>
      </c>
      <c r="B717">
        <v>24</v>
      </c>
      <c r="C717" t="s">
        <v>44</v>
      </c>
      <c r="D717" t="s">
        <v>24</v>
      </c>
      <c r="E717">
        <v>1</v>
      </c>
      <c r="K717" t="s">
        <v>25</v>
      </c>
    </row>
    <row r="718" spans="1:13" x14ac:dyDescent="0.35">
      <c r="A718">
        <v>25</v>
      </c>
      <c r="B718">
        <v>25</v>
      </c>
      <c r="C718" t="s">
        <v>45</v>
      </c>
      <c r="D718" t="s">
        <v>16</v>
      </c>
      <c r="E718">
        <v>1</v>
      </c>
      <c r="F718">
        <v>0.57999999999999996</v>
      </c>
      <c r="G718">
        <v>1970.154</v>
      </c>
      <c r="I718">
        <v>1970.154</v>
      </c>
      <c r="K718" t="s">
        <v>17</v>
      </c>
      <c r="L718">
        <v>0.8</v>
      </c>
      <c r="M718">
        <v>-23.3</v>
      </c>
    </row>
    <row r="719" spans="1:13" x14ac:dyDescent="0.35">
      <c r="A719">
        <v>26</v>
      </c>
      <c r="B719">
        <v>26</v>
      </c>
      <c r="C719" t="s">
        <v>46</v>
      </c>
      <c r="D719" t="s">
        <v>16</v>
      </c>
      <c r="E719">
        <v>1</v>
      </c>
      <c r="F719">
        <v>0.57999999999999996</v>
      </c>
      <c r="G719">
        <v>1080.701</v>
      </c>
      <c r="I719">
        <v>1080.701</v>
      </c>
      <c r="K719" t="s">
        <v>17</v>
      </c>
      <c r="L719">
        <v>0.4</v>
      </c>
      <c r="M719">
        <v>-58</v>
      </c>
    </row>
    <row r="720" spans="1:13" x14ac:dyDescent="0.35">
      <c r="A720">
        <v>27</v>
      </c>
      <c r="B720">
        <v>27</v>
      </c>
      <c r="C720" t="s">
        <v>47</v>
      </c>
      <c r="D720" t="s">
        <v>16</v>
      </c>
      <c r="E720">
        <v>1</v>
      </c>
      <c r="F720">
        <v>0.56999999999999995</v>
      </c>
      <c r="G720">
        <v>293.38</v>
      </c>
      <c r="I720">
        <v>293.38</v>
      </c>
      <c r="K720" t="s">
        <v>66</v>
      </c>
      <c r="L720">
        <v>0.1</v>
      </c>
      <c r="M720">
        <v>-88.6</v>
      </c>
    </row>
    <row r="721" spans="1:13" x14ac:dyDescent="0.35">
      <c r="A721">
        <v>28</v>
      </c>
      <c r="B721">
        <v>28</v>
      </c>
      <c r="C721" t="s">
        <v>49</v>
      </c>
      <c r="D721" t="s">
        <v>16</v>
      </c>
      <c r="E721">
        <v>1</v>
      </c>
      <c r="F721">
        <v>0.56999999999999995</v>
      </c>
      <c r="G721">
        <v>712.95699999999999</v>
      </c>
      <c r="I721">
        <v>712.95699999999999</v>
      </c>
      <c r="K721" t="s">
        <v>17</v>
      </c>
      <c r="L721">
        <v>0.3</v>
      </c>
      <c r="M721">
        <v>-72.3</v>
      </c>
    </row>
    <row r="722" spans="1:13" x14ac:dyDescent="0.35">
      <c r="A722">
        <v>29</v>
      </c>
      <c r="B722">
        <v>29</v>
      </c>
      <c r="C722" t="s">
        <v>50</v>
      </c>
      <c r="D722" t="s">
        <v>16</v>
      </c>
      <c r="E722">
        <v>1</v>
      </c>
      <c r="F722">
        <v>0.56999999999999995</v>
      </c>
      <c r="G722">
        <v>987.06799999999998</v>
      </c>
      <c r="I722">
        <v>987.06799999999998</v>
      </c>
      <c r="K722" t="s">
        <v>17</v>
      </c>
      <c r="L722">
        <v>0.4</v>
      </c>
      <c r="M722">
        <v>-61.6</v>
      </c>
    </row>
    <row r="723" spans="1:13" x14ac:dyDescent="0.35">
      <c r="A723">
        <v>30</v>
      </c>
      <c r="B723">
        <v>30</v>
      </c>
      <c r="C723" t="s">
        <v>51</v>
      </c>
      <c r="D723" t="s">
        <v>24</v>
      </c>
      <c r="E723">
        <v>1</v>
      </c>
      <c r="K723" t="s">
        <v>25</v>
      </c>
    </row>
    <row r="724" spans="1:13" x14ac:dyDescent="0.35">
      <c r="A724">
        <v>31</v>
      </c>
      <c r="B724">
        <v>31</v>
      </c>
      <c r="C724" t="s">
        <v>52</v>
      </c>
      <c r="D724" t="s">
        <v>16</v>
      </c>
      <c r="E724">
        <v>1</v>
      </c>
      <c r="F724">
        <v>0.74</v>
      </c>
      <c r="G724">
        <v>29.257000000000001</v>
      </c>
      <c r="I724">
        <v>29.257000000000001</v>
      </c>
      <c r="K724" t="s">
        <v>17</v>
      </c>
      <c r="L724">
        <v>0</v>
      </c>
      <c r="M724">
        <v>-98.9</v>
      </c>
    </row>
    <row r="725" spans="1:13" x14ac:dyDescent="0.35">
      <c r="A725">
        <v>32</v>
      </c>
      <c r="B725">
        <v>32</v>
      </c>
      <c r="C725" t="s">
        <v>53</v>
      </c>
      <c r="D725" t="s">
        <v>16</v>
      </c>
      <c r="E725">
        <v>1</v>
      </c>
      <c r="F725">
        <v>0.57999999999999996</v>
      </c>
      <c r="G725">
        <v>1506.1130000000001</v>
      </c>
      <c r="I725">
        <v>1506.1130000000001</v>
      </c>
      <c r="K725" t="s">
        <v>17</v>
      </c>
      <c r="L725">
        <v>0.6</v>
      </c>
      <c r="M725">
        <v>-41.4</v>
      </c>
    </row>
    <row r="726" spans="1:13" x14ac:dyDescent="0.35">
      <c r="A726">
        <v>33</v>
      </c>
      <c r="B726">
        <v>33</v>
      </c>
      <c r="C726" t="s">
        <v>54</v>
      </c>
      <c r="D726" t="s">
        <v>16</v>
      </c>
      <c r="E726">
        <v>1</v>
      </c>
      <c r="F726">
        <v>0.61</v>
      </c>
      <c r="G726">
        <v>494.01</v>
      </c>
      <c r="I726">
        <v>494.01</v>
      </c>
      <c r="K726" t="s">
        <v>17</v>
      </c>
      <c r="L726">
        <v>0.2</v>
      </c>
      <c r="M726">
        <v>-80.8</v>
      </c>
    </row>
    <row r="727" spans="1:13" x14ac:dyDescent="0.35">
      <c r="A727">
        <v>34</v>
      </c>
      <c r="B727">
        <v>34</v>
      </c>
      <c r="C727" t="s">
        <v>55</v>
      </c>
      <c r="D727" t="s">
        <v>16</v>
      </c>
      <c r="E727">
        <v>1</v>
      </c>
      <c r="F727">
        <v>0.56999999999999995</v>
      </c>
      <c r="G727">
        <v>527.96699999999998</v>
      </c>
      <c r="I727">
        <v>527.96699999999998</v>
      </c>
      <c r="K727" t="s">
        <v>17</v>
      </c>
      <c r="L727">
        <v>0.2</v>
      </c>
      <c r="M727">
        <v>-79.5</v>
      </c>
    </row>
    <row r="728" spans="1:13" x14ac:dyDescent="0.35">
      <c r="A728">
        <v>35</v>
      </c>
      <c r="B728">
        <v>35</v>
      </c>
      <c r="C728" t="s">
        <v>56</v>
      </c>
      <c r="D728" t="s">
        <v>16</v>
      </c>
      <c r="E728">
        <v>1</v>
      </c>
      <c r="F728">
        <v>0.57999999999999996</v>
      </c>
      <c r="G728">
        <v>560.971</v>
      </c>
      <c r="I728">
        <v>560.971</v>
      </c>
      <c r="K728" t="s">
        <v>17</v>
      </c>
      <c r="L728">
        <v>0.2</v>
      </c>
      <c r="M728">
        <v>-78.2</v>
      </c>
    </row>
    <row r="729" spans="1:13" x14ac:dyDescent="0.35">
      <c r="A729">
        <v>36</v>
      </c>
      <c r="B729">
        <v>36</v>
      </c>
      <c r="C729" t="s">
        <v>57</v>
      </c>
      <c r="D729" t="s">
        <v>24</v>
      </c>
      <c r="E729">
        <v>1</v>
      </c>
      <c r="K729" t="s">
        <v>25</v>
      </c>
    </row>
    <row r="730" spans="1:13" x14ac:dyDescent="0.35">
      <c r="A730">
        <v>37</v>
      </c>
      <c r="B730">
        <v>37</v>
      </c>
      <c r="C730" t="s">
        <v>58</v>
      </c>
      <c r="D730" t="s">
        <v>16</v>
      </c>
      <c r="E730">
        <v>1</v>
      </c>
      <c r="F730">
        <v>0.65</v>
      </c>
      <c r="G730">
        <v>2240.723</v>
      </c>
      <c r="I730">
        <v>2240.723</v>
      </c>
      <c r="K730" t="s">
        <v>17</v>
      </c>
      <c r="L730">
        <v>0.9</v>
      </c>
      <c r="M730">
        <v>-12.8</v>
      </c>
    </row>
    <row r="731" spans="1:13" x14ac:dyDescent="0.35">
      <c r="A731">
        <v>38</v>
      </c>
      <c r="B731">
        <v>38</v>
      </c>
      <c r="C731" t="s">
        <v>59</v>
      </c>
      <c r="D731" t="s">
        <v>16</v>
      </c>
      <c r="E731">
        <v>1</v>
      </c>
      <c r="F731">
        <v>0.56999999999999995</v>
      </c>
      <c r="G731">
        <v>1218.7660000000001</v>
      </c>
      <c r="I731">
        <v>1218.7660000000001</v>
      </c>
      <c r="K731" t="s">
        <v>17</v>
      </c>
      <c r="L731">
        <v>0.5</v>
      </c>
      <c r="M731">
        <v>-52.6</v>
      </c>
    </row>
    <row r="732" spans="1:13" x14ac:dyDescent="0.35">
      <c r="A732">
        <v>39</v>
      </c>
      <c r="B732">
        <v>39</v>
      </c>
      <c r="C732" t="s">
        <v>60</v>
      </c>
      <c r="D732" t="s">
        <v>16</v>
      </c>
      <c r="E732">
        <v>1</v>
      </c>
      <c r="F732">
        <v>0.57999999999999996</v>
      </c>
      <c r="G732">
        <v>1301.742</v>
      </c>
      <c r="I732">
        <v>1301.742</v>
      </c>
      <c r="K732" t="s">
        <v>17</v>
      </c>
      <c r="L732">
        <v>0.5</v>
      </c>
      <c r="M732">
        <v>-49.3</v>
      </c>
    </row>
    <row r="733" spans="1:13" x14ac:dyDescent="0.35">
      <c r="A733">
        <v>40</v>
      </c>
      <c r="B733">
        <v>40</v>
      </c>
      <c r="C733" t="s">
        <v>61</v>
      </c>
      <c r="D733" t="s">
        <v>16</v>
      </c>
      <c r="E733">
        <v>1</v>
      </c>
      <c r="F733">
        <v>0.56999999999999995</v>
      </c>
      <c r="G733">
        <v>920.55600000000004</v>
      </c>
      <c r="I733">
        <v>920.55600000000004</v>
      </c>
      <c r="K733" t="s">
        <v>17</v>
      </c>
      <c r="L733">
        <v>0.4</v>
      </c>
      <c r="M733">
        <v>-64.2</v>
      </c>
    </row>
    <row r="734" spans="1:13" x14ac:dyDescent="0.35">
      <c r="A734">
        <v>41</v>
      </c>
      <c r="B734">
        <v>41</v>
      </c>
      <c r="C734" t="s">
        <v>62</v>
      </c>
      <c r="D734" t="s">
        <v>16</v>
      </c>
      <c r="E734">
        <v>1</v>
      </c>
      <c r="F734">
        <v>0.57999999999999996</v>
      </c>
      <c r="G734">
        <v>956.36699999999996</v>
      </c>
      <c r="I734">
        <v>956.36699999999996</v>
      </c>
      <c r="K734" t="s">
        <v>17</v>
      </c>
      <c r="L734">
        <v>0.4</v>
      </c>
      <c r="M734">
        <v>-62.8</v>
      </c>
    </row>
    <row r="735" spans="1:13" x14ac:dyDescent="0.35">
      <c r="A735">
        <v>42</v>
      </c>
      <c r="B735">
        <v>42</v>
      </c>
      <c r="C735" t="s">
        <v>63</v>
      </c>
      <c r="D735" t="s">
        <v>24</v>
      </c>
      <c r="E735">
        <v>1</v>
      </c>
      <c r="F735">
        <v>0.38</v>
      </c>
      <c r="G735">
        <v>7.1459999999999999</v>
      </c>
      <c r="I735">
        <v>7.1459999999999999</v>
      </c>
      <c r="K735" t="s">
        <v>66</v>
      </c>
      <c r="L735">
        <v>0</v>
      </c>
      <c r="M735">
        <v>-99.7</v>
      </c>
    </row>
    <row r="736" spans="1:13" x14ac:dyDescent="0.35">
      <c r="A736">
        <v>43</v>
      </c>
      <c r="B736">
        <v>43</v>
      </c>
      <c r="C736" t="s">
        <v>64</v>
      </c>
      <c r="D736" t="s">
        <v>16</v>
      </c>
      <c r="E736">
        <v>1</v>
      </c>
      <c r="F736">
        <v>0.57999999999999996</v>
      </c>
      <c r="G736">
        <v>1645.529</v>
      </c>
      <c r="I736">
        <v>1645.529</v>
      </c>
      <c r="K736" t="s">
        <v>17</v>
      </c>
      <c r="L736">
        <v>0.6</v>
      </c>
      <c r="M736">
        <v>-36</v>
      </c>
    </row>
    <row r="737" spans="1:13" x14ac:dyDescent="0.35">
      <c r="A737">
        <v>44</v>
      </c>
      <c r="B737">
        <v>44</v>
      </c>
      <c r="C737" t="s">
        <v>65</v>
      </c>
      <c r="D737" t="s">
        <v>16</v>
      </c>
      <c r="E737">
        <v>1</v>
      </c>
      <c r="F737">
        <v>0.57999999999999996</v>
      </c>
      <c r="G737">
        <v>527.99</v>
      </c>
      <c r="I737">
        <v>527.99</v>
      </c>
      <c r="K737" t="s">
        <v>17</v>
      </c>
      <c r="L737">
        <v>0.2</v>
      </c>
      <c r="M737">
        <v>-79.5</v>
      </c>
    </row>
    <row r="738" spans="1:13" x14ac:dyDescent="0.35">
      <c r="A738">
        <v>45</v>
      </c>
      <c r="B738">
        <v>45</v>
      </c>
      <c r="C738" t="s">
        <v>67</v>
      </c>
      <c r="D738" t="s">
        <v>16</v>
      </c>
      <c r="E738">
        <v>1</v>
      </c>
      <c r="F738">
        <v>0.79</v>
      </c>
      <c r="G738">
        <v>1207.597</v>
      </c>
      <c r="I738">
        <v>1207.597</v>
      </c>
      <c r="K738" t="s">
        <v>17</v>
      </c>
      <c r="L738">
        <v>0.5</v>
      </c>
      <c r="M738">
        <v>-53</v>
      </c>
    </row>
    <row r="740" spans="1:13" x14ac:dyDescent="0.35">
      <c r="A740" t="s">
        <v>89</v>
      </c>
    </row>
    <row r="742" spans="1:13" x14ac:dyDescent="0.35">
      <c r="B742" t="s">
        <v>3</v>
      </c>
      <c r="C742" t="s">
        <v>4</v>
      </c>
      <c r="D742" t="s">
        <v>5</v>
      </c>
      <c r="E742" t="s">
        <v>6</v>
      </c>
      <c r="F742" t="s">
        <v>7</v>
      </c>
      <c r="G742" t="s">
        <v>8</v>
      </c>
      <c r="H742" t="s">
        <v>9</v>
      </c>
      <c r="I742" t="s">
        <v>10</v>
      </c>
      <c r="J742" t="s">
        <v>11</v>
      </c>
      <c r="K742" t="s">
        <v>12</v>
      </c>
      <c r="L742" t="s">
        <v>13</v>
      </c>
      <c r="M742" t="s">
        <v>14</v>
      </c>
    </row>
    <row r="743" spans="1:13" x14ac:dyDescent="0.35">
      <c r="A743">
        <v>1</v>
      </c>
      <c r="B743">
        <v>1</v>
      </c>
      <c r="C743" t="s">
        <v>15</v>
      </c>
      <c r="D743" t="s">
        <v>16</v>
      </c>
      <c r="E743">
        <v>1</v>
      </c>
      <c r="F743">
        <v>0.72</v>
      </c>
      <c r="G743">
        <v>1082.5139999999999</v>
      </c>
      <c r="I743">
        <v>1082.5139999999999</v>
      </c>
      <c r="K743" t="s">
        <v>17</v>
      </c>
      <c r="L743">
        <v>0.6</v>
      </c>
      <c r="M743">
        <v>-40.299999999999997</v>
      </c>
    </row>
    <row r="744" spans="1:13" x14ac:dyDescent="0.35">
      <c r="A744">
        <v>2</v>
      </c>
      <c r="B744">
        <v>2</v>
      </c>
      <c r="C744" t="s">
        <v>18</v>
      </c>
      <c r="D744" t="s">
        <v>16</v>
      </c>
      <c r="E744">
        <v>1</v>
      </c>
      <c r="F744">
        <v>0.76</v>
      </c>
      <c r="G744">
        <v>1705.9690000000001</v>
      </c>
      <c r="I744">
        <v>1705.9690000000001</v>
      </c>
      <c r="K744" t="s">
        <v>17</v>
      </c>
      <c r="L744">
        <v>0.9</v>
      </c>
      <c r="M744">
        <v>-5.9</v>
      </c>
    </row>
    <row r="745" spans="1:13" x14ac:dyDescent="0.35">
      <c r="A745">
        <v>3</v>
      </c>
      <c r="B745">
        <v>3</v>
      </c>
      <c r="C745" t="s">
        <v>19</v>
      </c>
      <c r="D745" t="s">
        <v>16</v>
      </c>
      <c r="E745">
        <v>1</v>
      </c>
      <c r="F745">
        <v>0.8</v>
      </c>
      <c r="G745">
        <v>1995.2819999999999</v>
      </c>
      <c r="I745">
        <v>1995.2819999999999</v>
      </c>
      <c r="K745" t="s">
        <v>17</v>
      </c>
      <c r="L745">
        <v>1.1000000000000001</v>
      </c>
      <c r="M745">
        <v>10</v>
      </c>
    </row>
    <row r="746" spans="1:13" x14ac:dyDescent="0.35">
      <c r="A746">
        <v>4</v>
      </c>
      <c r="B746">
        <v>4</v>
      </c>
      <c r="C746" t="s">
        <v>20</v>
      </c>
      <c r="D746" t="s">
        <v>16</v>
      </c>
      <c r="E746">
        <v>1</v>
      </c>
      <c r="F746">
        <v>0.77</v>
      </c>
      <c r="G746">
        <v>2067.1559999999999</v>
      </c>
      <c r="I746">
        <v>2067.1559999999999</v>
      </c>
      <c r="K746" t="s">
        <v>17</v>
      </c>
      <c r="L746">
        <v>1.1000000000000001</v>
      </c>
      <c r="M746">
        <v>14</v>
      </c>
    </row>
    <row r="747" spans="1:13" x14ac:dyDescent="0.35">
      <c r="A747">
        <v>5</v>
      </c>
      <c r="B747">
        <v>5</v>
      </c>
      <c r="C747" t="s">
        <v>21</v>
      </c>
      <c r="D747" t="s">
        <v>16</v>
      </c>
      <c r="E747">
        <v>1</v>
      </c>
      <c r="F747">
        <v>0.56000000000000005</v>
      </c>
      <c r="G747">
        <v>571.20399999999995</v>
      </c>
      <c r="I747">
        <v>571.20399999999995</v>
      </c>
      <c r="K747" t="s">
        <v>17</v>
      </c>
      <c r="L747">
        <v>0.3</v>
      </c>
      <c r="M747">
        <v>-68.5</v>
      </c>
    </row>
    <row r="748" spans="1:13" x14ac:dyDescent="0.35">
      <c r="A748">
        <v>6</v>
      </c>
      <c r="B748">
        <v>6</v>
      </c>
      <c r="C748" t="s">
        <v>23</v>
      </c>
      <c r="D748" t="s">
        <v>24</v>
      </c>
      <c r="E748">
        <v>1</v>
      </c>
      <c r="K748" t="s">
        <v>25</v>
      </c>
    </row>
    <row r="749" spans="1:13" x14ac:dyDescent="0.35">
      <c r="A749">
        <v>7</v>
      </c>
      <c r="B749">
        <v>7</v>
      </c>
      <c r="C749" t="s">
        <v>26</v>
      </c>
      <c r="D749" t="s">
        <v>16</v>
      </c>
      <c r="E749">
        <v>1</v>
      </c>
      <c r="F749">
        <v>0.82</v>
      </c>
      <c r="G749">
        <v>1385.8</v>
      </c>
      <c r="I749">
        <v>1385.8</v>
      </c>
      <c r="K749" t="s">
        <v>17</v>
      </c>
      <c r="L749">
        <v>0.8</v>
      </c>
      <c r="M749">
        <v>-23.6</v>
      </c>
    </row>
    <row r="750" spans="1:13" x14ac:dyDescent="0.35">
      <c r="A750">
        <v>8</v>
      </c>
      <c r="B750">
        <v>8</v>
      </c>
      <c r="C750" t="s">
        <v>27</v>
      </c>
      <c r="D750" t="s">
        <v>16</v>
      </c>
      <c r="E750">
        <v>1</v>
      </c>
      <c r="F750">
        <v>0.76</v>
      </c>
      <c r="G750">
        <v>2246.2620000000002</v>
      </c>
      <c r="I750">
        <v>2246.2620000000002</v>
      </c>
      <c r="K750" t="s">
        <v>17</v>
      </c>
      <c r="L750">
        <v>1.2</v>
      </c>
      <c r="M750">
        <v>23.9</v>
      </c>
    </row>
    <row r="751" spans="1:13" x14ac:dyDescent="0.35">
      <c r="A751">
        <v>9</v>
      </c>
      <c r="B751">
        <v>9</v>
      </c>
      <c r="C751" t="s">
        <v>28</v>
      </c>
      <c r="D751" t="s">
        <v>16</v>
      </c>
      <c r="E751">
        <v>1</v>
      </c>
      <c r="F751">
        <v>0.74</v>
      </c>
      <c r="G751">
        <v>2223.1489999999999</v>
      </c>
      <c r="I751">
        <v>2223.1489999999999</v>
      </c>
      <c r="K751" t="s">
        <v>17</v>
      </c>
      <c r="L751">
        <v>1.2</v>
      </c>
      <c r="M751">
        <v>22.6</v>
      </c>
    </row>
    <row r="752" spans="1:13" x14ac:dyDescent="0.35">
      <c r="A752">
        <v>10</v>
      </c>
      <c r="B752">
        <v>10</v>
      </c>
      <c r="C752" t="s">
        <v>29</v>
      </c>
      <c r="D752" t="s">
        <v>16</v>
      </c>
      <c r="E752">
        <v>1</v>
      </c>
      <c r="F752">
        <v>0.74</v>
      </c>
      <c r="G752">
        <v>1813.153</v>
      </c>
      <c r="I752">
        <v>1813.153</v>
      </c>
      <c r="K752" t="s">
        <v>17</v>
      </c>
      <c r="L752">
        <v>1</v>
      </c>
      <c r="M752">
        <v>0</v>
      </c>
    </row>
    <row r="753" spans="1:13" x14ac:dyDescent="0.35">
      <c r="A753">
        <v>11</v>
      </c>
      <c r="B753">
        <v>11</v>
      </c>
      <c r="C753" t="s">
        <v>30</v>
      </c>
      <c r="D753" t="s">
        <v>16</v>
      </c>
      <c r="E753">
        <v>1</v>
      </c>
      <c r="F753">
        <v>1.06</v>
      </c>
      <c r="G753">
        <v>2441.4560000000001</v>
      </c>
      <c r="I753">
        <v>2441.4560000000001</v>
      </c>
      <c r="K753" t="s">
        <v>17</v>
      </c>
      <c r="L753">
        <v>1.3</v>
      </c>
      <c r="M753">
        <v>34.6</v>
      </c>
    </row>
    <row r="754" spans="1:13" x14ac:dyDescent="0.35">
      <c r="A754">
        <v>12</v>
      </c>
      <c r="B754">
        <v>12</v>
      </c>
      <c r="C754" t="s">
        <v>31</v>
      </c>
      <c r="D754" t="s">
        <v>24</v>
      </c>
      <c r="E754">
        <v>1</v>
      </c>
      <c r="K754" t="s">
        <v>25</v>
      </c>
    </row>
    <row r="755" spans="1:13" x14ac:dyDescent="0.35">
      <c r="A755">
        <v>13</v>
      </c>
      <c r="B755">
        <v>13</v>
      </c>
      <c r="C755" t="s">
        <v>32</v>
      </c>
      <c r="D755" t="s">
        <v>16</v>
      </c>
      <c r="E755">
        <v>1</v>
      </c>
      <c r="F755">
        <v>0.74</v>
      </c>
      <c r="G755">
        <v>1377.655</v>
      </c>
      <c r="I755">
        <v>1377.655</v>
      </c>
      <c r="K755" t="s">
        <v>17</v>
      </c>
      <c r="L755">
        <v>0.8</v>
      </c>
      <c r="M755">
        <v>-24</v>
      </c>
    </row>
    <row r="756" spans="1:13" x14ac:dyDescent="0.35">
      <c r="A756">
        <v>14</v>
      </c>
      <c r="B756">
        <v>14</v>
      </c>
      <c r="C756" t="s">
        <v>33</v>
      </c>
      <c r="D756" t="s">
        <v>16</v>
      </c>
      <c r="E756">
        <v>1</v>
      </c>
      <c r="F756">
        <v>0.74</v>
      </c>
      <c r="G756">
        <v>2467.7710000000002</v>
      </c>
      <c r="I756">
        <v>2467.7710000000002</v>
      </c>
      <c r="K756" t="s">
        <v>17</v>
      </c>
      <c r="L756">
        <v>1.4</v>
      </c>
      <c r="M756">
        <v>36.1</v>
      </c>
    </row>
    <row r="757" spans="1:13" x14ac:dyDescent="0.35">
      <c r="A757">
        <v>15</v>
      </c>
      <c r="B757">
        <v>15</v>
      </c>
      <c r="C757" t="s">
        <v>34</v>
      </c>
      <c r="D757" t="s">
        <v>16</v>
      </c>
      <c r="E757">
        <v>1</v>
      </c>
      <c r="F757">
        <v>0.73</v>
      </c>
      <c r="G757">
        <v>2767.989</v>
      </c>
      <c r="I757">
        <v>2767.989</v>
      </c>
      <c r="K757" t="s">
        <v>17</v>
      </c>
      <c r="L757">
        <v>1.5</v>
      </c>
      <c r="M757">
        <v>52.6</v>
      </c>
    </row>
    <row r="758" spans="1:13" x14ac:dyDescent="0.35">
      <c r="A758">
        <v>16</v>
      </c>
      <c r="B758">
        <v>16</v>
      </c>
      <c r="C758" t="s">
        <v>35</v>
      </c>
      <c r="D758" t="s">
        <v>16</v>
      </c>
      <c r="E758">
        <v>1</v>
      </c>
      <c r="F758">
        <v>0.73</v>
      </c>
      <c r="G758">
        <v>2531.154</v>
      </c>
      <c r="I758">
        <v>2531.154</v>
      </c>
      <c r="K758" t="s">
        <v>17</v>
      </c>
      <c r="L758">
        <v>1.4</v>
      </c>
      <c r="M758">
        <v>39.6</v>
      </c>
    </row>
    <row r="759" spans="1:13" x14ac:dyDescent="0.35">
      <c r="A759">
        <v>17</v>
      </c>
      <c r="B759">
        <v>17</v>
      </c>
      <c r="C759" t="s">
        <v>36</v>
      </c>
      <c r="D759" t="s">
        <v>16</v>
      </c>
      <c r="E759">
        <v>1</v>
      </c>
      <c r="F759">
        <v>0.72</v>
      </c>
      <c r="G759">
        <v>2696.2080000000001</v>
      </c>
      <c r="I759">
        <v>2696.2080000000001</v>
      </c>
      <c r="K759" t="s">
        <v>17</v>
      </c>
      <c r="L759">
        <v>1.5</v>
      </c>
      <c r="M759">
        <v>48.7</v>
      </c>
    </row>
    <row r="760" spans="1:13" x14ac:dyDescent="0.35">
      <c r="A760">
        <v>18</v>
      </c>
      <c r="B760">
        <v>18</v>
      </c>
      <c r="C760" t="s">
        <v>37</v>
      </c>
      <c r="D760" t="s">
        <v>24</v>
      </c>
      <c r="E760">
        <v>1</v>
      </c>
      <c r="K760" t="s">
        <v>25</v>
      </c>
    </row>
    <row r="761" spans="1:13" x14ac:dyDescent="0.35">
      <c r="A761">
        <v>19</v>
      </c>
      <c r="B761">
        <v>19</v>
      </c>
      <c r="C761" t="s">
        <v>39</v>
      </c>
      <c r="D761" t="s">
        <v>16</v>
      </c>
      <c r="E761">
        <v>1</v>
      </c>
      <c r="F761">
        <v>0.75</v>
      </c>
      <c r="G761">
        <v>1630.84</v>
      </c>
      <c r="I761">
        <v>1630.84</v>
      </c>
      <c r="K761" t="s">
        <v>17</v>
      </c>
      <c r="L761">
        <v>0.9</v>
      </c>
      <c r="M761">
        <v>-10.1</v>
      </c>
    </row>
    <row r="762" spans="1:13" x14ac:dyDescent="0.35">
      <c r="A762">
        <v>20</v>
      </c>
      <c r="B762">
        <v>20</v>
      </c>
      <c r="C762" t="s">
        <v>40</v>
      </c>
      <c r="D762" t="s">
        <v>16</v>
      </c>
      <c r="E762">
        <v>1</v>
      </c>
      <c r="F762">
        <v>0.75</v>
      </c>
      <c r="G762">
        <v>2406.9769999999999</v>
      </c>
      <c r="I762">
        <v>2406.9769999999999</v>
      </c>
      <c r="K762" t="s">
        <v>17</v>
      </c>
      <c r="L762">
        <v>1.3</v>
      </c>
      <c r="M762">
        <v>32.700000000000003</v>
      </c>
    </row>
    <row r="763" spans="1:13" x14ac:dyDescent="0.35">
      <c r="A763">
        <v>21</v>
      </c>
      <c r="B763">
        <v>21</v>
      </c>
      <c r="C763" t="s">
        <v>41</v>
      </c>
      <c r="D763" t="s">
        <v>16</v>
      </c>
      <c r="E763">
        <v>1</v>
      </c>
      <c r="F763">
        <v>0.73</v>
      </c>
      <c r="G763">
        <v>2095.3029999999999</v>
      </c>
      <c r="I763">
        <v>2095.3029999999999</v>
      </c>
      <c r="K763" t="s">
        <v>17</v>
      </c>
      <c r="L763">
        <v>1.2</v>
      </c>
      <c r="M763">
        <v>15.5</v>
      </c>
    </row>
    <row r="764" spans="1:13" x14ac:dyDescent="0.35">
      <c r="A764">
        <v>22</v>
      </c>
      <c r="B764">
        <v>22</v>
      </c>
      <c r="C764" t="s">
        <v>42</v>
      </c>
      <c r="D764" t="s">
        <v>16</v>
      </c>
      <c r="E764">
        <v>1</v>
      </c>
      <c r="F764">
        <v>0.76</v>
      </c>
      <c r="G764">
        <v>2120.4920000000002</v>
      </c>
      <c r="I764">
        <v>2120.4920000000002</v>
      </c>
      <c r="K764" t="s">
        <v>17</v>
      </c>
      <c r="L764">
        <v>1.2</v>
      </c>
      <c r="M764">
        <v>16.899999999999999</v>
      </c>
    </row>
    <row r="765" spans="1:13" x14ac:dyDescent="0.35">
      <c r="A765">
        <v>23</v>
      </c>
      <c r="B765">
        <v>23</v>
      </c>
      <c r="C765" t="s">
        <v>43</v>
      </c>
      <c r="D765" t="s">
        <v>16</v>
      </c>
      <c r="E765">
        <v>1</v>
      </c>
      <c r="F765">
        <v>0.77</v>
      </c>
      <c r="G765">
        <v>2852.7150000000001</v>
      </c>
      <c r="I765">
        <v>2852.7150000000001</v>
      </c>
      <c r="K765" t="s">
        <v>17</v>
      </c>
      <c r="L765">
        <v>1.6</v>
      </c>
      <c r="M765">
        <v>57.3</v>
      </c>
    </row>
    <row r="766" spans="1:13" x14ac:dyDescent="0.35">
      <c r="A766">
        <v>24</v>
      </c>
      <c r="B766">
        <v>24</v>
      </c>
      <c r="C766" t="s">
        <v>44</v>
      </c>
      <c r="D766" t="s">
        <v>24</v>
      </c>
      <c r="E766">
        <v>1</v>
      </c>
      <c r="K766" t="s">
        <v>25</v>
      </c>
    </row>
    <row r="767" spans="1:13" x14ac:dyDescent="0.35">
      <c r="A767">
        <v>25</v>
      </c>
      <c r="B767">
        <v>25</v>
      </c>
      <c r="C767" t="s">
        <v>45</v>
      </c>
      <c r="D767" t="s">
        <v>16</v>
      </c>
      <c r="E767">
        <v>1</v>
      </c>
      <c r="F767">
        <v>0.78</v>
      </c>
      <c r="G767">
        <v>1596.15</v>
      </c>
      <c r="I767">
        <v>1596.15</v>
      </c>
      <c r="K767" t="s">
        <v>17</v>
      </c>
      <c r="L767">
        <v>0.9</v>
      </c>
      <c r="M767">
        <v>-12</v>
      </c>
    </row>
    <row r="768" spans="1:13" x14ac:dyDescent="0.35">
      <c r="A768">
        <v>26</v>
      </c>
      <c r="B768">
        <v>26</v>
      </c>
      <c r="C768" t="s">
        <v>46</v>
      </c>
      <c r="D768" t="s">
        <v>16</v>
      </c>
      <c r="E768">
        <v>1</v>
      </c>
      <c r="F768">
        <v>0.77</v>
      </c>
      <c r="G768">
        <v>2001.652</v>
      </c>
      <c r="I768">
        <v>2001.652</v>
      </c>
      <c r="K768" t="s">
        <v>17</v>
      </c>
      <c r="L768">
        <v>1.1000000000000001</v>
      </c>
      <c r="M768">
        <v>10.4</v>
      </c>
    </row>
    <row r="769" spans="1:13" x14ac:dyDescent="0.35">
      <c r="A769">
        <v>27</v>
      </c>
      <c r="B769">
        <v>27</v>
      </c>
      <c r="C769" t="s">
        <v>47</v>
      </c>
      <c r="D769" t="s">
        <v>16</v>
      </c>
      <c r="E769">
        <v>1</v>
      </c>
      <c r="F769">
        <v>0.78</v>
      </c>
      <c r="G769">
        <v>1353.519</v>
      </c>
      <c r="I769">
        <v>1353.519</v>
      </c>
      <c r="K769" t="s">
        <v>17</v>
      </c>
      <c r="L769">
        <v>0.7</v>
      </c>
      <c r="M769">
        <v>-25.4</v>
      </c>
    </row>
    <row r="770" spans="1:13" x14ac:dyDescent="0.35">
      <c r="A770">
        <v>28</v>
      </c>
      <c r="B770">
        <v>28</v>
      </c>
      <c r="C770" t="s">
        <v>49</v>
      </c>
      <c r="D770" t="s">
        <v>16</v>
      </c>
      <c r="E770">
        <v>1</v>
      </c>
      <c r="F770">
        <v>0.8</v>
      </c>
      <c r="G770">
        <v>1686.4580000000001</v>
      </c>
      <c r="I770">
        <v>1686.4580000000001</v>
      </c>
      <c r="K770" t="s">
        <v>17</v>
      </c>
      <c r="L770">
        <v>0.9</v>
      </c>
      <c r="M770">
        <v>-7</v>
      </c>
    </row>
    <row r="771" spans="1:13" x14ac:dyDescent="0.35">
      <c r="A771">
        <v>29</v>
      </c>
      <c r="B771">
        <v>29</v>
      </c>
      <c r="C771" t="s">
        <v>50</v>
      </c>
      <c r="D771" t="s">
        <v>16</v>
      </c>
      <c r="E771">
        <v>1</v>
      </c>
      <c r="F771">
        <v>0.75</v>
      </c>
      <c r="G771">
        <v>2546.2370000000001</v>
      </c>
      <c r="I771">
        <v>2546.2370000000001</v>
      </c>
      <c r="K771" t="s">
        <v>17</v>
      </c>
      <c r="L771">
        <v>1.4</v>
      </c>
      <c r="M771">
        <v>40.4</v>
      </c>
    </row>
    <row r="772" spans="1:13" x14ac:dyDescent="0.35">
      <c r="A772">
        <v>30</v>
      </c>
      <c r="B772">
        <v>30</v>
      </c>
      <c r="C772" t="s">
        <v>51</v>
      </c>
      <c r="D772" t="s">
        <v>24</v>
      </c>
      <c r="E772">
        <v>1</v>
      </c>
      <c r="K772" t="s">
        <v>25</v>
      </c>
    </row>
    <row r="773" spans="1:13" x14ac:dyDescent="0.35">
      <c r="A773">
        <v>31</v>
      </c>
      <c r="B773">
        <v>31</v>
      </c>
      <c r="C773" t="s">
        <v>52</v>
      </c>
      <c r="D773" t="s">
        <v>16</v>
      </c>
      <c r="E773">
        <v>1</v>
      </c>
      <c r="F773">
        <v>0.59</v>
      </c>
      <c r="G773">
        <v>600.29</v>
      </c>
      <c r="I773">
        <v>600.29</v>
      </c>
      <c r="K773" t="s">
        <v>17</v>
      </c>
      <c r="L773">
        <v>0.3</v>
      </c>
      <c r="M773">
        <v>-66.900000000000006</v>
      </c>
    </row>
    <row r="774" spans="1:13" x14ac:dyDescent="0.35">
      <c r="A774">
        <v>32</v>
      </c>
      <c r="B774">
        <v>32</v>
      </c>
      <c r="C774" t="s">
        <v>53</v>
      </c>
      <c r="D774" t="s">
        <v>16</v>
      </c>
      <c r="E774">
        <v>1</v>
      </c>
      <c r="F774">
        <v>0.72</v>
      </c>
      <c r="G774">
        <v>2701.8809999999999</v>
      </c>
      <c r="I774">
        <v>2701.8809999999999</v>
      </c>
      <c r="K774" t="s">
        <v>17</v>
      </c>
      <c r="L774">
        <v>1.5</v>
      </c>
      <c r="M774">
        <v>49</v>
      </c>
    </row>
    <row r="775" spans="1:13" x14ac:dyDescent="0.35">
      <c r="A775">
        <v>33</v>
      </c>
      <c r="B775">
        <v>33</v>
      </c>
      <c r="C775" t="s">
        <v>54</v>
      </c>
      <c r="D775" t="s">
        <v>16</v>
      </c>
      <c r="E775">
        <v>1</v>
      </c>
      <c r="F775">
        <v>0.79</v>
      </c>
      <c r="G775">
        <v>2214.5140000000001</v>
      </c>
      <c r="I775">
        <v>2214.5140000000001</v>
      </c>
      <c r="K775" t="s">
        <v>17</v>
      </c>
      <c r="L775">
        <v>1.2</v>
      </c>
      <c r="M775">
        <v>22.1</v>
      </c>
    </row>
    <row r="776" spans="1:13" x14ac:dyDescent="0.35">
      <c r="A776">
        <v>34</v>
      </c>
      <c r="B776">
        <v>34</v>
      </c>
      <c r="C776" t="s">
        <v>55</v>
      </c>
      <c r="D776" t="s">
        <v>16</v>
      </c>
      <c r="E776">
        <v>1</v>
      </c>
      <c r="F776">
        <v>0.78</v>
      </c>
      <c r="G776">
        <v>1489.259</v>
      </c>
      <c r="I776">
        <v>1489.259</v>
      </c>
      <c r="K776" t="s">
        <v>17</v>
      </c>
      <c r="L776">
        <v>0.8</v>
      </c>
      <c r="M776">
        <v>-17.899999999999999</v>
      </c>
    </row>
    <row r="777" spans="1:13" x14ac:dyDescent="0.35">
      <c r="A777">
        <v>35</v>
      </c>
      <c r="B777">
        <v>35</v>
      </c>
      <c r="C777" t="s">
        <v>56</v>
      </c>
      <c r="D777" t="s">
        <v>16</v>
      </c>
      <c r="E777">
        <v>1</v>
      </c>
      <c r="F777">
        <v>0.77</v>
      </c>
      <c r="G777">
        <v>1344.0740000000001</v>
      </c>
      <c r="I777">
        <v>1344.0740000000001</v>
      </c>
      <c r="K777" t="s">
        <v>17</v>
      </c>
      <c r="L777">
        <v>0.7</v>
      </c>
      <c r="M777">
        <v>-25.9</v>
      </c>
    </row>
    <row r="778" spans="1:13" x14ac:dyDescent="0.35">
      <c r="A778">
        <v>36</v>
      </c>
      <c r="B778">
        <v>36</v>
      </c>
      <c r="C778" t="s">
        <v>57</v>
      </c>
      <c r="D778" t="s">
        <v>24</v>
      </c>
      <c r="E778">
        <v>1</v>
      </c>
      <c r="K778" t="s">
        <v>25</v>
      </c>
    </row>
    <row r="779" spans="1:13" x14ac:dyDescent="0.35">
      <c r="A779">
        <v>37</v>
      </c>
      <c r="B779">
        <v>37</v>
      </c>
      <c r="C779" t="s">
        <v>58</v>
      </c>
      <c r="D779" t="s">
        <v>16</v>
      </c>
      <c r="E779">
        <v>1</v>
      </c>
      <c r="F779">
        <v>0.88</v>
      </c>
      <c r="G779">
        <v>1678.9860000000001</v>
      </c>
      <c r="I779">
        <v>1678.9860000000001</v>
      </c>
      <c r="K779" t="s">
        <v>66</v>
      </c>
      <c r="L779">
        <v>0.9</v>
      </c>
      <c r="M779">
        <v>-7.4</v>
      </c>
    </row>
    <row r="780" spans="1:13" x14ac:dyDescent="0.35">
      <c r="A780">
        <v>38</v>
      </c>
      <c r="B780">
        <v>38</v>
      </c>
      <c r="C780" t="s">
        <v>59</v>
      </c>
      <c r="D780" t="s">
        <v>16</v>
      </c>
      <c r="E780">
        <v>1</v>
      </c>
      <c r="F780">
        <v>0.76</v>
      </c>
      <c r="G780">
        <v>2244.66</v>
      </c>
      <c r="I780">
        <v>2244.66</v>
      </c>
      <c r="K780" t="s">
        <v>17</v>
      </c>
      <c r="L780">
        <v>1.2</v>
      </c>
      <c r="M780">
        <v>23.8</v>
      </c>
    </row>
    <row r="781" spans="1:13" x14ac:dyDescent="0.35">
      <c r="A781">
        <v>39</v>
      </c>
      <c r="B781">
        <v>39</v>
      </c>
      <c r="C781" t="s">
        <v>60</v>
      </c>
      <c r="D781" t="s">
        <v>16</v>
      </c>
      <c r="E781">
        <v>1</v>
      </c>
      <c r="F781">
        <v>0.74</v>
      </c>
      <c r="G781">
        <v>2584.0309999999999</v>
      </c>
      <c r="I781">
        <v>2584.0309999999999</v>
      </c>
      <c r="K781" t="s">
        <v>17</v>
      </c>
      <c r="L781">
        <v>1.4</v>
      </c>
      <c r="M781">
        <v>42.5</v>
      </c>
    </row>
    <row r="782" spans="1:13" x14ac:dyDescent="0.35">
      <c r="A782">
        <v>40</v>
      </c>
      <c r="B782">
        <v>40</v>
      </c>
      <c r="C782" t="s">
        <v>61</v>
      </c>
      <c r="D782" t="s">
        <v>16</v>
      </c>
      <c r="E782">
        <v>1</v>
      </c>
      <c r="F782">
        <v>0.73</v>
      </c>
      <c r="G782">
        <v>1840.5440000000001</v>
      </c>
      <c r="I782">
        <v>1840.5440000000001</v>
      </c>
      <c r="K782" t="s">
        <v>17</v>
      </c>
      <c r="L782">
        <v>1</v>
      </c>
      <c r="M782">
        <v>1.5</v>
      </c>
    </row>
    <row r="783" spans="1:13" x14ac:dyDescent="0.35">
      <c r="A783">
        <v>41</v>
      </c>
      <c r="B783">
        <v>41</v>
      </c>
      <c r="C783" t="s">
        <v>62</v>
      </c>
      <c r="D783" t="s">
        <v>16</v>
      </c>
      <c r="E783">
        <v>1</v>
      </c>
      <c r="F783">
        <v>0.72</v>
      </c>
      <c r="G783">
        <v>1886.463</v>
      </c>
      <c r="I783">
        <v>1886.463</v>
      </c>
      <c r="K783" t="s">
        <v>17</v>
      </c>
      <c r="L783">
        <v>1</v>
      </c>
      <c r="M783">
        <v>4</v>
      </c>
    </row>
    <row r="784" spans="1:13" x14ac:dyDescent="0.35">
      <c r="A784">
        <v>42</v>
      </c>
      <c r="B784">
        <v>42</v>
      </c>
      <c r="C784" t="s">
        <v>63</v>
      </c>
      <c r="D784" t="s">
        <v>24</v>
      </c>
      <c r="E784">
        <v>1</v>
      </c>
      <c r="K784" t="s">
        <v>25</v>
      </c>
    </row>
    <row r="785" spans="1:13" x14ac:dyDescent="0.35">
      <c r="A785">
        <v>43</v>
      </c>
      <c r="B785">
        <v>43</v>
      </c>
      <c r="C785" t="s">
        <v>64</v>
      </c>
      <c r="D785" t="s">
        <v>16</v>
      </c>
      <c r="E785">
        <v>1</v>
      </c>
      <c r="F785">
        <v>0.76</v>
      </c>
      <c r="G785">
        <v>1672.2370000000001</v>
      </c>
      <c r="I785">
        <v>1672.2370000000001</v>
      </c>
      <c r="K785" t="s">
        <v>17</v>
      </c>
      <c r="L785">
        <v>0.9</v>
      </c>
      <c r="M785">
        <v>-7.8</v>
      </c>
    </row>
    <row r="786" spans="1:13" x14ac:dyDescent="0.35">
      <c r="A786">
        <v>44</v>
      </c>
      <c r="B786">
        <v>44</v>
      </c>
      <c r="C786" t="s">
        <v>65</v>
      </c>
      <c r="D786" t="s">
        <v>16</v>
      </c>
      <c r="E786">
        <v>1</v>
      </c>
      <c r="F786">
        <v>0.79</v>
      </c>
      <c r="G786">
        <v>1432.6780000000001</v>
      </c>
      <c r="I786">
        <v>1432.6780000000001</v>
      </c>
      <c r="K786" t="s">
        <v>17</v>
      </c>
      <c r="L786">
        <v>0.8</v>
      </c>
      <c r="M786">
        <v>-21</v>
      </c>
    </row>
    <row r="787" spans="1:13" x14ac:dyDescent="0.35">
      <c r="A787">
        <v>45</v>
      </c>
      <c r="B787">
        <v>45</v>
      </c>
      <c r="C787" t="s">
        <v>67</v>
      </c>
      <c r="D787" t="s">
        <v>16</v>
      </c>
      <c r="E787">
        <v>1</v>
      </c>
      <c r="F787">
        <v>0.78</v>
      </c>
      <c r="G787">
        <v>2390.1260000000002</v>
      </c>
      <c r="I787">
        <v>2390.1260000000002</v>
      </c>
      <c r="K787" t="s">
        <v>17</v>
      </c>
      <c r="L787">
        <v>1.3</v>
      </c>
      <c r="M787">
        <v>31.8</v>
      </c>
    </row>
    <row r="789" spans="1:13" x14ac:dyDescent="0.35">
      <c r="A789" t="s">
        <v>90</v>
      </c>
    </row>
    <row r="791" spans="1:13" x14ac:dyDescent="0.35">
      <c r="B791" t="s">
        <v>3</v>
      </c>
      <c r="C791" t="s">
        <v>4</v>
      </c>
      <c r="D791" t="s">
        <v>5</v>
      </c>
      <c r="E791" t="s">
        <v>6</v>
      </c>
      <c r="F791" t="s">
        <v>7</v>
      </c>
      <c r="G791" t="s">
        <v>8</v>
      </c>
      <c r="H791" t="s">
        <v>9</v>
      </c>
      <c r="I791" t="s">
        <v>10</v>
      </c>
      <c r="J791" t="s">
        <v>11</v>
      </c>
      <c r="K791" t="s">
        <v>12</v>
      </c>
      <c r="L791" t="s">
        <v>13</v>
      </c>
      <c r="M791" t="s">
        <v>14</v>
      </c>
    </row>
    <row r="792" spans="1:13" x14ac:dyDescent="0.35">
      <c r="A792">
        <v>1</v>
      </c>
      <c r="B792">
        <v>1</v>
      </c>
      <c r="C792" t="s">
        <v>15</v>
      </c>
      <c r="D792" t="s">
        <v>16</v>
      </c>
      <c r="E792">
        <v>1</v>
      </c>
      <c r="F792">
        <v>1.21</v>
      </c>
      <c r="G792">
        <v>1483.7260000000001</v>
      </c>
      <c r="I792">
        <v>1483.7260000000001</v>
      </c>
      <c r="K792" t="s">
        <v>66</v>
      </c>
      <c r="L792">
        <v>0.6</v>
      </c>
      <c r="M792">
        <v>-38.1</v>
      </c>
    </row>
    <row r="793" spans="1:13" x14ac:dyDescent="0.35">
      <c r="A793">
        <v>2</v>
      </c>
      <c r="B793">
        <v>2</v>
      </c>
      <c r="C793" t="s">
        <v>18</v>
      </c>
      <c r="D793" t="s">
        <v>16</v>
      </c>
      <c r="E793">
        <v>1</v>
      </c>
      <c r="F793">
        <v>1.1100000000000001</v>
      </c>
      <c r="G793">
        <v>1152.0940000000001</v>
      </c>
      <c r="I793">
        <v>1152.0940000000001</v>
      </c>
      <c r="K793" t="s">
        <v>17</v>
      </c>
      <c r="L793">
        <v>0.5</v>
      </c>
      <c r="M793">
        <v>-52</v>
      </c>
    </row>
    <row r="794" spans="1:13" x14ac:dyDescent="0.35">
      <c r="A794">
        <v>3</v>
      </c>
      <c r="B794">
        <v>3</v>
      </c>
      <c r="C794" t="s">
        <v>19</v>
      </c>
      <c r="D794" t="s">
        <v>16</v>
      </c>
      <c r="E794">
        <v>1</v>
      </c>
      <c r="F794">
        <v>1.08</v>
      </c>
      <c r="G794">
        <v>1306.681</v>
      </c>
      <c r="I794">
        <v>1306.681</v>
      </c>
      <c r="K794" t="s">
        <v>17</v>
      </c>
      <c r="L794">
        <v>0.5</v>
      </c>
      <c r="M794">
        <v>-45.5</v>
      </c>
    </row>
    <row r="795" spans="1:13" x14ac:dyDescent="0.35">
      <c r="A795">
        <v>4</v>
      </c>
      <c r="B795">
        <v>4</v>
      </c>
      <c r="C795" t="s">
        <v>20</v>
      </c>
      <c r="D795" t="s">
        <v>16</v>
      </c>
      <c r="E795">
        <v>1</v>
      </c>
      <c r="F795">
        <v>1.1100000000000001</v>
      </c>
      <c r="G795">
        <v>1449.9649999999999</v>
      </c>
      <c r="I795">
        <v>1449.9649999999999</v>
      </c>
      <c r="K795" t="s">
        <v>17</v>
      </c>
      <c r="L795">
        <v>0.6</v>
      </c>
      <c r="M795">
        <v>-39.5</v>
      </c>
    </row>
    <row r="796" spans="1:13" x14ac:dyDescent="0.35">
      <c r="A796">
        <v>5</v>
      </c>
      <c r="B796">
        <v>5</v>
      </c>
      <c r="C796" t="s">
        <v>21</v>
      </c>
      <c r="D796" t="s">
        <v>16</v>
      </c>
      <c r="E796">
        <v>1</v>
      </c>
    </row>
    <row r="797" spans="1:13" x14ac:dyDescent="0.35">
      <c r="A797">
        <v>6</v>
      </c>
      <c r="B797">
        <v>6</v>
      </c>
      <c r="C797" t="s">
        <v>23</v>
      </c>
      <c r="D797" t="s">
        <v>24</v>
      </c>
      <c r="E797">
        <v>1</v>
      </c>
      <c r="F797">
        <v>0.96</v>
      </c>
      <c r="G797">
        <v>22.468</v>
      </c>
      <c r="I797">
        <v>22.468</v>
      </c>
      <c r="K797" t="s">
        <v>66</v>
      </c>
      <c r="L797">
        <v>0</v>
      </c>
      <c r="M797">
        <v>-99.1</v>
      </c>
    </row>
    <row r="798" spans="1:13" x14ac:dyDescent="0.35">
      <c r="A798">
        <v>7</v>
      </c>
      <c r="B798">
        <v>7</v>
      </c>
      <c r="C798" t="s">
        <v>26</v>
      </c>
      <c r="D798" t="s">
        <v>16</v>
      </c>
      <c r="E798">
        <v>1</v>
      </c>
      <c r="F798">
        <v>1.18</v>
      </c>
      <c r="G798">
        <v>1841.8579999999999</v>
      </c>
      <c r="I798">
        <v>1841.8579999999999</v>
      </c>
      <c r="K798" t="s">
        <v>66</v>
      </c>
      <c r="L798">
        <v>0.8</v>
      </c>
      <c r="M798">
        <v>-23.2</v>
      </c>
    </row>
    <row r="799" spans="1:13" x14ac:dyDescent="0.35">
      <c r="A799">
        <v>8</v>
      </c>
      <c r="B799">
        <v>8</v>
      </c>
      <c r="C799" t="s">
        <v>27</v>
      </c>
      <c r="D799" t="s">
        <v>16</v>
      </c>
      <c r="E799">
        <v>1</v>
      </c>
      <c r="F799">
        <v>1.07</v>
      </c>
      <c r="G799">
        <v>1433.8130000000001</v>
      </c>
      <c r="I799">
        <v>1433.8130000000001</v>
      </c>
      <c r="K799" t="s">
        <v>17</v>
      </c>
      <c r="L799">
        <v>0.6</v>
      </c>
      <c r="M799">
        <v>-40.200000000000003</v>
      </c>
    </row>
    <row r="800" spans="1:13" x14ac:dyDescent="0.35">
      <c r="A800">
        <v>9</v>
      </c>
      <c r="B800">
        <v>9</v>
      </c>
      <c r="C800" t="s">
        <v>28</v>
      </c>
      <c r="D800" t="s">
        <v>16</v>
      </c>
      <c r="E800">
        <v>1</v>
      </c>
      <c r="F800">
        <v>1.1000000000000001</v>
      </c>
      <c r="G800">
        <v>1181.2439999999999</v>
      </c>
      <c r="I800">
        <v>1181.2439999999999</v>
      </c>
      <c r="K800" t="s">
        <v>17</v>
      </c>
      <c r="L800">
        <v>0.5</v>
      </c>
      <c r="M800">
        <v>-50.7</v>
      </c>
    </row>
    <row r="801" spans="1:13" x14ac:dyDescent="0.35">
      <c r="A801">
        <v>10</v>
      </c>
      <c r="B801">
        <v>10</v>
      </c>
      <c r="C801" t="s">
        <v>29</v>
      </c>
      <c r="D801" t="s">
        <v>16</v>
      </c>
      <c r="E801">
        <v>1</v>
      </c>
      <c r="F801">
        <v>1.1000000000000001</v>
      </c>
      <c r="G801">
        <v>1172.3589999999999</v>
      </c>
      <c r="I801">
        <v>1172.3589999999999</v>
      </c>
      <c r="K801" t="s">
        <v>17</v>
      </c>
      <c r="L801">
        <v>0.5</v>
      </c>
      <c r="M801">
        <v>-51.1</v>
      </c>
    </row>
    <row r="802" spans="1:13" x14ac:dyDescent="0.35">
      <c r="A802">
        <v>11</v>
      </c>
      <c r="B802">
        <v>11</v>
      </c>
      <c r="C802" t="s">
        <v>30</v>
      </c>
      <c r="D802" t="s">
        <v>16</v>
      </c>
      <c r="E802">
        <v>1</v>
      </c>
      <c r="F802">
        <v>1.08</v>
      </c>
      <c r="G802">
        <v>1209.116</v>
      </c>
      <c r="I802">
        <v>1209.116</v>
      </c>
      <c r="K802" t="s">
        <v>17</v>
      </c>
      <c r="L802">
        <v>0.5</v>
      </c>
      <c r="M802">
        <v>-49.6</v>
      </c>
    </row>
    <row r="803" spans="1:13" x14ac:dyDescent="0.35">
      <c r="A803">
        <v>12</v>
      </c>
      <c r="B803">
        <v>12</v>
      </c>
      <c r="C803" t="s">
        <v>31</v>
      </c>
      <c r="D803" t="s">
        <v>24</v>
      </c>
      <c r="E803">
        <v>1</v>
      </c>
      <c r="K803" t="s">
        <v>25</v>
      </c>
    </row>
    <row r="804" spans="1:13" x14ac:dyDescent="0.35">
      <c r="A804">
        <v>13</v>
      </c>
      <c r="B804">
        <v>13</v>
      </c>
      <c r="C804" t="s">
        <v>32</v>
      </c>
      <c r="D804" t="s">
        <v>16</v>
      </c>
      <c r="E804">
        <v>1</v>
      </c>
      <c r="F804">
        <v>1.21</v>
      </c>
      <c r="G804">
        <v>1678.8320000000001</v>
      </c>
      <c r="I804">
        <v>1678.8320000000001</v>
      </c>
      <c r="K804" t="s">
        <v>66</v>
      </c>
      <c r="L804">
        <v>0.7</v>
      </c>
      <c r="M804">
        <v>-30</v>
      </c>
    </row>
    <row r="805" spans="1:13" x14ac:dyDescent="0.35">
      <c r="A805">
        <v>14</v>
      </c>
      <c r="B805">
        <v>14</v>
      </c>
      <c r="C805" t="s">
        <v>33</v>
      </c>
      <c r="D805" t="s">
        <v>16</v>
      </c>
      <c r="E805">
        <v>1</v>
      </c>
      <c r="F805">
        <v>1.1000000000000001</v>
      </c>
      <c r="G805">
        <v>1300.4280000000001</v>
      </c>
      <c r="I805">
        <v>1300.4280000000001</v>
      </c>
      <c r="K805" t="s">
        <v>17</v>
      </c>
      <c r="L805">
        <v>0.5</v>
      </c>
      <c r="M805">
        <v>-45.8</v>
      </c>
    </row>
    <row r="806" spans="1:13" x14ac:dyDescent="0.35">
      <c r="A806">
        <v>15</v>
      </c>
      <c r="B806">
        <v>15</v>
      </c>
      <c r="C806" t="s">
        <v>34</v>
      </c>
      <c r="D806" t="s">
        <v>16</v>
      </c>
      <c r="E806">
        <v>1</v>
      </c>
      <c r="F806">
        <v>1.08</v>
      </c>
      <c r="G806">
        <v>1470.635</v>
      </c>
      <c r="I806">
        <v>1470.635</v>
      </c>
      <c r="K806" t="s">
        <v>17</v>
      </c>
      <c r="L806">
        <v>0.6</v>
      </c>
      <c r="M806">
        <v>-38.700000000000003</v>
      </c>
    </row>
    <row r="807" spans="1:13" x14ac:dyDescent="0.35">
      <c r="A807">
        <v>16</v>
      </c>
      <c r="B807">
        <v>16</v>
      </c>
      <c r="C807" t="s">
        <v>35</v>
      </c>
      <c r="D807" t="s">
        <v>16</v>
      </c>
      <c r="E807">
        <v>1</v>
      </c>
      <c r="F807">
        <v>1.08</v>
      </c>
      <c r="G807">
        <v>1300.5060000000001</v>
      </c>
      <c r="I807">
        <v>1300.5060000000001</v>
      </c>
      <c r="K807" t="s">
        <v>17</v>
      </c>
      <c r="L807">
        <v>0.5</v>
      </c>
      <c r="M807">
        <v>-45.8</v>
      </c>
    </row>
    <row r="808" spans="1:13" x14ac:dyDescent="0.35">
      <c r="A808">
        <v>17</v>
      </c>
      <c r="B808">
        <v>17</v>
      </c>
      <c r="C808" t="s">
        <v>36</v>
      </c>
      <c r="D808" t="s">
        <v>16</v>
      </c>
      <c r="E808">
        <v>1</v>
      </c>
      <c r="F808">
        <v>1.08</v>
      </c>
      <c r="G808">
        <v>1538.9949999999999</v>
      </c>
      <c r="I808">
        <v>1538.9949999999999</v>
      </c>
      <c r="K808" t="s">
        <v>17</v>
      </c>
      <c r="L808">
        <v>0.6</v>
      </c>
      <c r="M808">
        <v>-35.799999999999997</v>
      </c>
    </row>
    <row r="809" spans="1:13" x14ac:dyDescent="0.35">
      <c r="A809">
        <v>18</v>
      </c>
      <c r="B809">
        <v>18</v>
      </c>
      <c r="C809" t="s">
        <v>37</v>
      </c>
      <c r="D809" t="s">
        <v>24</v>
      </c>
      <c r="E809">
        <v>1</v>
      </c>
      <c r="K809" t="s">
        <v>25</v>
      </c>
    </row>
    <row r="810" spans="1:13" x14ac:dyDescent="0.35">
      <c r="A810">
        <v>19</v>
      </c>
      <c r="B810">
        <v>19</v>
      </c>
      <c r="C810" t="s">
        <v>39</v>
      </c>
      <c r="D810" t="s">
        <v>16</v>
      </c>
      <c r="E810">
        <v>1</v>
      </c>
      <c r="F810">
        <v>1.21</v>
      </c>
      <c r="G810">
        <v>1826.9749999999999</v>
      </c>
      <c r="I810">
        <v>1826.9749999999999</v>
      </c>
      <c r="K810" t="s">
        <v>66</v>
      </c>
      <c r="L810">
        <v>0.8</v>
      </c>
      <c r="M810">
        <v>-23.8</v>
      </c>
    </row>
    <row r="811" spans="1:13" x14ac:dyDescent="0.35">
      <c r="A811">
        <v>20</v>
      </c>
      <c r="B811">
        <v>20</v>
      </c>
      <c r="C811" t="s">
        <v>40</v>
      </c>
      <c r="D811" t="s">
        <v>16</v>
      </c>
      <c r="E811">
        <v>1</v>
      </c>
      <c r="F811">
        <v>1.08</v>
      </c>
      <c r="G811">
        <v>1139.8710000000001</v>
      </c>
      <c r="I811">
        <v>1139.8710000000001</v>
      </c>
      <c r="K811" t="s">
        <v>17</v>
      </c>
      <c r="L811">
        <v>0.5</v>
      </c>
      <c r="M811">
        <v>-52.5</v>
      </c>
    </row>
    <row r="812" spans="1:13" x14ac:dyDescent="0.35">
      <c r="A812">
        <v>21</v>
      </c>
      <c r="B812">
        <v>21</v>
      </c>
      <c r="C812" t="s">
        <v>41</v>
      </c>
      <c r="D812" t="s">
        <v>16</v>
      </c>
      <c r="E812">
        <v>1</v>
      </c>
      <c r="F812">
        <v>1.08</v>
      </c>
      <c r="G812">
        <v>1146.183</v>
      </c>
      <c r="I812">
        <v>1146.183</v>
      </c>
      <c r="K812" t="s">
        <v>17</v>
      </c>
      <c r="L812">
        <v>0.5</v>
      </c>
      <c r="M812">
        <v>-52.2</v>
      </c>
    </row>
    <row r="813" spans="1:13" x14ac:dyDescent="0.35">
      <c r="A813">
        <v>22</v>
      </c>
      <c r="B813">
        <v>22</v>
      </c>
      <c r="C813" t="s">
        <v>42</v>
      </c>
      <c r="D813" t="s">
        <v>16</v>
      </c>
      <c r="E813">
        <v>1</v>
      </c>
      <c r="F813">
        <v>1.08</v>
      </c>
      <c r="G813">
        <v>1398.2929999999999</v>
      </c>
      <c r="I813">
        <v>1398.2929999999999</v>
      </c>
      <c r="K813" t="s">
        <v>17</v>
      </c>
      <c r="L813">
        <v>0.6</v>
      </c>
      <c r="M813">
        <v>-41.7</v>
      </c>
    </row>
    <row r="814" spans="1:13" x14ac:dyDescent="0.35">
      <c r="A814">
        <v>23</v>
      </c>
      <c r="B814">
        <v>23</v>
      </c>
      <c r="C814" t="s">
        <v>43</v>
      </c>
      <c r="D814" t="s">
        <v>16</v>
      </c>
      <c r="E814">
        <v>1</v>
      </c>
      <c r="F814">
        <v>1.08</v>
      </c>
      <c r="G814">
        <v>1375.7380000000001</v>
      </c>
      <c r="I814">
        <v>1375.7380000000001</v>
      </c>
      <c r="K814" t="s">
        <v>17</v>
      </c>
      <c r="L814">
        <v>0.6</v>
      </c>
      <c r="M814">
        <v>-42.6</v>
      </c>
    </row>
    <row r="815" spans="1:13" x14ac:dyDescent="0.35">
      <c r="A815">
        <v>24</v>
      </c>
      <c r="B815">
        <v>24</v>
      </c>
      <c r="C815" t="s">
        <v>44</v>
      </c>
      <c r="D815" t="s">
        <v>24</v>
      </c>
      <c r="E815">
        <v>1</v>
      </c>
    </row>
    <row r="816" spans="1:13" x14ac:dyDescent="0.35">
      <c r="A816">
        <v>25</v>
      </c>
      <c r="B816">
        <v>25</v>
      </c>
      <c r="C816" t="s">
        <v>45</v>
      </c>
      <c r="D816" t="s">
        <v>16</v>
      </c>
      <c r="E816">
        <v>1</v>
      </c>
      <c r="F816">
        <v>1.19</v>
      </c>
      <c r="G816">
        <v>1865.127</v>
      </c>
      <c r="I816">
        <v>1865.127</v>
      </c>
      <c r="K816" t="s">
        <v>66</v>
      </c>
      <c r="L816">
        <v>0.8</v>
      </c>
      <c r="M816">
        <v>-22.2</v>
      </c>
    </row>
    <row r="817" spans="1:13" x14ac:dyDescent="0.35">
      <c r="A817">
        <v>26</v>
      </c>
      <c r="B817">
        <v>26</v>
      </c>
      <c r="C817" t="s">
        <v>46</v>
      </c>
      <c r="D817" t="s">
        <v>16</v>
      </c>
      <c r="E817">
        <v>1</v>
      </c>
      <c r="F817">
        <v>1.08</v>
      </c>
      <c r="G817">
        <v>1392.69</v>
      </c>
      <c r="I817">
        <v>1392.69</v>
      </c>
      <c r="K817" t="s">
        <v>17</v>
      </c>
      <c r="L817">
        <v>0.6</v>
      </c>
      <c r="M817">
        <v>-41.9</v>
      </c>
    </row>
    <row r="818" spans="1:13" x14ac:dyDescent="0.35">
      <c r="A818">
        <v>27</v>
      </c>
      <c r="B818">
        <v>27</v>
      </c>
      <c r="C818" t="s">
        <v>47</v>
      </c>
      <c r="D818" t="s">
        <v>16</v>
      </c>
      <c r="E818">
        <v>1</v>
      </c>
      <c r="F818">
        <v>1.07</v>
      </c>
      <c r="G818">
        <v>994.51900000000001</v>
      </c>
      <c r="I818">
        <v>994.51900000000001</v>
      </c>
      <c r="K818" t="s">
        <v>17</v>
      </c>
      <c r="L818">
        <v>0.4</v>
      </c>
      <c r="M818">
        <v>-58.5</v>
      </c>
    </row>
    <row r="819" spans="1:13" x14ac:dyDescent="0.35">
      <c r="A819">
        <v>28</v>
      </c>
      <c r="B819">
        <v>28</v>
      </c>
      <c r="C819" t="s">
        <v>49</v>
      </c>
      <c r="D819" t="s">
        <v>16</v>
      </c>
      <c r="E819">
        <v>1</v>
      </c>
      <c r="F819">
        <v>1.08</v>
      </c>
      <c r="G819">
        <v>1105.6189999999999</v>
      </c>
      <c r="I819">
        <v>1105.6189999999999</v>
      </c>
      <c r="K819" t="s">
        <v>17</v>
      </c>
      <c r="L819">
        <v>0.5</v>
      </c>
      <c r="M819">
        <v>-53.9</v>
      </c>
    </row>
    <row r="820" spans="1:13" x14ac:dyDescent="0.35">
      <c r="A820">
        <v>29</v>
      </c>
      <c r="B820">
        <v>29</v>
      </c>
      <c r="C820" t="s">
        <v>50</v>
      </c>
      <c r="D820" t="s">
        <v>16</v>
      </c>
      <c r="E820">
        <v>1</v>
      </c>
      <c r="F820">
        <v>1.08</v>
      </c>
      <c r="G820">
        <v>1130.828</v>
      </c>
      <c r="I820">
        <v>1130.828</v>
      </c>
      <c r="K820" t="s">
        <v>17</v>
      </c>
      <c r="L820">
        <v>0.5</v>
      </c>
      <c r="M820">
        <v>-52.8</v>
      </c>
    </row>
    <row r="821" spans="1:13" x14ac:dyDescent="0.35">
      <c r="A821">
        <v>30</v>
      </c>
      <c r="B821">
        <v>30</v>
      </c>
      <c r="C821" t="s">
        <v>51</v>
      </c>
      <c r="D821" t="s">
        <v>24</v>
      </c>
      <c r="E821">
        <v>1</v>
      </c>
      <c r="F821">
        <v>1.31</v>
      </c>
      <c r="G821">
        <v>6.2279999999999998</v>
      </c>
      <c r="I821">
        <v>6.2279999999999998</v>
      </c>
      <c r="K821" t="s">
        <v>66</v>
      </c>
      <c r="L821">
        <v>0</v>
      </c>
      <c r="M821">
        <v>-99.7</v>
      </c>
    </row>
    <row r="822" spans="1:13" x14ac:dyDescent="0.35">
      <c r="A822">
        <v>31</v>
      </c>
      <c r="B822">
        <v>31</v>
      </c>
      <c r="C822" t="s">
        <v>52</v>
      </c>
      <c r="D822" t="s">
        <v>16</v>
      </c>
      <c r="E822">
        <v>1</v>
      </c>
      <c r="F822">
        <v>1.45</v>
      </c>
      <c r="G822">
        <v>19.664000000000001</v>
      </c>
      <c r="I822">
        <v>19.664000000000001</v>
      </c>
      <c r="K822" t="s">
        <v>17</v>
      </c>
      <c r="L822">
        <v>0</v>
      </c>
      <c r="M822">
        <v>-99.2</v>
      </c>
    </row>
    <row r="823" spans="1:13" x14ac:dyDescent="0.35">
      <c r="A823">
        <v>32</v>
      </c>
      <c r="B823">
        <v>32</v>
      </c>
      <c r="C823" t="s">
        <v>53</v>
      </c>
      <c r="D823" t="s">
        <v>16</v>
      </c>
      <c r="E823">
        <v>1</v>
      </c>
      <c r="F823">
        <v>1.05</v>
      </c>
      <c r="G823">
        <v>1210.8679999999999</v>
      </c>
      <c r="I823">
        <v>1210.8679999999999</v>
      </c>
      <c r="K823" t="s">
        <v>17</v>
      </c>
      <c r="L823">
        <v>0.5</v>
      </c>
      <c r="M823">
        <v>-49.5</v>
      </c>
    </row>
    <row r="824" spans="1:13" x14ac:dyDescent="0.35">
      <c r="A824">
        <v>33</v>
      </c>
      <c r="B824">
        <v>33</v>
      </c>
      <c r="C824" t="s">
        <v>54</v>
      </c>
      <c r="D824" t="s">
        <v>16</v>
      </c>
      <c r="E824">
        <v>1</v>
      </c>
      <c r="F824">
        <v>1.4</v>
      </c>
      <c r="G824">
        <v>643.44299999999998</v>
      </c>
      <c r="I824">
        <v>643.44299999999998</v>
      </c>
      <c r="K824" t="s">
        <v>17</v>
      </c>
      <c r="L824">
        <v>0.3</v>
      </c>
      <c r="M824">
        <v>-73.2</v>
      </c>
    </row>
    <row r="825" spans="1:13" x14ac:dyDescent="0.35">
      <c r="A825">
        <v>34</v>
      </c>
      <c r="B825">
        <v>34</v>
      </c>
      <c r="C825" t="s">
        <v>55</v>
      </c>
      <c r="D825" t="s">
        <v>16</v>
      </c>
      <c r="E825">
        <v>1</v>
      </c>
      <c r="F825">
        <v>1.4</v>
      </c>
      <c r="G825">
        <v>1395.5070000000001</v>
      </c>
      <c r="I825">
        <v>1395.5070000000001</v>
      </c>
      <c r="K825" t="s">
        <v>17</v>
      </c>
      <c r="L825">
        <v>0.6</v>
      </c>
      <c r="M825">
        <v>-41.8</v>
      </c>
    </row>
    <row r="826" spans="1:13" x14ac:dyDescent="0.35">
      <c r="A826">
        <v>35</v>
      </c>
      <c r="B826">
        <v>35</v>
      </c>
      <c r="C826" t="s">
        <v>56</v>
      </c>
      <c r="D826" t="s">
        <v>16</v>
      </c>
      <c r="E826">
        <v>1</v>
      </c>
      <c r="F826">
        <v>1.07</v>
      </c>
      <c r="G826">
        <v>1490.114</v>
      </c>
      <c r="I826">
        <v>1490.114</v>
      </c>
      <c r="K826" t="s">
        <v>17</v>
      </c>
      <c r="L826">
        <v>0.6</v>
      </c>
      <c r="M826">
        <v>-37.9</v>
      </c>
    </row>
    <row r="827" spans="1:13" x14ac:dyDescent="0.35">
      <c r="A827">
        <v>36</v>
      </c>
      <c r="B827">
        <v>36</v>
      </c>
      <c r="C827" t="s">
        <v>57</v>
      </c>
      <c r="D827" t="s">
        <v>24</v>
      </c>
      <c r="E827">
        <v>1</v>
      </c>
    </row>
    <row r="828" spans="1:13" x14ac:dyDescent="0.35">
      <c r="A828">
        <v>37</v>
      </c>
      <c r="B828">
        <v>37</v>
      </c>
      <c r="C828" t="s">
        <v>58</v>
      </c>
      <c r="D828" t="s">
        <v>16</v>
      </c>
      <c r="E828">
        <v>1</v>
      </c>
      <c r="F828">
        <v>1.19</v>
      </c>
      <c r="G828">
        <v>2196.0070000000001</v>
      </c>
      <c r="I828">
        <v>2196.0070000000001</v>
      </c>
      <c r="K828" t="s">
        <v>66</v>
      </c>
      <c r="L828">
        <v>0.9</v>
      </c>
      <c r="M828">
        <v>-8.4</v>
      </c>
    </row>
    <row r="829" spans="1:13" x14ac:dyDescent="0.35">
      <c r="A829">
        <v>38</v>
      </c>
      <c r="B829">
        <v>38</v>
      </c>
      <c r="C829" t="s">
        <v>59</v>
      </c>
      <c r="D829" t="s">
        <v>16</v>
      </c>
      <c r="E829">
        <v>1</v>
      </c>
      <c r="F829">
        <v>1.08</v>
      </c>
      <c r="G829">
        <v>1268.8779999999999</v>
      </c>
      <c r="I829">
        <v>1268.8779999999999</v>
      </c>
      <c r="K829" t="s">
        <v>17</v>
      </c>
      <c r="L829">
        <v>0.5</v>
      </c>
      <c r="M829">
        <v>-47.1</v>
      </c>
    </row>
    <row r="830" spans="1:13" x14ac:dyDescent="0.35">
      <c r="A830">
        <v>39</v>
      </c>
      <c r="B830">
        <v>39</v>
      </c>
      <c r="C830" t="s">
        <v>60</v>
      </c>
      <c r="D830" t="s">
        <v>16</v>
      </c>
      <c r="E830">
        <v>1</v>
      </c>
      <c r="F830">
        <v>1.4</v>
      </c>
      <c r="G830">
        <v>1212.3579999999999</v>
      </c>
      <c r="I830">
        <v>1212.3579999999999</v>
      </c>
      <c r="K830" t="s">
        <v>17</v>
      </c>
      <c r="L830">
        <v>0.5</v>
      </c>
      <c r="M830">
        <v>-49.4</v>
      </c>
    </row>
    <row r="831" spans="1:13" x14ac:dyDescent="0.35">
      <c r="A831">
        <v>40</v>
      </c>
      <c r="B831">
        <v>40</v>
      </c>
      <c r="C831" t="s">
        <v>61</v>
      </c>
      <c r="D831" t="s">
        <v>16</v>
      </c>
      <c r="E831">
        <v>1</v>
      </c>
      <c r="F831">
        <v>1.08</v>
      </c>
      <c r="G831">
        <v>1052.1210000000001</v>
      </c>
      <c r="I831">
        <v>1052.1210000000001</v>
      </c>
      <c r="K831" t="s">
        <v>17</v>
      </c>
      <c r="L831">
        <v>0.4</v>
      </c>
      <c r="M831">
        <v>-56.1</v>
      </c>
    </row>
    <row r="832" spans="1:13" x14ac:dyDescent="0.35">
      <c r="A832">
        <v>41</v>
      </c>
      <c r="B832">
        <v>41</v>
      </c>
      <c r="C832" t="s">
        <v>62</v>
      </c>
      <c r="D832" t="s">
        <v>16</v>
      </c>
      <c r="E832">
        <v>1</v>
      </c>
      <c r="F832">
        <v>1.07</v>
      </c>
      <c r="G832">
        <v>1169.9659999999999</v>
      </c>
      <c r="I832">
        <v>1169.9659999999999</v>
      </c>
      <c r="K832" t="s">
        <v>17</v>
      </c>
      <c r="L832">
        <v>0.5</v>
      </c>
      <c r="M832">
        <v>-51.2</v>
      </c>
    </row>
    <row r="833" spans="1:13" x14ac:dyDescent="0.35">
      <c r="A833">
        <v>42</v>
      </c>
      <c r="B833">
        <v>42</v>
      </c>
      <c r="C833" t="s">
        <v>63</v>
      </c>
      <c r="D833" t="s">
        <v>24</v>
      </c>
      <c r="E833">
        <v>1</v>
      </c>
    </row>
    <row r="834" spans="1:13" x14ac:dyDescent="0.35">
      <c r="A834">
        <v>43</v>
      </c>
      <c r="B834">
        <v>43</v>
      </c>
      <c r="C834" t="s">
        <v>64</v>
      </c>
      <c r="D834" t="s">
        <v>16</v>
      </c>
      <c r="E834">
        <v>1</v>
      </c>
      <c r="F834">
        <v>1.19</v>
      </c>
      <c r="G834">
        <v>1751.172</v>
      </c>
      <c r="I834">
        <v>1751.172</v>
      </c>
      <c r="K834" t="s">
        <v>66</v>
      </c>
      <c r="L834">
        <v>0.7</v>
      </c>
      <c r="M834">
        <v>-27</v>
      </c>
    </row>
    <row r="835" spans="1:13" x14ac:dyDescent="0.35">
      <c r="A835">
        <v>44</v>
      </c>
      <c r="B835">
        <v>44</v>
      </c>
      <c r="C835" t="s">
        <v>65</v>
      </c>
      <c r="D835" t="s">
        <v>16</v>
      </c>
      <c r="E835">
        <v>1</v>
      </c>
      <c r="F835">
        <v>1.4</v>
      </c>
      <c r="G835">
        <v>1355.7429999999999</v>
      </c>
      <c r="I835">
        <v>1355.7429999999999</v>
      </c>
      <c r="K835" t="s">
        <v>17</v>
      </c>
      <c r="L835">
        <v>0.6</v>
      </c>
      <c r="M835">
        <v>-43.5</v>
      </c>
    </row>
    <row r="836" spans="1:13" x14ac:dyDescent="0.35">
      <c r="A836">
        <v>45</v>
      </c>
      <c r="B836">
        <v>45</v>
      </c>
      <c r="C836" t="s">
        <v>67</v>
      </c>
      <c r="D836" t="s">
        <v>16</v>
      </c>
      <c r="E836">
        <v>1</v>
      </c>
      <c r="F836">
        <v>1.08</v>
      </c>
      <c r="G836">
        <v>1156.325</v>
      </c>
      <c r="I836">
        <v>1156.325</v>
      </c>
      <c r="K836" t="s">
        <v>17</v>
      </c>
      <c r="L836">
        <v>0.5</v>
      </c>
      <c r="M836">
        <v>-51.8</v>
      </c>
    </row>
    <row r="838" spans="1:13" x14ac:dyDescent="0.35">
      <c r="A838" t="s">
        <v>91</v>
      </c>
    </row>
    <row r="840" spans="1:13" x14ac:dyDescent="0.35">
      <c r="B840" t="s">
        <v>3</v>
      </c>
      <c r="C840" t="s">
        <v>4</v>
      </c>
      <c r="D840" t="s">
        <v>5</v>
      </c>
      <c r="E840" t="s">
        <v>6</v>
      </c>
      <c r="F840" t="s">
        <v>7</v>
      </c>
      <c r="G840" t="s">
        <v>8</v>
      </c>
      <c r="H840" t="s">
        <v>9</v>
      </c>
      <c r="I840" t="s">
        <v>10</v>
      </c>
      <c r="J840" t="s">
        <v>11</v>
      </c>
      <c r="K840" t="s">
        <v>12</v>
      </c>
      <c r="L840" t="s">
        <v>13</v>
      </c>
      <c r="M840" t="s">
        <v>14</v>
      </c>
    </row>
    <row r="841" spans="1:13" x14ac:dyDescent="0.35">
      <c r="A841">
        <v>1</v>
      </c>
      <c r="B841">
        <v>1</v>
      </c>
      <c r="C841" t="s">
        <v>15</v>
      </c>
      <c r="D841" t="s">
        <v>16</v>
      </c>
      <c r="E841">
        <v>1</v>
      </c>
      <c r="F841">
        <v>1.6</v>
      </c>
      <c r="G841">
        <v>1784.453</v>
      </c>
      <c r="I841">
        <v>1784.453</v>
      </c>
      <c r="K841" t="s">
        <v>66</v>
      </c>
      <c r="L841">
        <v>0.7</v>
      </c>
      <c r="M841">
        <v>-34</v>
      </c>
    </row>
    <row r="842" spans="1:13" x14ac:dyDescent="0.35">
      <c r="A842">
        <v>2</v>
      </c>
      <c r="B842">
        <v>2</v>
      </c>
      <c r="C842" t="s">
        <v>18</v>
      </c>
      <c r="D842" t="s">
        <v>16</v>
      </c>
      <c r="E842">
        <v>1</v>
      </c>
      <c r="F842">
        <v>1.63</v>
      </c>
      <c r="G842">
        <v>1612.7</v>
      </c>
      <c r="I842">
        <v>1612.7</v>
      </c>
      <c r="K842" t="s">
        <v>66</v>
      </c>
      <c r="L842">
        <v>0.6</v>
      </c>
      <c r="M842">
        <v>-40.299999999999997</v>
      </c>
    </row>
    <row r="843" spans="1:13" x14ac:dyDescent="0.35">
      <c r="A843">
        <v>3</v>
      </c>
      <c r="B843">
        <v>3</v>
      </c>
      <c r="C843" t="s">
        <v>19</v>
      </c>
      <c r="D843" t="s">
        <v>16</v>
      </c>
      <c r="E843">
        <v>1</v>
      </c>
      <c r="F843">
        <v>1.63</v>
      </c>
      <c r="G843">
        <v>1560.922</v>
      </c>
      <c r="I843">
        <v>1560.922</v>
      </c>
      <c r="K843" t="s">
        <v>66</v>
      </c>
      <c r="L843">
        <v>0.6</v>
      </c>
      <c r="M843">
        <v>-42.2</v>
      </c>
    </row>
    <row r="844" spans="1:13" x14ac:dyDescent="0.35">
      <c r="A844">
        <v>4</v>
      </c>
      <c r="B844">
        <v>4</v>
      </c>
      <c r="C844" t="s">
        <v>20</v>
      </c>
      <c r="D844" t="s">
        <v>16</v>
      </c>
      <c r="E844">
        <v>1</v>
      </c>
      <c r="F844">
        <v>1.65</v>
      </c>
      <c r="G844">
        <v>1894.5540000000001</v>
      </c>
      <c r="I844">
        <v>1894.5540000000001</v>
      </c>
      <c r="K844" t="s">
        <v>66</v>
      </c>
      <c r="L844">
        <v>0.7</v>
      </c>
      <c r="M844">
        <v>-29.9</v>
      </c>
    </row>
    <row r="845" spans="1:13" x14ac:dyDescent="0.35">
      <c r="A845">
        <v>5</v>
      </c>
      <c r="B845">
        <v>5</v>
      </c>
      <c r="C845" t="s">
        <v>21</v>
      </c>
      <c r="D845" t="s">
        <v>16</v>
      </c>
      <c r="E845">
        <v>1</v>
      </c>
      <c r="F845">
        <v>1.97</v>
      </c>
      <c r="G845">
        <v>8.9600000000000009</v>
      </c>
      <c r="I845">
        <v>8.9600000000000009</v>
      </c>
      <c r="K845" t="s">
        <v>22</v>
      </c>
      <c r="L845">
        <v>0</v>
      </c>
      <c r="M845">
        <v>-99.7</v>
      </c>
    </row>
    <row r="846" spans="1:13" x14ac:dyDescent="0.35">
      <c r="A846">
        <v>6</v>
      </c>
      <c r="B846">
        <v>6</v>
      </c>
      <c r="C846" t="s">
        <v>23</v>
      </c>
      <c r="D846" t="s">
        <v>24</v>
      </c>
      <c r="E846">
        <v>1</v>
      </c>
    </row>
    <row r="847" spans="1:13" x14ac:dyDescent="0.35">
      <c r="A847">
        <v>7</v>
      </c>
      <c r="B847">
        <v>7</v>
      </c>
      <c r="C847" t="s">
        <v>26</v>
      </c>
      <c r="D847" t="s">
        <v>16</v>
      </c>
      <c r="E847">
        <v>1</v>
      </c>
      <c r="F847">
        <v>1.58</v>
      </c>
      <c r="G847">
        <v>2105.5100000000002</v>
      </c>
      <c r="I847">
        <v>2105.5100000000002</v>
      </c>
      <c r="K847" t="s">
        <v>66</v>
      </c>
      <c r="L847">
        <v>0.8</v>
      </c>
      <c r="M847">
        <v>-22.1</v>
      </c>
    </row>
    <row r="848" spans="1:13" x14ac:dyDescent="0.35">
      <c r="A848">
        <v>8</v>
      </c>
      <c r="B848">
        <v>8</v>
      </c>
      <c r="C848" t="s">
        <v>27</v>
      </c>
      <c r="D848" t="s">
        <v>16</v>
      </c>
      <c r="E848">
        <v>1</v>
      </c>
      <c r="F848">
        <v>1.63</v>
      </c>
      <c r="G848">
        <v>1551.6469999999999</v>
      </c>
      <c r="I848">
        <v>1551.6469999999999</v>
      </c>
      <c r="K848" t="s">
        <v>66</v>
      </c>
      <c r="L848">
        <v>0.6</v>
      </c>
      <c r="M848">
        <v>-42.6</v>
      </c>
    </row>
    <row r="849" spans="1:13" x14ac:dyDescent="0.35">
      <c r="A849">
        <v>9</v>
      </c>
      <c r="B849">
        <v>9</v>
      </c>
      <c r="C849" t="s">
        <v>28</v>
      </c>
      <c r="D849" t="s">
        <v>16</v>
      </c>
      <c r="E849">
        <v>1</v>
      </c>
      <c r="F849">
        <v>1.63</v>
      </c>
      <c r="G849">
        <v>1832.797</v>
      </c>
      <c r="I849">
        <v>1832.797</v>
      </c>
      <c r="K849" t="s">
        <v>66</v>
      </c>
      <c r="L849">
        <v>0.7</v>
      </c>
      <c r="M849">
        <v>-32.200000000000003</v>
      </c>
    </row>
    <row r="850" spans="1:13" x14ac:dyDescent="0.35">
      <c r="A850">
        <v>10</v>
      </c>
      <c r="B850">
        <v>10</v>
      </c>
      <c r="C850" t="s">
        <v>29</v>
      </c>
      <c r="D850" t="s">
        <v>16</v>
      </c>
      <c r="E850">
        <v>1</v>
      </c>
      <c r="F850">
        <v>1.63</v>
      </c>
      <c r="G850">
        <v>1806.0740000000001</v>
      </c>
      <c r="I850">
        <v>1806.0740000000001</v>
      </c>
      <c r="K850" t="s">
        <v>66</v>
      </c>
      <c r="L850">
        <v>0.7</v>
      </c>
      <c r="M850">
        <v>-33.200000000000003</v>
      </c>
    </row>
    <row r="851" spans="1:13" x14ac:dyDescent="0.35">
      <c r="A851">
        <v>11</v>
      </c>
      <c r="B851">
        <v>11</v>
      </c>
      <c r="C851" t="s">
        <v>30</v>
      </c>
      <c r="D851" t="s">
        <v>16</v>
      </c>
      <c r="E851">
        <v>1</v>
      </c>
      <c r="F851">
        <v>1.63</v>
      </c>
      <c r="G851">
        <v>1721.164</v>
      </c>
      <c r="I851">
        <v>1721.164</v>
      </c>
      <c r="K851" t="s">
        <v>66</v>
      </c>
      <c r="L851">
        <v>0.6</v>
      </c>
      <c r="M851">
        <v>-36.299999999999997</v>
      </c>
    </row>
    <row r="852" spans="1:13" x14ac:dyDescent="0.35">
      <c r="A852">
        <v>12</v>
      </c>
      <c r="B852">
        <v>12</v>
      </c>
      <c r="C852" t="s">
        <v>31</v>
      </c>
      <c r="D852" t="s">
        <v>24</v>
      </c>
      <c r="E852">
        <v>1</v>
      </c>
    </row>
    <row r="853" spans="1:13" x14ac:dyDescent="0.35">
      <c r="A853">
        <v>13</v>
      </c>
      <c r="B853">
        <v>13</v>
      </c>
      <c r="C853" t="s">
        <v>32</v>
      </c>
      <c r="D853" t="s">
        <v>16</v>
      </c>
      <c r="E853">
        <v>1</v>
      </c>
      <c r="F853">
        <v>1.58</v>
      </c>
      <c r="G853">
        <v>1818.577</v>
      </c>
      <c r="I853">
        <v>1818.577</v>
      </c>
      <c r="K853" t="s">
        <v>66</v>
      </c>
      <c r="L853">
        <v>0.7</v>
      </c>
      <c r="M853">
        <v>-32.700000000000003</v>
      </c>
    </row>
    <row r="854" spans="1:13" x14ac:dyDescent="0.35">
      <c r="A854">
        <v>14</v>
      </c>
      <c r="B854">
        <v>14</v>
      </c>
      <c r="C854" t="s">
        <v>33</v>
      </c>
      <c r="D854" t="s">
        <v>16</v>
      </c>
      <c r="E854">
        <v>1</v>
      </c>
      <c r="F854">
        <v>1.63</v>
      </c>
      <c r="G854">
        <v>1933.8150000000001</v>
      </c>
      <c r="I854">
        <v>1933.8150000000001</v>
      </c>
      <c r="K854" t="s">
        <v>66</v>
      </c>
      <c r="L854">
        <v>0.7</v>
      </c>
      <c r="M854">
        <v>-28.4</v>
      </c>
    </row>
    <row r="855" spans="1:13" x14ac:dyDescent="0.35">
      <c r="A855">
        <v>15</v>
      </c>
      <c r="B855">
        <v>15</v>
      </c>
      <c r="C855" t="s">
        <v>34</v>
      </c>
      <c r="D855" t="s">
        <v>16</v>
      </c>
      <c r="E855">
        <v>1</v>
      </c>
      <c r="F855">
        <v>1.63</v>
      </c>
      <c r="G855">
        <v>1872.2629999999999</v>
      </c>
      <c r="I855">
        <v>1872.2629999999999</v>
      </c>
      <c r="K855" t="s">
        <v>66</v>
      </c>
      <c r="L855">
        <v>0.7</v>
      </c>
      <c r="M855">
        <v>-30.7</v>
      </c>
    </row>
    <row r="856" spans="1:13" x14ac:dyDescent="0.35">
      <c r="A856">
        <v>16</v>
      </c>
      <c r="B856">
        <v>16</v>
      </c>
      <c r="C856" t="s">
        <v>35</v>
      </c>
      <c r="D856" t="s">
        <v>16</v>
      </c>
      <c r="E856">
        <v>1</v>
      </c>
      <c r="F856">
        <v>1.61</v>
      </c>
      <c r="G856">
        <v>1548.2159999999999</v>
      </c>
      <c r="I856">
        <v>1548.2159999999999</v>
      </c>
      <c r="K856" t="s">
        <v>66</v>
      </c>
      <c r="L856">
        <v>0.6</v>
      </c>
      <c r="M856">
        <v>-42.7</v>
      </c>
    </row>
    <row r="857" spans="1:13" x14ac:dyDescent="0.35">
      <c r="A857">
        <v>17</v>
      </c>
      <c r="B857">
        <v>17</v>
      </c>
      <c r="C857" t="s">
        <v>36</v>
      </c>
      <c r="D857" t="s">
        <v>16</v>
      </c>
      <c r="E857">
        <v>1</v>
      </c>
      <c r="F857">
        <v>1.63</v>
      </c>
      <c r="G857">
        <v>1850.66</v>
      </c>
      <c r="I857">
        <v>1850.66</v>
      </c>
      <c r="K857" t="s">
        <v>66</v>
      </c>
      <c r="L857">
        <v>0.7</v>
      </c>
      <c r="M857">
        <v>-31.5</v>
      </c>
    </row>
    <row r="858" spans="1:13" x14ac:dyDescent="0.35">
      <c r="A858">
        <v>18</v>
      </c>
      <c r="B858">
        <v>18</v>
      </c>
      <c r="C858" t="s">
        <v>37</v>
      </c>
      <c r="D858" t="s">
        <v>24</v>
      </c>
      <c r="E858">
        <v>1</v>
      </c>
      <c r="K858" t="s">
        <v>25</v>
      </c>
    </row>
    <row r="859" spans="1:13" x14ac:dyDescent="0.35">
      <c r="A859">
        <v>19</v>
      </c>
      <c r="B859">
        <v>19</v>
      </c>
      <c r="C859" t="s">
        <v>39</v>
      </c>
      <c r="D859" t="s">
        <v>16</v>
      </c>
      <c r="E859">
        <v>1</v>
      </c>
      <c r="F859">
        <v>1.56</v>
      </c>
      <c r="G859">
        <v>1619.9290000000001</v>
      </c>
      <c r="I859">
        <v>1619.9290000000001</v>
      </c>
      <c r="K859" t="s">
        <v>66</v>
      </c>
      <c r="L859">
        <v>0.6</v>
      </c>
      <c r="M859">
        <v>-40</v>
      </c>
    </row>
    <row r="860" spans="1:13" x14ac:dyDescent="0.35">
      <c r="A860">
        <v>20</v>
      </c>
      <c r="B860">
        <v>20</v>
      </c>
      <c r="C860" t="s">
        <v>40</v>
      </c>
      <c r="D860" t="s">
        <v>16</v>
      </c>
      <c r="E860">
        <v>1</v>
      </c>
      <c r="F860">
        <v>1.63</v>
      </c>
      <c r="G860">
        <v>1684.5830000000001</v>
      </c>
      <c r="I860">
        <v>1684.5830000000001</v>
      </c>
      <c r="K860" t="s">
        <v>66</v>
      </c>
      <c r="L860">
        <v>0.6</v>
      </c>
      <c r="M860">
        <v>-37.6</v>
      </c>
    </row>
    <row r="861" spans="1:13" x14ac:dyDescent="0.35">
      <c r="A861">
        <v>21</v>
      </c>
      <c r="B861">
        <v>21</v>
      </c>
      <c r="C861" t="s">
        <v>41</v>
      </c>
      <c r="D861" t="s">
        <v>16</v>
      </c>
      <c r="E861">
        <v>1</v>
      </c>
      <c r="F861">
        <v>1.63</v>
      </c>
      <c r="G861">
        <v>1542.3579999999999</v>
      </c>
      <c r="I861">
        <v>1542.3579999999999</v>
      </c>
      <c r="K861" t="s">
        <v>66</v>
      </c>
      <c r="L861">
        <v>0.6</v>
      </c>
      <c r="M861">
        <v>-42.9</v>
      </c>
    </row>
    <row r="862" spans="1:13" x14ac:dyDescent="0.35">
      <c r="A862">
        <v>22</v>
      </c>
      <c r="B862">
        <v>22</v>
      </c>
      <c r="C862" t="s">
        <v>42</v>
      </c>
      <c r="D862" t="s">
        <v>16</v>
      </c>
      <c r="E862">
        <v>1</v>
      </c>
      <c r="F862">
        <v>1.63</v>
      </c>
      <c r="G862">
        <v>1824.069</v>
      </c>
      <c r="I862">
        <v>1824.069</v>
      </c>
      <c r="K862" t="s">
        <v>66</v>
      </c>
      <c r="L862">
        <v>0.7</v>
      </c>
      <c r="M862">
        <v>-32.5</v>
      </c>
    </row>
    <row r="863" spans="1:13" x14ac:dyDescent="0.35">
      <c r="A863">
        <v>23</v>
      </c>
      <c r="B863">
        <v>23</v>
      </c>
      <c r="C863" t="s">
        <v>43</v>
      </c>
      <c r="D863" t="s">
        <v>16</v>
      </c>
      <c r="E863">
        <v>1</v>
      </c>
      <c r="F863">
        <v>1.63</v>
      </c>
      <c r="G863">
        <v>1584.441</v>
      </c>
      <c r="I863">
        <v>1584.441</v>
      </c>
      <c r="K863" t="s">
        <v>66</v>
      </c>
      <c r="L863">
        <v>0.6</v>
      </c>
      <c r="M863">
        <v>-41.4</v>
      </c>
    </row>
    <row r="864" spans="1:13" x14ac:dyDescent="0.35">
      <c r="A864">
        <v>24</v>
      </c>
      <c r="B864">
        <v>24</v>
      </c>
      <c r="C864" t="s">
        <v>44</v>
      </c>
      <c r="D864" t="s">
        <v>24</v>
      </c>
      <c r="E864">
        <v>1</v>
      </c>
    </row>
    <row r="865" spans="1:13" x14ac:dyDescent="0.35">
      <c r="A865">
        <v>25</v>
      </c>
      <c r="B865">
        <v>25</v>
      </c>
      <c r="C865" t="s">
        <v>45</v>
      </c>
      <c r="D865" t="s">
        <v>16</v>
      </c>
      <c r="E865">
        <v>1</v>
      </c>
      <c r="F865">
        <v>1.56</v>
      </c>
      <c r="G865">
        <v>1847.2760000000001</v>
      </c>
      <c r="I865">
        <v>1847.2760000000001</v>
      </c>
      <c r="K865" t="s">
        <v>66</v>
      </c>
      <c r="L865">
        <v>0.7</v>
      </c>
      <c r="M865">
        <v>-31.6</v>
      </c>
    </row>
    <row r="866" spans="1:13" x14ac:dyDescent="0.35">
      <c r="A866">
        <v>26</v>
      </c>
      <c r="B866">
        <v>26</v>
      </c>
      <c r="C866" t="s">
        <v>46</v>
      </c>
      <c r="D866" t="s">
        <v>16</v>
      </c>
      <c r="E866">
        <v>1</v>
      </c>
      <c r="F866">
        <v>1.63</v>
      </c>
      <c r="G866">
        <v>2077.4459999999999</v>
      </c>
      <c r="I866">
        <v>2077.4459999999999</v>
      </c>
      <c r="K866" t="s">
        <v>66</v>
      </c>
      <c r="L866">
        <v>0.8</v>
      </c>
      <c r="M866">
        <v>-23.1</v>
      </c>
    </row>
    <row r="867" spans="1:13" x14ac:dyDescent="0.35">
      <c r="A867">
        <v>27</v>
      </c>
      <c r="B867">
        <v>27</v>
      </c>
      <c r="C867" t="s">
        <v>47</v>
      </c>
      <c r="D867" t="s">
        <v>16</v>
      </c>
      <c r="E867">
        <v>1</v>
      </c>
      <c r="F867">
        <v>1.63</v>
      </c>
      <c r="G867">
        <v>1913.654</v>
      </c>
      <c r="I867">
        <v>1913.654</v>
      </c>
      <c r="K867" t="s">
        <v>66</v>
      </c>
      <c r="L867">
        <v>0.7</v>
      </c>
      <c r="M867">
        <v>-29.2</v>
      </c>
    </row>
    <row r="868" spans="1:13" x14ac:dyDescent="0.35">
      <c r="A868">
        <v>28</v>
      </c>
      <c r="B868">
        <v>28</v>
      </c>
      <c r="C868" t="s">
        <v>49</v>
      </c>
      <c r="D868" t="s">
        <v>16</v>
      </c>
      <c r="E868">
        <v>1</v>
      </c>
      <c r="F868">
        <v>1.63</v>
      </c>
      <c r="G868">
        <v>1784.8879999999999</v>
      </c>
      <c r="I868">
        <v>1784.8879999999999</v>
      </c>
      <c r="K868" t="s">
        <v>66</v>
      </c>
      <c r="L868">
        <v>0.7</v>
      </c>
      <c r="M868">
        <v>-33.9</v>
      </c>
    </row>
    <row r="869" spans="1:13" x14ac:dyDescent="0.35">
      <c r="A869">
        <v>29</v>
      </c>
      <c r="B869">
        <v>29</v>
      </c>
      <c r="C869" t="s">
        <v>50</v>
      </c>
      <c r="D869" t="s">
        <v>16</v>
      </c>
      <c r="E869">
        <v>1</v>
      </c>
      <c r="F869">
        <v>1.63</v>
      </c>
      <c r="G869">
        <v>1694.454</v>
      </c>
      <c r="I869">
        <v>1694.454</v>
      </c>
      <c r="K869" t="s">
        <v>66</v>
      </c>
      <c r="L869">
        <v>0.6</v>
      </c>
      <c r="M869">
        <v>-37.299999999999997</v>
      </c>
    </row>
    <row r="870" spans="1:13" x14ac:dyDescent="0.35">
      <c r="A870">
        <v>30</v>
      </c>
      <c r="B870">
        <v>30</v>
      </c>
      <c r="C870" t="s">
        <v>51</v>
      </c>
      <c r="D870" t="s">
        <v>24</v>
      </c>
      <c r="E870">
        <v>1</v>
      </c>
    </row>
    <row r="871" spans="1:13" x14ac:dyDescent="0.35">
      <c r="A871">
        <v>31</v>
      </c>
      <c r="B871">
        <v>31</v>
      </c>
      <c r="C871" t="s">
        <v>52</v>
      </c>
      <c r="D871" t="s">
        <v>16</v>
      </c>
      <c r="E871">
        <v>1</v>
      </c>
      <c r="F871">
        <v>1.65</v>
      </c>
      <c r="G871">
        <v>16.431000000000001</v>
      </c>
      <c r="I871">
        <v>16.431000000000001</v>
      </c>
      <c r="K871" t="s">
        <v>66</v>
      </c>
      <c r="L871">
        <v>0</v>
      </c>
      <c r="M871">
        <v>-99.4</v>
      </c>
    </row>
    <row r="872" spans="1:13" x14ac:dyDescent="0.35">
      <c r="A872">
        <v>32</v>
      </c>
      <c r="B872">
        <v>32</v>
      </c>
      <c r="C872" t="s">
        <v>53</v>
      </c>
      <c r="D872" t="s">
        <v>16</v>
      </c>
      <c r="E872">
        <v>1</v>
      </c>
      <c r="F872">
        <v>1.61</v>
      </c>
      <c r="G872">
        <v>1643.0060000000001</v>
      </c>
      <c r="I872">
        <v>1643.0060000000001</v>
      </c>
      <c r="K872" t="s">
        <v>66</v>
      </c>
      <c r="L872">
        <v>0.6</v>
      </c>
      <c r="M872">
        <v>-39.200000000000003</v>
      </c>
    </row>
    <row r="873" spans="1:13" x14ac:dyDescent="0.35">
      <c r="A873">
        <v>33</v>
      </c>
      <c r="B873">
        <v>33</v>
      </c>
      <c r="C873" t="s">
        <v>54</v>
      </c>
      <c r="D873" t="s">
        <v>16</v>
      </c>
      <c r="E873">
        <v>1</v>
      </c>
      <c r="F873">
        <v>1.65</v>
      </c>
      <c r="G873">
        <v>1544.7850000000001</v>
      </c>
      <c r="I873">
        <v>1544.7850000000001</v>
      </c>
      <c r="K873" t="s">
        <v>66</v>
      </c>
      <c r="L873">
        <v>0.6</v>
      </c>
      <c r="M873">
        <v>-42.8</v>
      </c>
    </row>
    <row r="874" spans="1:13" x14ac:dyDescent="0.35">
      <c r="A874">
        <v>34</v>
      </c>
      <c r="B874">
        <v>34</v>
      </c>
      <c r="C874" t="s">
        <v>55</v>
      </c>
      <c r="D874" t="s">
        <v>16</v>
      </c>
      <c r="E874">
        <v>1</v>
      </c>
      <c r="F874">
        <v>1.65</v>
      </c>
      <c r="G874">
        <v>2193.5529999999999</v>
      </c>
      <c r="I874">
        <v>2193.5529999999999</v>
      </c>
      <c r="K874" t="s">
        <v>66</v>
      </c>
      <c r="L874">
        <v>0.8</v>
      </c>
      <c r="M874">
        <v>-18.8</v>
      </c>
    </row>
    <row r="875" spans="1:13" x14ac:dyDescent="0.35">
      <c r="A875">
        <v>35</v>
      </c>
      <c r="B875">
        <v>35</v>
      </c>
      <c r="C875" t="s">
        <v>56</v>
      </c>
      <c r="D875" t="s">
        <v>16</v>
      </c>
      <c r="E875">
        <v>1</v>
      </c>
      <c r="F875">
        <v>1.63</v>
      </c>
      <c r="G875">
        <v>1671.499</v>
      </c>
      <c r="I875">
        <v>1671.499</v>
      </c>
      <c r="K875" t="s">
        <v>66</v>
      </c>
      <c r="L875">
        <v>0.6</v>
      </c>
      <c r="M875">
        <v>-38.1</v>
      </c>
    </row>
    <row r="876" spans="1:13" x14ac:dyDescent="0.35">
      <c r="A876">
        <v>36</v>
      </c>
      <c r="B876">
        <v>36</v>
      </c>
      <c r="C876" t="s">
        <v>57</v>
      </c>
      <c r="D876" t="s">
        <v>24</v>
      </c>
      <c r="E876">
        <v>1</v>
      </c>
    </row>
    <row r="877" spans="1:13" x14ac:dyDescent="0.35">
      <c r="A877">
        <v>37</v>
      </c>
      <c r="B877">
        <v>37</v>
      </c>
      <c r="C877" t="s">
        <v>58</v>
      </c>
      <c r="D877" t="s">
        <v>16</v>
      </c>
      <c r="E877">
        <v>1</v>
      </c>
      <c r="F877">
        <v>1.58</v>
      </c>
      <c r="G877">
        <v>2602.16</v>
      </c>
      <c r="I877">
        <v>2602.16</v>
      </c>
      <c r="K877" t="s">
        <v>66</v>
      </c>
      <c r="L877">
        <v>1</v>
      </c>
      <c r="M877">
        <v>-3.7</v>
      </c>
    </row>
    <row r="878" spans="1:13" x14ac:dyDescent="0.35">
      <c r="A878">
        <v>38</v>
      </c>
      <c r="B878">
        <v>38</v>
      </c>
      <c r="C878" t="s">
        <v>59</v>
      </c>
      <c r="D878" t="s">
        <v>16</v>
      </c>
      <c r="E878">
        <v>1</v>
      </c>
      <c r="F878">
        <v>1.63</v>
      </c>
      <c r="G878">
        <v>1806.0920000000001</v>
      </c>
      <c r="I878">
        <v>1806.0920000000001</v>
      </c>
      <c r="K878" t="s">
        <v>66</v>
      </c>
      <c r="L878">
        <v>0.7</v>
      </c>
      <c r="M878">
        <v>-33.200000000000003</v>
      </c>
    </row>
    <row r="879" spans="1:13" x14ac:dyDescent="0.35">
      <c r="A879">
        <v>39</v>
      </c>
      <c r="B879">
        <v>39</v>
      </c>
      <c r="C879" t="s">
        <v>60</v>
      </c>
      <c r="D879" t="s">
        <v>16</v>
      </c>
      <c r="E879">
        <v>1</v>
      </c>
      <c r="F879">
        <v>1.63</v>
      </c>
      <c r="G879">
        <v>1512.83</v>
      </c>
      <c r="I879">
        <v>1512.83</v>
      </c>
      <c r="K879" t="s">
        <v>66</v>
      </c>
      <c r="L879">
        <v>0.6</v>
      </c>
      <c r="M879">
        <v>-44</v>
      </c>
    </row>
    <row r="880" spans="1:13" x14ac:dyDescent="0.35">
      <c r="A880">
        <v>40</v>
      </c>
      <c r="B880">
        <v>40</v>
      </c>
      <c r="C880" t="s">
        <v>61</v>
      </c>
      <c r="D880" t="s">
        <v>16</v>
      </c>
      <c r="E880">
        <v>1</v>
      </c>
      <c r="F880">
        <v>1.63</v>
      </c>
      <c r="G880">
        <v>1586.614</v>
      </c>
      <c r="I880">
        <v>1586.614</v>
      </c>
      <c r="K880" t="s">
        <v>66</v>
      </c>
      <c r="L880">
        <v>0.6</v>
      </c>
      <c r="M880">
        <v>-41.3</v>
      </c>
    </row>
    <row r="881" spans="1:13" x14ac:dyDescent="0.35">
      <c r="A881">
        <v>41</v>
      </c>
      <c r="B881">
        <v>41</v>
      </c>
      <c r="C881" t="s">
        <v>62</v>
      </c>
      <c r="D881" t="s">
        <v>16</v>
      </c>
      <c r="E881">
        <v>1</v>
      </c>
      <c r="F881">
        <v>1.61</v>
      </c>
      <c r="G881">
        <v>1325.0930000000001</v>
      </c>
      <c r="I881">
        <v>1325.0930000000001</v>
      </c>
      <c r="K881" t="s">
        <v>66</v>
      </c>
      <c r="L881">
        <v>0.5</v>
      </c>
      <c r="M881">
        <v>-51</v>
      </c>
    </row>
    <row r="882" spans="1:13" x14ac:dyDescent="0.35">
      <c r="A882">
        <v>42</v>
      </c>
      <c r="B882">
        <v>42</v>
      </c>
      <c r="C882" t="s">
        <v>63</v>
      </c>
      <c r="D882" t="s">
        <v>24</v>
      </c>
      <c r="E882">
        <v>1</v>
      </c>
    </row>
    <row r="883" spans="1:13" x14ac:dyDescent="0.35">
      <c r="A883">
        <v>43</v>
      </c>
      <c r="B883">
        <v>43</v>
      </c>
      <c r="C883" t="s">
        <v>64</v>
      </c>
      <c r="D883" t="s">
        <v>16</v>
      </c>
      <c r="E883">
        <v>1</v>
      </c>
      <c r="F883">
        <v>1.58</v>
      </c>
      <c r="G883">
        <v>1597.0309999999999</v>
      </c>
      <c r="I883">
        <v>1597.0309999999999</v>
      </c>
      <c r="K883" t="s">
        <v>66</v>
      </c>
      <c r="L883">
        <v>0.6</v>
      </c>
      <c r="M883">
        <v>-40.9</v>
      </c>
    </row>
    <row r="884" spans="1:13" x14ac:dyDescent="0.35">
      <c r="A884">
        <v>44</v>
      </c>
      <c r="B884">
        <v>44</v>
      </c>
      <c r="C884" t="s">
        <v>65</v>
      </c>
      <c r="D884" t="s">
        <v>16</v>
      </c>
      <c r="E884">
        <v>1</v>
      </c>
      <c r="F884">
        <v>1.63</v>
      </c>
      <c r="G884">
        <v>1966.5409999999999</v>
      </c>
      <c r="I884">
        <v>1966.5409999999999</v>
      </c>
      <c r="K884" t="s">
        <v>66</v>
      </c>
      <c r="L884">
        <v>0.7</v>
      </c>
      <c r="M884">
        <v>-27.2</v>
      </c>
    </row>
    <row r="885" spans="1:13" x14ac:dyDescent="0.35">
      <c r="A885">
        <v>45</v>
      </c>
      <c r="B885">
        <v>45</v>
      </c>
      <c r="C885" t="s">
        <v>67</v>
      </c>
      <c r="D885" t="s">
        <v>16</v>
      </c>
      <c r="E885">
        <v>1</v>
      </c>
      <c r="F885">
        <v>1.63</v>
      </c>
      <c r="G885">
        <v>1708.59</v>
      </c>
      <c r="I885">
        <v>1708.59</v>
      </c>
      <c r="K885" t="s">
        <v>66</v>
      </c>
      <c r="L885">
        <v>0.6</v>
      </c>
      <c r="M885">
        <v>-36.799999999999997</v>
      </c>
    </row>
    <row r="887" spans="1:13" x14ac:dyDescent="0.35">
      <c r="A887" t="s">
        <v>92</v>
      </c>
    </row>
    <row r="889" spans="1:13" x14ac:dyDescent="0.35">
      <c r="B889" t="s">
        <v>3</v>
      </c>
      <c r="C889" t="s">
        <v>4</v>
      </c>
      <c r="D889" t="s">
        <v>5</v>
      </c>
      <c r="E889" t="s">
        <v>6</v>
      </c>
      <c r="F889" t="s">
        <v>7</v>
      </c>
      <c r="G889" t="s">
        <v>8</v>
      </c>
      <c r="H889" t="s">
        <v>9</v>
      </c>
      <c r="I889" t="s">
        <v>10</v>
      </c>
      <c r="J889" t="s">
        <v>11</v>
      </c>
      <c r="K889" t="s">
        <v>12</v>
      </c>
      <c r="L889" t="s">
        <v>13</v>
      </c>
      <c r="M889" t="s">
        <v>14</v>
      </c>
    </row>
    <row r="890" spans="1:13" x14ac:dyDescent="0.35">
      <c r="A890">
        <v>1</v>
      </c>
      <c r="B890">
        <v>1</v>
      </c>
      <c r="C890" t="s">
        <v>15</v>
      </c>
      <c r="D890" t="s">
        <v>16</v>
      </c>
      <c r="E890">
        <v>1</v>
      </c>
      <c r="F890">
        <v>2.0299999999999998</v>
      </c>
      <c r="G890">
        <v>2138.8629999999998</v>
      </c>
      <c r="I890">
        <v>2138.8629999999998</v>
      </c>
      <c r="K890" t="s">
        <v>66</v>
      </c>
      <c r="L890">
        <v>0.7</v>
      </c>
      <c r="M890">
        <v>-29.7</v>
      </c>
    </row>
    <row r="891" spans="1:13" x14ac:dyDescent="0.35">
      <c r="A891">
        <v>2</v>
      </c>
      <c r="B891">
        <v>2</v>
      </c>
      <c r="C891" t="s">
        <v>18</v>
      </c>
      <c r="D891" t="s">
        <v>16</v>
      </c>
      <c r="E891">
        <v>1</v>
      </c>
      <c r="F891">
        <v>2.0499999999999998</v>
      </c>
      <c r="G891">
        <v>2045.704</v>
      </c>
      <c r="I891">
        <v>2045.704</v>
      </c>
      <c r="K891" t="s">
        <v>66</v>
      </c>
      <c r="L891">
        <v>0.7</v>
      </c>
      <c r="M891">
        <v>-32.799999999999997</v>
      </c>
    </row>
    <row r="892" spans="1:13" x14ac:dyDescent="0.35">
      <c r="A892">
        <v>3</v>
      </c>
      <c r="B892">
        <v>3</v>
      </c>
      <c r="C892" t="s">
        <v>19</v>
      </c>
      <c r="D892" t="s">
        <v>16</v>
      </c>
      <c r="E892">
        <v>1</v>
      </c>
      <c r="F892">
        <v>2.0499999999999998</v>
      </c>
      <c r="G892">
        <v>2160.0729999999999</v>
      </c>
      <c r="I892">
        <v>2160.0729999999999</v>
      </c>
      <c r="K892" t="s">
        <v>66</v>
      </c>
      <c r="L892">
        <v>0.7</v>
      </c>
      <c r="M892">
        <v>-29</v>
      </c>
    </row>
    <row r="893" spans="1:13" x14ac:dyDescent="0.35">
      <c r="A893">
        <v>4</v>
      </c>
      <c r="B893">
        <v>4</v>
      </c>
      <c r="C893" t="s">
        <v>20</v>
      </c>
      <c r="D893" t="s">
        <v>16</v>
      </c>
      <c r="E893">
        <v>1</v>
      </c>
      <c r="F893">
        <v>2.0499999999999998</v>
      </c>
      <c r="G893">
        <v>2301.8490000000002</v>
      </c>
      <c r="I893">
        <v>2301.8490000000002</v>
      </c>
      <c r="K893" t="s">
        <v>66</v>
      </c>
      <c r="L893">
        <v>0.8</v>
      </c>
      <c r="M893">
        <v>-24.3</v>
      </c>
    </row>
    <row r="894" spans="1:13" x14ac:dyDescent="0.35">
      <c r="A894">
        <v>5</v>
      </c>
      <c r="B894">
        <v>5</v>
      </c>
      <c r="C894" t="s">
        <v>21</v>
      </c>
      <c r="D894" t="s">
        <v>16</v>
      </c>
      <c r="E894">
        <v>1</v>
      </c>
    </row>
    <row r="895" spans="1:13" x14ac:dyDescent="0.35">
      <c r="A895">
        <v>6</v>
      </c>
      <c r="B895">
        <v>6</v>
      </c>
      <c r="C895" t="s">
        <v>23</v>
      </c>
      <c r="D895" t="s">
        <v>24</v>
      </c>
      <c r="E895">
        <v>1</v>
      </c>
      <c r="F895">
        <v>2.5</v>
      </c>
      <c r="G895">
        <v>10.335000000000001</v>
      </c>
      <c r="I895">
        <v>10.335000000000001</v>
      </c>
      <c r="K895" t="s">
        <v>66</v>
      </c>
      <c r="L895">
        <v>0</v>
      </c>
      <c r="M895">
        <v>-99.7</v>
      </c>
    </row>
    <row r="896" spans="1:13" x14ac:dyDescent="0.35">
      <c r="A896">
        <v>7</v>
      </c>
      <c r="B896">
        <v>7</v>
      </c>
      <c r="C896" t="s">
        <v>26</v>
      </c>
      <c r="D896" t="s">
        <v>16</v>
      </c>
      <c r="E896">
        <v>1</v>
      </c>
      <c r="F896">
        <v>2.0299999999999998</v>
      </c>
      <c r="G896">
        <v>2272.0149999999999</v>
      </c>
      <c r="I896">
        <v>2272.0149999999999</v>
      </c>
      <c r="K896" t="s">
        <v>66</v>
      </c>
      <c r="L896">
        <v>0.7</v>
      </c>
      <c r="M896">
        <v>-25.3</v>
      </c>
    </row>
    <row r="897" spans="1:13" x14ac:dyDescent="0.35">
      <c r="A897">
        <v>8</v>
      </c>
      <c r="B897">
        <v>8</v>
      </c>
      <c r="C897" t="s">
        <v>27</v>
      </c>
      <c r="D897" t="s">
        <v>16</v>
      </c>
      <c r="E897">
        <v>1</v>
      </c>
      <c r="F897">
        <v>2.0499999999999998</v>
      </c>
      <c r="G897">
        <v>2311.5549999999998</v>
      </c>
      <c r="I897">
        <v>2311.5549999999998</v>
      </c>
      <c r="K897" t="s">
        <v>66</v>
      </c>
      <c r="L897">
        <v>0.8</v>
      </c>
      <c r="M897">
        <v>-24</v>
      </c>
    </row>
    <row r="898" spans="1:13" x14ac:dyDescent="0.35">
      <c r="A898">
        <v>9</v>
      </c>
      <c r="B898">
        <v>9</v>
      </c>
      <c r="C898" t="s">
        <v>28</v>
      </c>
      <c r="D898" t="s">
        <v>16</v>
      </c>
      <c r="E898">
        <v>1</v>
      </c>
      <c r="F898">
        <v>2.0499999999999998</v>
      </c>
      <c r="G898">
        <v>2257.982</v>
      </c>
      <c r="I898">
        <v>2257.982</v>
      </c>
      <c r="K898" t="s">
        <v>66</v>
      </c>
      <c r="L898">
        <v>0.7</v>
      </c>
      <c r="M898">
        <v>-25.8</v>
      </c>
    </row>
    <row r="899" spans="1:13" x14ac:dyDescent="0.35">
      <c r="A899">
        <v>10</v>
      </c>
      <c r="B899">
        <v>10</v>
      </c>
      <c r="C899" t="s">
        <v>29</v>
      </c>
      <c r="D899" t="s">
        <v>16</v>
      </c>
      <c r="E899">
        <v>1</v>
      </c>
      <c r="F899">
        <v>2.0299999999999998</v>
      </c>
      <c r="G899">
        <v>2133.9259999999999</v>
      </c>
      <c r="I899">
        <v>2133.9259999999999</v>
      </c>
      <c r="K899" t="s">
        <v>66</v>
      </c>
      <c r="L899">
        <v>0.7</v>
      </c>
      <c r="M899">
        <v>-29.9</v>
      </c>
    </row>
    <row r="900" spans="1:13" x14ac:dyDescent="0.35">
      <c r="A900">
        <v>11</v>
      </c>
      <c r="B900">
        <v>11</v>
      </c>
      <c r="C900" t="s">
        <v>30</v>
      </c>
      <c r="D900" t="s">
        <v>16</v>
      </c>
      <c r="E900">
        <v>1</v>
      </c>
      <c r="F900">
        <v>2.0299999999999998</v>
      </c>
      <c r="G900">
        <v>2155.5920000000001</v>
      </c>
      <c r="I900">
        <v>2155.5920000000001</v>
      </c>
      <c r="K900" t="s">
        <v>66</v>
      </c>
      <c r="L900">
        <v>0.7</v>
      </c>
      <c r="M900">
        <v>-29.2</v>
      </c>
    </row>
    <row r="901" spans="1:13" x14ac:dyDescent="0.35">
      <c r="A901">
        <v>12</v>
      </c>
      <c r="B901">
        <v>12</v>
      </c>
      <c r="C901" t="s">
        <v>31</v>
      </c>
      <c r="D901" t="s">
        <v>24</v>
      </c>
      <c r="E901">
        <v>1</v>
      </c>
    </row>
    <row r="902" spans="1:13" x14ac:dyDescent="0.35">
      <c r="A902">
        <v>13</v>
      </c>
      <c r="B902">
        <v>13</v>
      </c>
      <c r="C902" t="s">
        <v>32</v>
      </c>
      <c r="D902" t="s">
        <v>16</v>
      </c>
      <c r="E902">
        <v>1</v>
      </c>
      <c r="F902">
        <v>2.0099999999999998</v>
      </c>
      <c r="G902">
        <v>2217.9520000000002</v>
      </c>
      <c r="I902">
        <v>2217.9520000000002</v>
      </c>
      <c r="K902" t="s">
        <v>66</v>
      </c>
      <c r="L902">
        <v>0.7</v>
      </c>
      <c r="M902">
        <v>-27.1</v>
      </c>
    </row>
    <row r="903" spans="1:13" x14ac:dyDescent="0.35">
      <c r="A903">
        <v>14</v>
      </c>
      <c r="B903">
        <v>14</v>
      </c>
      <c r="C903" t="s">
        <v>33</v>
      </c>
      <c r="D903" t="s">
        <v>16</v>
      </c>
      <c r="E903">
        <v>1</v>
      </c>
      <c r="F903">
        <v>2.0499999999999998</v>
      </c>
      <c r="G903">
        <v>2173.4270000000001</v>
      </c>
      <c r="I903">
        <v>2173.4270000000001</v>
      </c>
      <c r="K903" t="s">
        <v>66</v>
      </c>
      <c r="L903">
        <v>0.7</v>
      </c>
      <c r="M903">
        <v>-28.6</v>
      </c>
    </row>
    <row r="904" spans="1:13" x14ac:dyDescent="0.35">
      <c r="A904">
        <v>15</v>
      </c>
      <c r="B904">
        <v>15</v>
      </c>
      <c r="C904" t="s">
        <v>34</v>
      </c>
      <c r="D904" t="s">
        <v>16</v>
      </c>
      <c r="E904">
        <v>1</v>
      </c>
      <c r="F904">
        <v>2.0299999999999998</v>
      </c>
      <c r="G904">
        <v>2241.89</v>
      </c>
      <c r="I904">
        <v>2241.89</v>
      </c>
      <c r="K904" t="s">
        <v>66</v>
      </c>
      <c r="L904">
        <v>0.7</v>
      </c>
      <c r="M904">
        <v>-26.3</v>
      </c>
    </row>
    <row r="905" spans="1:13" x14ac:dyDescent="0.35">
      <c r="A905">
        <v>16</v>
      </c>
      <c r="B905">
        <v>16</v>
      </c>
      <c r="C905" t="s">
        <v>35</v>
      </c>
      <c r="D905" t="s">
        <v>16</v>
      </c>
      <c r="E905">
        <v>1</v>
      </c>
      <c r="F905">
        <v>2.0299999999999998</v>
      </c>
      <c r="G905">
        <v>2293.5250000000001</v>
      </c>
      <c r="I905">
        <v>2293.5250000000001</v>
      </c>
      <c r="K905" t="s">
        <v>66</v>
      </c>
      <c r="L905">
        <v>0.8</v>
      </c>
      <c r="M905">
        <v>-24.6</v>
      </c>
    </row>
    <row r="906" spans="1:13" x14ac:dyDescent="0.35">
      <c r="A906">
        <v>17</v>
      </c>
      <c r="B906">
        <v>17</v>
      </c>
      <c r="C906" t="s">
        <v>36</v>
      </c>
      <c r="D906" t="s">
        <v>16</v>
      </c>
      <c r="E906">
        <v>1</v>
      </c>
      <c r="F906">
        <v>2.0299999999999998</v>
      </c>
      <c r="G906">
        <v>2001.192</v>
      </c>
      <c r="I906">
        <v>2001.192</v>
      </c>
      <c r="K906" t="s">
        <v>66</v>
      </c>
      <c r="L906">
        <v>0.7</v>
      </c>
      <c r="M906">
        <v>-34.200000000000003</v>
      </c>
    </row>
    <row r="907" spans="1:13" x14ac:dyDescent="0.35">
      <c r="A907">
        <v>18</v>
      </c>
      <c r="B907">
        <v>18</v>
      </c>
      <c r="C907" t="s">
        <v>37</v>
      </c>
      <c r="D907" t="s">
        <v>24</v>
      </c>
      <c r="E907">
        <v>1</v>
      </c>
      <c r="F907">
        <v>2.19</v>
      </c>
      <c r="G907">
        <v>32.177</v>
      </c>
      <c r="I907">
        <v>32.177</v>
      </c>
      <c r="K907" t="s">
        <v>66</v>
      </c>
      <c r="L907">
        <v>0</v>
      </c>
      <c r="M907">
        <v>-98.9</v>
      </c>
    </row>
    <row r="908" spans="1:13" x14ac:dyDescent="0.35">
      <c r="A908">
        <v>19</v>
      </c>
      <c r="B908">
        <v>19</v>
      </c>
      <c r="C908" t="s">
        <v>39</v>
      </c>
      <c r="D908" t="s">
        <v>16</v>
      </c>
      <c r="E908">
        <v>1</v>
      </c>
      <c r="F908">
        <v>2.0099999999999998</v>
      </c>
      <c r="G908">
        <v>2209.7689999999998</v>
      </c>
      <c r="I908">
        <v>2209.7689999999998</v>
      </c>
      <c r="K908" t="s">
        <v>66</v>
      </c>
      <c r="L908">
        <v>0.7</v>
      </c>
      <c r="M908">
        <v>-27.4</v>
      </c>
    </row>
    <row r="909" spans="1:13" x14ac:dyDescent="0.35">
      <c r="A909">
        <v>20</v>
      </c>
      <c r="B909">
        <v>20</v>
      </c>
      <c r="C909" t="s">
        <v>40</v>
      </c>
      <c r="D909" t="s">
        <v>16</v>
      </c>
      <c r="E909">
        <v>1</v>
      </c>
      <c r="F909">
        <v>2.0499999999999998</v>
      </c>
      <c r="G909">
        <v>2131.9349999999999</v>
      </c>
      <c r="I909">
        <v>2131.9349999999999</v>
      </c>
      <c r="K909" t="s">
        <v>66</v>
      </c>
      <c r="L909">
        <v>0.7</v>
      </c>
      <c r="M909">
        <v>-29.9</v>
      </c>
    </row>
    <row r="910" spans="1:13" x14ac:dyDescent="0.35">
      <c r="A910">
        <v>21</v>
      </c>
      <c r="B910">
        <v>21</v>
      </c>
      <c r="C910" t="s">
        <v>41</v>
      </c>
      <c r="D910" t="s">
        <v>16</v>
      </c>
      <c r="E910">
        <v>1</v>
      </c>
      <c r="F910">
        <v>2.0299999999999998</v>
      </c>
      <c r="G910">
        <v>2177.346</v>
      </c>
      <c r="I910">
        <v>2177.346</v>
      </c>
      <c r="K910" t="s">
        <v>66</v>
      </c>
      <c r="L910">
        <v>0.7</v>
      </c>
      <c r="M910">
        <v>-28.4</v>
      </c>
    </row>
    <row r="911" spans="1:13" x14ac:dyDescent="0.35">
      <c r="A911">
        <v>22</v>
      </c>
      <c r="B911">
        <v>22</v>
      </c>
      <c r="C911" t="s">
        <v>42</v>
      </c>
      <c r="D911" t="s">
        <v>16</v>
      </c>
      <c r="E911">
        <v>1</v>
      </c>
      <c r="F911">
        <v>2.0299999999999998</v>
      </c>
      <c r="G911">
        <v>2293.2350000000001</v>
      </c>
      <c r="I911">
        <v>2293.2350000000001</v>
      </c>
      <c r="K911" t="s">
        <v>66</v>
      </c>
      <c r="L911">
        <v>0.8</v>
      </c>
      <c r="M911">
        <v>-24.6</v>
      </c>
    </row>
    <row r="912" spans="1:13" x14ac:dyDescent="0.35">
      <c r="A912">
        <v>23</v>
      </c>
      <c r="B912">
        <v>23</v>
      </c>
      <c r="C912" t="s">
        <v>43</v>
      </c>
      <c r="D912" t="s">
        <v>16</v>
      </c>
      <c r="E912">
        <v>1</v>
      </c>
      <c r="F912">
        <v>2.0299999999999998</v>
      </c>
      <c r="G912">
        <v>2344.0540000000001</v>
      </c>
      <c r="I912">
        <v>2344.0540000000001</v>
      </c>
      <c r="K912" t="s">
        <v>66</v>
      </c>
      <c r="L912">
        <v>0.8</v>
      </c>
      <c r="M912">
        <v>-23</v>
      </c>
    </row>
    <row r="913" spans="1:13" x14ac:dyDescent="0.35">
      <c r="A913">
        <v>24</v>
      </c>
      <c r="B913">
        <v>24</v>
      </c>
      <c r="C913" t="s">
        <v>44</v>
      </c>
      <c r="D913" t="s">
        <v>24</v>
      </c>
      <c r="E913">
        <v>1</v>
      </c>
    </row>
    <row r="914" spans="1:13" x14ac:dyDescent="0.35">
      <c r="A914">
        <v>25</v>
      </c>
      <c r="B914">
        <v>25</v>
      </c>
      <c r="C914" t="s">
        <v>45</v>
      </c>
      <c r="D914" t="s">
        <v>16</v>
      </c>
      <c r="E914">
        <v>1</v>
      </c>
      <c r="F914">
        <v>2.0099999999999998</v>
      </c>
      <c r="G914">
        <v>2247.105</v>
      </c>
      <c r="I914">
        <v>2247.105</v>
      </c>
      <c r="K914" t="s">
        <v>66</v>
      </c>
      <c r="L914">
        <v>0.7</v>
      </c>
      <c r="M914">
        <v>-26.1</v>
      </c>
    </row>
    <row r="915" spans="1:13" x14ac:dyDescent="0.35">
      <c r="A915">
        <v>26</v>
      </c>
      <c r="B915">
        <v>26</v>
      </c>
      <c r="C915" t="s">
        <v>46</v>
      </c>
      <c r="D915" t="s">
        <v>16</v>
      </c>
      <c r="E915">
        <v>1</v>
      </c>
      <c r="F915">
        <v>2.0299999999999998</v>
      </c>
      <c r="G915">
        <v>2368.5949999999998</v>
      </c>
      <c r="I915">
        <v>2368.5949999999998</v>
      </c>
      <c r="K915" t="s">
        <v>66</v>
      </c>
      <c r="L915">
        <v>0.8</v>
      </c>
      <c r="M915">
        <v>-22.1</v>
      </c>
    </row>
    <row r="916" spans="1:13" x14ac:dyDescent="0.35">
      <c r="A916">
        <v>27</v>
      </c>
      <c r="B916">
        <v>27</v>
      </c>
      <c r="C916" t="s">
        <v>47</v>
      </c>
      <c r="D916" t="s">
        <v>16</v>
      </c>
      <c r="E916">
        <v>1</v>
      </c>
      <c r="F916">
        <v>2.0299999999999998</v>
      </c>
      <c r="G916">
        <v>2386.482</v>
      </c>
      <c r="I916">
        <v>2386.482</v>
      </c>
      <c r="K916" t="s">
        <v>66</v>
      </c>
      <c r="L916">
        <v>0.8</v>
      </c>
      <c r="M916">
        <v>-21.6</v>
      </c>
    </row>
    <row r="917" spans="1:13" x14ac:dyDescent="0.35">
      <c r="A917">
        <v>28</v>
      </c>
      <c r="B917">
        <v>28</v>
      </c>
      <c r="C917" t="s">
        <v>49</v>
      </c>
      <c r="D917" t="s">
        <v>16</v>
      </c>
      <c r="E917">
        <v>1</v>
      </c>
      <c r="F917">
        <v>2.0299999999999998</v>
      </c>
      <c r="G917">
        <v>2206.6959999999999</v>
      </c>
      <c r="I917">
        <v>2206.6959999999999</v>
      </c>
      <c r="K917" t="s">
        <v>66</v>
      </c>
      <c r="L917">
        <v>0.7</v>
      </c>
      <c r="M917">
        <v>-27.5</v>
      </c>
    </row>
    <row r="918" spans="1:13" x14ac:dyDescent="0.35">
      <c r="A918">
        <v>29</v>
      </c>
      <c r="B918">
        <v>29</v>
      </c>
      <c r="C918" t="s">
        <v>50</v>
      </c>
      <c r="D918" t="s">
        <v>16</v>
      </c>
      <c r="E918">
        <v>1</v>
      </c>
      <c r="F918">
        <v>2.0099999999999998</v>
      </c>
      <c r="G918">
        <v>2383.1149999999998</v>
      </c>
      <c r="I918">
        <v>2383.1149999999998</v>
      </c>
      <c r="K918" t="s">
        <v>66</v>
      </c>
      <c r="L918">
        <v>0.8</v>
      </c>
      <c r="M918">
        <v>-21.7</v>
      </c>
    </row>
    <row r="919" spans="1:13" x14ac:dyDescent="0.35">
      <c r="A919">
        <v>30</v>
      </c>
      <c r="B919">
        <v>30</v>
      </c>
      <c r="C919" t="s">
        <v>51</v>
      </c>
      <c r="D919" t="s">
        <v>24</v>
      </c>
      <c r="E919">
        <v>1</v>
      </c>
    </row>
    <row r="920" spans="1:13" x14ac:dyDescent="0.35">
      <c r="A920">
        <v>31</v>
      </c>
      <c r="B920">
        <v>31</v>
      </c>
      <c r="C920" t="s">
        <v>52</v>
      </c>
      <c r="D920" t="s">
        <v>16</v>
      </c>
      <c r="E920">
        <v>1</v>
      </c>
      <c r="K920" t="s">
        <v>25</v>
      </c>
    </row>
    <row r="921" spans="1:13" x14ac:dyDescent="0.35">
      <c r="A921">
        <v>32</v>
      </c>
      <c r="B921">
        <v>32</v>
      </c>
      <c r="C921" t="s">
        <v>53</v>
      </c>
      <c r="D921" t="s">
        <v>16</v>
      </c>
      <c r="E921">
        <v>1</v>
      </c>
      <c r="F921">
        <v>2.0099999999999998</v>
      </c>
      <c r="G921">
        <v>2299.625</v>
      </c>
      <c r="I921">
        <v>2299.625</v>
      </c>
      <c r="K921" t="s">
        <v>66</v>
      </c>
      <c r="L921">
        <v>0.8</v>
      </c>
      <c r="M921">
        <v>-24.4</v>
      </c>
    </row>
    <row r="922" spans="1:13" x14ac:dyDescent="0.35">
      <c r="A922">
        <v>33</v>
      </c>
      <c r="B922">
        <v>33</v>
      </c>
      <c r="C922" t="s">
        <v>54</v>
      </c>
      <c r="D922" t="s">
        <v>16</v>
      </c>
      <c r="E922">
        <v>1</v>
      </c>
      <c r="F922">
        <v>2.0499999999999998</v>
      </c>
      <c r="G922">
        <v>1876.498</v>
      </c>
      <c r="I922">
        <v>1876.498</v>
      </c>
      <c r="K922" t="s">
        <v>66</v>
      </c>
      <c r="L922">
        <v>0.6</v>
      </c>
      <c r="M922">
        <v>-38.299999999999997</v>
      </c>
    </row>
    <row r="923" spans="1:13" x14ac:dyDescent="0.35">
      <c r="A923">
        <v>34</v>
      </c>
      <c r="B923">
        <v>34</v>
      </c>
      <c r="C923" t="s">
        <v>55</v>
      </c>
      <c r="D923" t="s">
        <v>16</v>
      </c>
      <c r="E923">
        <v>1</v>
      </c>
      <c r="F923">
        <v>2.0299999999999998</v>
      </c>
      <c r="G923">
        <v>2575.9929999999999</v>
      </c>
      <c r="I923">
        <v>2575.9929999999999</v>
      </c>
      <c r="K923" t="s">
        <v>66</v>
      </c>
      <c r="L923">
        <v>0.8</v>
      </c>
      <c r="M923">
        <v>-15.3</v>
      </c>
    </row>
    <row r="924" spans="1:13" x14ac:dyDescent="0.35">
      <c r="A924">
        <v>35</v>
      </c>
      <c r="B924">
        <v>35</v>
      </c>
      <c r="C924" t="s">
        <v>56</v>
      </c>
      <c r="D924" t="s">
        <v>16</v>
      </c>
      <c r="E924">
        <v>1</v>
      </c>
      <c r="F924">
        <v>2.0099999999999998</v>
      </c>
      <c r="G924">
        <v>2186.9569999999999</v>
      </c>
      <c r="I924">
        <v>2186.9569999999999</v>
      </c>
      <c r="K924" t="s">
        <v>66</v>
      </c>
      <c r="L924">
        <v>0.7</v>
      </c>
      <c r="M924">
        <v>-28.1</v>
      </c>
    </row>
    <row r="925" spans="1:13" x14ac:dyDescent="0.35">
      <c r="A925">
        <v>36</v>
      </c>
      <c r="B925">
        <v>36</v>
      </c>
      <c r="C925" t="s">
        <v>57</v>
      </c>
      <c r="D925" t="s">
        <v>24</v>
      </c>
      <c r="E925">
        <v>1</v>
      </c>
      <c r="F925">
        <v>1.93</v>
      </c>
      <c r="G925">
        <v>8.7609999999999992</v>
      </c>
      <c r="I925">
        <v>8.7609999999999992</v>
      </c>
      <c r="K925" t="s">
        <v>66</v>
      </c>
      <c r="L925">
        <v>0</v>
      </c>
      <c r="M925">
        <v>-99.7</v>
      </c>
    </row>
    <row r="926" spans="1:13" x14ac:dyDescent="0.35">
      <c r="A926">
        <v>37</v>
      </c>
      <c r="B926">
        <v>37</v>
      </c>
      <c r="C926" t="s">
        <v>58</v>
      </c>
      <c r="D926" t="s">
        <v>16</v>
      </c>
      <c r="E926">
        <v>1</v>
      </c>
      <c r="F926">
        <v>2.0299999999999998</v>
      </c>
      <c r="G926">
        <v>2793.3629999999998</v>
      </c>
      <c r="I926">
        <v>2793.3629999999998</v>
      </c>
      <c r="K926" t="s">
        <v>66</v>
      </c>
      <c r="L926">
        <v>0.9</v>
      </c>
      <c r="M926">
        <v>-8.1999999999999993</v>
      </c>
    </row>
    <row r="927" spans="1:13" x14ac:dyDescent="0.35">
      <c r="A927">
        <v>38</v>
      </c>
      <c r="B927">
        <v>38</v>
      </c>
      <c r="C927" t="s">
        <v>59</v>
      </c>
      <c r="D927" t="s">
        <v>16</v>
      </c>
      <c r="E927">
        <v>1</v>
      </c>
      <c r="F927">
        <v>2.0299999999999998</v>
      </c>
      <c r="G927">
        <v>2254.663</v>
      </c>
      <c r="I927">
        <v>2254.663</v>
      </c>
      <c r="K927" t="s">
        <v>66</v>
      </c>
      <c r="L927">
        <v>0.7</v>
      </c>
      <c r="M927">
        <v>-25.9</v>
      </c>
    </row>
    <row r="928" spans="1:13" x14ac:dyDescent="0.35">
      <c r="A928">
        <v>39</v>
      </c>
      <c r="B928">
        <v>39</v>
      </c>
      <c r="C928" t="s">
        <v>60</v>
      </c>
      <c r="D928" t="s">
        <v>16</v>
      </c>
      <c r="E928">
        <v>1</v>
      </c>
      <c r="F928">
        <v>2.0099999999999998</v>
      </c>
      <c r="G928">
        <v>2164.3359999999998</v>
      </c>
      <c r="I928">
        <v>2164.3359999999998</v>
      </c>
      <c r="K928" t="s">
        <v>66</v>
      </c>
      <c r="L928">
        <v>0.7</v>
      </c>
      <c r="M928">
        <v>-28.9</v>
      </c>
    </row>
    <row r="929" spans="1:13" x14ac:dyDescent="0.35">
      <c r="A929">
        <v>40</v>
      </c>
      <c r="B929">
        <v>40</v>
      </c>
      <c r="C929" t="s">
        <v>61</v>
      </c>
      <c r="D929" t="s">
        <v>16</v>
      </c>
      <c r="E929">
        <v>1</v>
      </c>
      <c r="F929">
        <v>2.0099999999999998</v>
      </c>
      <c r="G929">
        <v>2026.23</v>
      </c>
      <c r="I929">
        <v>2026.23</v>
      </c>
      <c r="K929" t="s">
        <v>66</v>
      </c>
      <c r="L929">
        <v>0.7</v>
      </c>
      <c r="M929">
        <v>-33.4</v>
      </c>
    </row>
    <row r="930" spans="1:13" x14ac:dyDescent="0.35">
      <c r="A930">
        <v>41</v>
      </c>
      <c r="B930">
        <v>41</v>
      </c>
      <c r="C930" t="s">
        <v>62</v>
      </c>
      <c r="D930" t="s">
        <v>16</v>
      </c>
      <c r="E930">
        <v>1</v>
      </c>
      <c r="F930">
        <v>2.0099999999999998</v>
      </c>
      <c r="G930">
        <v>2033.0260000000001</v>
      </c>
      <c r="I930">
        <v>2033.0260000000001</v>
      </c>
      <c r="K930" t="s">
        <v>66</v>
      </c>
      <c r="L930">
        <v>0.7</v>
      </c>
      <c r="M930">
        <v>-33.200000000000003</v>
      </c>
    </row>
    <row r="931" spans="1:13" x14ac:dyDescent="0.35">
      <c r="A931">
        <v>42</v>
      </c>
      <c r="B931">
        <v>42</v>
      </c>
      <c r="C931" t="s">
        <v>63</v>
      </c>
      <c r="D931" t="s">
        <v>24</v>
      </c>
      <c r="E931">
        <v>1</v>
      </c>
      <c r="F931">
        <v>2.13</v>
      </c>
      <c r="G931">
        <v>13.135</v>
      </c>
      <c r="I931">
        <v>13.135</v>
      </c>
      <c r="K931" t="s">
        <v>66</v>
      </c>
      <c r="L931">
        <v>0</v>
      </c>
      <c r="M931">
        <v>-99.6</v>
      </c>
    </row>
    <row r="932" spans="1:13" x14ac:dyDescent="0.35">
      <c r="A932">
        <v>43</v>
      </c>
      <c r="B932">
        <v>43</v>
      </c>
      <c r="C932" t="s">
        <v>64</v>
      </c>
      <c r="D932" t="s">
        <v>16</v>
      </c>
      <c r="E932">
        <v>1</v>
      </c>
      <c r="F932">
        <v>2</v>
      </c>
      <c r="G932">
        <v>2172.7109999999998</v>
      </c>
      <c r="I932">
        <v>2172.7109999999998</v>
      </c>
      <c r="K932" t="s">
        <v>66</v>
      </c>
      <c r="L932">
        <v>0.7</v>
      </c>
      <c r="M932">
        <v>-28.6</v>
      </c>
    </row>
    <row r="933" spans="1:13" x14ac:dyDescent="0.35">
      <c r="A933">
        <v>44</v>
      </c>
      <c r="B933">
        <v>44</v>
      </c>
      <c r="C933" t="s">
        <v>65</v>
      </c>
      <c r="D933" t="s">
        <v>16</v>
      </c>
      <c r="E933">
        <v>1</v>
      </c>
      <c r="F933">
        <v>2.0299999999999998</v>
      </c>
      <c r="G933">
        <v>2221.48</v>
      </c>
      <c r="I933">
        <v>2221.48</v>
      </c>
      <c r="K933" t="s">
        <v>66</v>
      </c>
      <c r="L933">
        <v>0.7</v>
      </c>
      <c r="M933">
        <v>-27</v>
      </c>
    </row>
    <row r="934" spans="1:13" x14ac:dyDescent="0.35">
      <c r="A934">
        <v>45</v>
      </c>
      <c r="B934">
        <v>45</v>
      </c>
      <c r="C934" t="s">
        <v>67</v>
      </c>
      <c r="D934" t="s">
        <v>16</v>
      </c>
      <c r="E934">
        <v>1</v>
      </c>
      <c r="F934">
        <v>2.0099999999999998</v>
      </c>
      <c r="G934">
        <v>2340.9490000000001</v>
      </c>
      <c r="I934">
        <v>2340.9490000000001</v>
      </c>
      <c r="K934" t="s">
        <v>66</v>
      </c>
      <c r="L934">
        <v>0.8</v>
      </c>
      <c r="M934">
        <v>-23.1</v>
      </c>
    </row>
    <row r="936" spans="1:13" x14ac:dyDescent="0.35">
      <c r="A936" t="s">
        <v>93</v>
      </c>
    </row>
    <row r="938" spans="1:13" x14ac:dyDescent="0.35">
      <c r="B938" t="s">
        <v>3</v>
      </c>
      <c r="C938" t="s">
        <v>4</v>
      </c>
      <c r="D938" t="s">
        <v>5</v>
      </c>
      <c r="E938" t="s">
        <v>6</v>
      </c>
      <c r="F938" t="s">
        <v>7</v>
      </c>
      <c r="G938" t="s">
        <v>8</v>
      </c>
      <c r="H938" t="s">
        <v>9</v>
      </c>
      <c r="I938" t="s">
        <v>10</v>
      </c>
      <c r="J938" t="s">
        <v>11</v>
      </c>
      <c r="K938" t="s">
        <v>12</v>
      </c>
      <c r="L938" t="s">
        <v>13</v>
      </c>
      <c r="M938" t="s">
        <v>14</v>
      </c>
    </row>
    <row r="939" spans="1:13" x14ac:dyDescent="0.35">
      <c r="A939">
        <v>1</v>
      </c>
      <c r="B939">
        <v>1</v>
      </c>
      <c r="C939" t="s">
        <v>15</v>
      </c>
      <c r="D939" t="s">
        <v>16</v>
      </c>
      <c r="E939">
        <v>1</v>
      </c>
      <c r="F939">
        <v>2.5299999999999998</v>
      </c>
      <c r="G939">
        <v>591.97500000000002</v>
      </c>
      <c r="I939">
        <v>591.97500000000002</v>
      </c>
      <c r="K939" t="s">
        <v>66</v>
      </c>
      <c r="L939">
        <v>0.7</v>
      </c>
      <c r="M939">
        <v>-28.3</v>
      </c>
    </row>
    <row r="940" spans="1:13" x14ac:dyDescent="0.35">
      <c r="A940">
        <v>2</v>
      </c>
      <c r="B940">
        <v>2</v>
      </c>
      <c r="C940" t="s">
        <v>18</v>
      </c>
      <c r="D940" t="s">
        <v>16</v>
      </c>
      <c r="E940">
        <v>1</v>
      </c>
      <c r="F940">
        <v>2.5299999999999998</v>
      </c>
      <c r="G940">
        <v>513.15499999999997</v>
      </c>
      <c r="I940">
        <v>513.15499999999997</v>
      </c>
      <c r="K940" t="s">
        <v>17</v>
      </c>
      <c r="L940">
        <v>0.6</v>
      </c>
      <c r="M940">
        <v>-37.799999999999997</v>
      </c>
    </row>
    <row r="941" spans="1:13" x14ac:dyDescent="0.35">
      <c r="A941">
        <v>3</v>
      </c>
      <c r="B941">
        <v>3</v>
      </c>
      <c r="C941" t="s">
        <v>19</v>
      </c>
      <c r="D941" t="s">
        <v>16</v>
      </c>
      <c r="E941">
        <v>1</v>
      </c>
      <c r="F941">
        <v>2.5299999999999998</v>
      </c>
      <c r="G941">
        <v>600.62800000000004</v>
      </c>
      <c r="I941">
        <v>600.62800000000004</v>
      </c>
      <c r="K941" t="s">
        <v>66</v>
      </c>
      <c r="L941">
        <v>0.7</v>
      </c>
      <c r="M941">
        <v>-27.2</v>
      </c>
    </row>
    <row r="942" spans="1:13" x14ac:dyDescent="0.35">
      <c r="A942">
        <v>4</v>
      </c>
      <c r="B942">
        <v>4</v>
      </c>
      <c r="C942" t="s">
        <v>20</v>
      </c>
      <c r="D942" t="s">
        <v>16</v>
      </c>
      <c r="E942">
        <v>1</v>
      </c>
      <c r="F942">
        <v>2.52</v>
      </c>
      <c r="G942">
        <v>600.61099999999999</v>
      </c>
      <c r="I942">
        <v>600.61099999999999</v>
      </c>
      <c r="K942" t="s">
        <v>66</v>
      </c>
      <c r="L942">
        <v>0.7</v>
      </c>
      <c r="M942">
        <v>-27.2</v>
      </c>
    </row>
    <row r="943" spans="1:13" x14ac:dyDescent="0.35">
      <c r="A943">
        <v>5</v>
      </c>
      <c r="B943">
        <v>5</v>
      </c>
      <c r="C943" t="s">
        <v>21</v>
      </c>
      <c r="D943" t="s">
        <v>16</v>
      </c>
      <c r="E943">
        <v>1</v>
      </c>
    </row>
    <row r="944" spans="1:13" x14ac:dyDescent="0.35">
      <c r="A944">
        <v>6</v>
      </c>
      <c r="B944">
        <v>6</v>
      </c>
      <c r="C944" t="s">
        <v>23</v>
      </c>
      <c r="D944" t="s">
        <v>24</v>
      </c>
      <c r="E944">
        <v>1</v>
      </c>
    </row>
    <row r="945" spans="1:13" x14ac:dyDescent="0.35">
      <c r="A945">
        <v>7</v>
      </c>
      <c r="B945">
        <v>7</v>
      </c>
      <c r="C945" t="s">
        <v>26</v>
      </c>
      <c r="D945" t="s">
        <v>16</v>
      </c>
      <c r="E945">
        <v>1</v>
      </c>
      <c r="F945">
        <v>2.52</v>
      </c>
      <c r="G945">
        <v>665.81</v>
      </c>
      <c r="I945">
        <v>665.81</v>
      </c>
      <c r="K945" t="s">
        <v>66</v>
      </c>
      <c r="L945">
        <v>0.8</v>
      </c>
      <c r="M945">
        <v>-19.3</v>
      </c>
    </row>
    <row r="946" spans="1:13" x14ac:dyDescent="0.35">
      <c r="A946">
        <v>8</v>
      </c>
      <c r="B946">
        <v>8</v>
      </c>
      <c r="C946" t="s">
        <v>27</v>
      </c>
      <c r="D946" t="s">
        <v>16</v>
      </c>
      <c r="E946">
        <v>1</v>
      </c>
      <c r="F946">
        <v>2.52</v>
      </c>
      <c r="G946">
        <v>553.58799999999997</v>
      </c>
      <c r="I946">
        <v>553.58799999999997</v>
      </c>
      <c r="K946" t="s">
        <v>66</v>
      </c>
      <c r="L946">
        <v>0.7</v>
      </c>
      <c r="M946">
        <v>-32.9</v>
      </c>
    </row>
    <row r="947" spans="1:13" x14ac:dyDescent="0.35">
      <c r="A947">
        <v>9</v>
      </c>
      <c r="B947">
        <v>9</v>
      </c>
      <c r="C947" t="s">
        <v>28</v>
      </c>
      <c r="D947" t="s">
        <v>16</v>
      </c>
      <c r="E947">
        <v>1</v>
      </c>
      <c r="F947">
        <v>2.52</v>
      </c>
      <c r="G947">
        <v>556.70100000000002</v>
      </c>
      <c r="I947">
        <v>556.70100000000002</v>
      </c>
      <c r="K947" t="s">
        <v>17</v>
      </c>
      <c r="L947">
        <v>0.7</v>
      </c>
      <c r="M947">
        <v>-32.5</v>
      </c>
    </row>
    <row r="948" spans="1:13" x14ac:dyDescent="0.35">
      <c r="A948">
        <v>10</v>
      </c>
      <c r="B948">
        <v>10</v>
      </c>
      <c r="C948" t="s">
        <v>29</v>
      </c>
      <c r="D948" t="s">
        <v>16</v>
      </c>
      <c r="E948">
        <v>1</v>
      </c>
      <c r="F948">
        <v>2.5</v>
      </c>
      <c r="G948">
        <v>505.81700000000001</v>
      </c>
      <c r="I948">
        <v>505.81700000000001</v>
      </c>
      <c r="K948" t="s">
        <v>17</v>
      </c>
      <c r="L948">
        <v>0.6</v>
      </c>
      <c r="M948">
        <v>-38.700000000000003</v>
      </c>
    </row>
    <row r="949" spans="1:13" x14ac:dyDescent="0.35">
      <c r="A949">
        <v>11</v>
      </c>
      <c r="B949">
        <v>11</v>
      </c>
      <c r="C949" t="s">
        <v>30</v>
      </c>
      <c r="D949" t="s">
        <v>16</v>
      </c>
      <c r="E949">
        <v>1</v>
      </c>
      <c r="F949">
        <v>2.52</v>
      </c>
      <c r="G949">
        <v>545.21</v>
      </c>
      <c r="I949">
        <v>545.21</v>
      </c>
      <c r="K949" t="s">
        <v>17</v>
      </c>
      <c r="L949">
        <v>0.7</v>
      </c>
      <c r="M949">
        <v>-33.9</v>
      </c>
    </row>
    <row r="950" spans="1:13" x14ac:dyDescent="0.35">
      <c r="A950">
        <v>12</v>
      </c>
      <c r="B950">
        <v>12</v>
      </c>
      <c r="C950" t="s">
        <v>31</v>
      </c>
      <c r="D950" t="s">
        <v>24</v>
      </c>
      <c r="E950">
        <v>1</v>
      </c>
      <c r="F950">
        <v>2.61</v>
      </c>
      <c r="G950">
        <v>15.042999999999999</v>
      </c>
      <c r="I950">
        <v>15.042999999999999</v>
      </c>
      <c r="K950" t="s">
        <v>66</v>
      </c>
      <c r="L950">
        <v>0</v>
      </c>
      <c r="M950">
        <v>-98.2</v>
      </c>
    </row>
    <row r="951" spans="1:13" x14ac:dyDescent="0.35">
      <c r="A951">
        <v>13</v>
      </c>
      <c r="B951">
        <v>13</v>
      </c>
      <c r="C951" t="s">
        <v>32</v>
      </c>
      <c r="D951" t="s">
        <v>16</v>
      </c>
      <c r="E951">
        <v>1</v>
      </c>
      <c r="F951">
        <v>2.52</v>
      </c>
      <c r="G951">
        <v>575.50800000000004</v>
      </c>
      <c r="I951">
        <v>575.50800000000004</v>
      </c>
      <c r="K951" t="s">
        <v>66</v>
      </c>
      <c r="L951">
        <v>0.7</v>
      </c>
      <c r="M951">
        <v>-30.3</v>
      </c>
    </row>
    <row r="952" spans="1:13" x14ac:dyDescent="0.35">
      <c r="A952">
        <v>14</v>
      </c>
      <c r="B952">
        <v>14</v>
      </c>
      <c r="C952" t="s">
        <v>33</v>
      </c>
      <c r="D952" t="s">
        <v>16</v>
      </c>
      <c r="E952">
        <v>1</v>
      </c>
      <c r="F952">
        <v>2.52</v>
      </c>
      <c r="G952">
        <v>677.33900000000006</v>
      </c>
      <c r="I952">
        <v>677.33900000000006</v>
      </c>
      <c r="K952" t="s">
        <v>66</v>
      </c>
      <c r="L952">
        <v>0.8</v>
      </c>
      <c r="M952">
        <v>-17.899999999999999</v>
      </c>
    </row>
    <row r="953" spans="1:13" x14ac:dyDescent="0.35">
      <c r="A953">
        <v>15</v>
      </c>
      <c r="B953">
        <v>15</v>
      </c>
      <c r="C953" t="s">
        <v>34</v>
      </c>
      <c r="D953" t="s">
        <v>16</v>
      </c>
      <c r="E953">
        <v>1</v>
      </c>
      <c r="F953">
        <v>2.5</v>
      </c>
      <c r="G953">
        <v>670.86699999999996</v>
      </c>
      <c r="I953">
        <v>670.86699999999996</v>
      </c>
      <c r="K953" t="s">
        <v>66</v>
      </c>
      <c r="L953">
        <v>0.8</v>
      </c>
      <c r="M953">
        <v>-18.7</v>
      </c>
    </row>
    <row r="954" spans="1:13" x14ac:dyDescent="0.35">
      <c r="A954">
        <v>16</v>
      </c>
      <c r="B954">
        <v>16</v>
      </c>
      <c r="C954" t="s">
        <v>35</v>
      </c>
      <c r="D954" t="s">
        <v>16</v>
      </c>
      <c r="E954">
        <v>1</v>
      </c>
      <c r="F954">
        <v>2.5</v>
      </c>
      <c r="G954">
        <v>583.12300000000005</v>
      </c>
      <c r="I954">
        <v>583.12300000000005</v>
      </c>
      <c r="K954" t="s">
        <v>66</v>
      </c>
      <c r="L954">
        <v>0.7</v>
      </c>
      <c r="M954">
        <v>-29.3</v>
      </c>
    </row>
    <row r="955" spans="1:13" x14ac:dyDescent="0.35">
      <c r="A955">
        <v>17</v>
      </c>
      <c r="B955">
        <v>17</v>
      </c>
      <c r="C955" t="s">
        <v>36</v>
      </c>
      <c r="D955" t="s">
        <v>16</v>
      </c>
      <c r="E955">
        <v>1</v>
      </c>
      <c r="F955">
        <v>2.5</v>
      </c>
      <c r="G955">
        <v>626.98099999999999</v>
      </c>
      <c r="I955">
        <v>626.98099999999999</v>
      </c>
      <c r="K955" t="s">
        <v>66</v>
      </c>
      <c r="L955">
        <v>0.8</v>
      </c>
      <c r="M955">
        <v>-24</v>
      </c>
    </row>
    <row r="956" spans="1:13" x14ac:dyDescent="0.35">
      <c r="A956">
        <v>18</v>
      </c>
      <c r="B956">
        <v>18</v>
      </c>
      <c r="C956" t="s">
        <v>37</v>
      </c>
      <c r="D956" t="s">
        <v>24</v>
      </c>
      <c r="E956">
        <v>1</v>
      </c>
      <c r="F956">
        <v>2.5299999999999998</v>
      </c>
      <c r="G956">
        <v>15.254</v>
      </c>
      <c r="I956">
        <v>15.254</v>
      </c>
      <c r="K956" t="s">
        <v>66</v>
      </c>
      <c r="L956">
        <v>0</v>
      </c>
      <c r="M956">
        <v>-98.2</v>
      </c>
    </row>
    <row r="957" spans="1:13" x14ac:dyDescent="0.35">
      <c r="A957">
        <v>19</v>
      </c>
      <c r="B957">
        <v>19</v>
      </c>
      <c r="C957" t="s">
        <v>39</v>
      </c>
      <c r="D957" t="s">
        <v>16</v>
      </c>
      <c r="E957">
        <v>1</v>
      </c>
      <c r="F957">
        <v>2.5</v>
      </c>
      <c r="G957">
        <v>716.67399999999998</v>
      </c>
      <c r="I957">
        <v>716.67399999999998</v>
      </c>
      <c r="K957" t="s">
        <v>66</v>
      </c>
      <c r="L957">
        <v>0.9</v>
      </c>
      <c r="M957">
        <v>-13.2</v>
      </c>
    </row>
    <row r="958" spans="1:13" x14ac:dyDescent="0.35">
      <c r="A958">
        <v>20</v>
      </c>
      <c r="B958">
        <v>20</v>
      </c>
      <c r="C958" t="s">
        <v>40</v>
      </c>
      <c r="D958" t="s">
        <v>16</v>
      </c>
      <c r="E958">
        <v>1</v>
      </c>
      <c r="F958">
        <v>2.52</v>
      </c>
      <c r="G958">
        <v>627.63699999999994</v>
      </c>
      <c r="I958">
        <v>627.63699999999994</v>
      </c>
      <c r="K958" t="s">
        <v>66</v>
      </c>
      <c r="L958">
        <v>0.8</v>
      </c>
      <c r="M958">
        <v>-23.9</v>
      </c>
    </row>
    <row r="959" spans="1:13" x14ac:dyDescent="0.35">
      <c r="A959">
        <v>21</v>
      </c>
      <c r="B959">
        <v>21</v>
      </c>
      <c r="C959" t="s">
        <v>41</v>
      </c>
      <c r="D959" t="s">
        <v>16</v>
      </c>
      <c r="E959">
        <v>1</v>
      </c>
      <c r="F959">
        <v>2.5</v>
      </c>
      <c r="G959">
        <v>520.41600000000005</v>
      </c>
      <c r="I959">
        <v>520.41600000000005</v>
      </c>
      <c r="K959" t="s">
        <v>17</v>
      </c>
      <c r="L959">
        <v>0.6</v>
      </c>
      <c r="M959">
        <v>-36.9</v>
      </c>
    </row>
    <row r="960" spans="1:13" x14ac:dyDescent="0.35">
      <c r="A960">
        <v>22</v>
      </c>
      <c r="B960">
        <v>22</v>
      </c>
      <c r="C960" t="s">
        <v>42</v>
      </c>
      <c r="D960" t="s">
        <v>16</v>
      </c>
      <c r="E960">
        <v>1</v>
      </c>
      <c r="F960">
        <v>2.5</v>
      </c>
      <c r="G960">
        <v>548.08100000000002</v>
      </c>
      <c r="I960">
        <v>548.08100000000002</v>
      </c>
      <c r="K960" t="s">
        <v>17</v>
      </c>
      <c r="L960">
        <v>0.7</v>
      </c>
      <c r="M960">
        <v>-33.6</v>
      </c>
    </row>
    <row r="961" spans="1:13" x14ac:dyDescent="0.35">
      <c r="A961">
        <v>23</v>
      </c>
      <c r="B961">
        <v>23</v>
      </c>
      <c r="C961" t="s">
        <v>43</v>
      </c>
      <c r="D961" t="s">
        <v>16</v>
      </c>
      <c r="E961">
        <v>1</v>
      </c>
      <c r="F961">
        <v>2.5</v>
      </c>
      <c r="G961">
        <v>638.452</v>
      </c>
      <c r="I961">
        <v>638.452</v>
      </c>
      <c r="K961" t="s">
        <v>66</v>
      </c>
      <c r="L961">
        <v>0.8</v>
      </c>
      <c r="M961">
        <v>-22.6</v>
      </c>
    </row>
    <row r="962" spans="1:13" x14ac:dyDescent="0.35">
      <c r="A962">
        <v>24</v>
      </c>
      <c r="B962">
        <v>24</v>
      </c>
      <c r="C962" t="s">
        <v>44</v>
      </c>
      <c r="D962" t="s">
        <v>24</v>
      </c>
      <c r="E962">
        <v>1</v>
      </c>
    </row>
    <row r="963" spans="1:13" x14ac:dyDescent="0.35">
      <c r="A963">
        <v>25</v>
      </c>
      <c r="B963">
        <v>25</v>
      </c>
      <c r="C963" t="s">
        <v>45</v>
      </c>
      <c r="D963" t="s">
        <v>16</v>
      </c>
      <c r="E963">
        <v>1</v>
      </c>
      <c r="F963">
        <v>2.5</v>
      </c>
      <c r="G963">
        <v>594.43100000000004</v>
      </c>
      <c r="I963">
        <v>594.43100000000004</v>
      </c>
      <c r="K963" t="s">
        <v>66</v>
      </c>
      <c r="L963">
        <v>0.7</v>
      </c>
      <c r="M963">
        <v>-28</v>
      </c>
    </row>
    <row r="964" spans="1:13" x14ac:dyDescent="0.35">
      <c r="A964">
        <v>26</v>
      </c>
      <c r="B964">
        <v>26</v>
      </c>
      <c r="C964" t="s">
        <v>46</v>
      </c>
      <c r="D964" t="s">
        <v>16</v>
      </c>
      <c r="E964">
        <v>1</v>
      </c>
      <c r="F964">
        <v>2.5</v>
      </c>
      <c r="G964">
        <v>622.38300000000004</v>
      </c>
      <c r="I964">
        <v>622.38300000000004</v>
      </c>
      <c r="K964" t="s">
        <v>17</v>
      </c>
      <c r="L964">
        <v>0.8</v>
      </c>
      <c r="M964">
        <v>-24.6</v>
      </c>
    </row>
    <row r="965" spans="1:13" x14ac:dyDescent="0.35">
      <c r="A965">
        <v>27</v>
      </c>
      <c r="B965">
        <v>27</v>
      </c>
      <c r="C965" t="s">
        <v>47</v>
      </c>
      <c r="D965" t="s">
        <v>16</v>
      </c>
      <c r="E965">
        <v>1</v>
      </c>
      <c r="F965">
        <v>2.5</v>
      </c>
      <c r="G965">
        <v>646.35199999999998</v>
      </c>
      <c r="I965">
        <v>646.35199999999998</v>
      </c>
      <c r="K965" t="s">
        <v>17</v>
      </c>
      <c r="L965">
        <v>0.8</v>
      </c>
      <c r="M965">
        <v>-21.7</v>
      </c>
    </row>
    <row r="966" spans="1:13" x14ac:dyDescent="0.35">
      <c r="A966">
        <v>28</v>
      </c>
      <c r="B966">
        <v>28</v>
      </c>
      <c r="C966" t="s">
        <v>49</v>
      </c>
      <c r="D966" t="s">
        <v>16</v>
      </c>
      <c r="E966">
        <v>1</v>
      </c>
      <c r="F966">
        <v>2.5</v>
      </c>
      <c r="G966">
        <v>602.46299999999997</v>
      </c>
      <c r="I966">
        <v>602.46299999999997</v>
      </c>
      <c r="K966" t="s">
        <v>66</v>
      </c>
      <c r="L966">
        <v>0.7</v>
      </c>
      <c r="M966">
        <v>-27</v>
      </c>
    </row>
    <row r="967" spans="1:13" x14ac:dyDescent="0.35">
      <c r="A967">
        <v>29</v>
      </c>
      <c r="B967">
        <v>29</v>
      </c>
      <c r="C967" t="s">
        <v>50</v>
      </c>
      <c r="D967" t="s">
        <v>16</v>
      </c>
      <c r="E967">
        <v>1</v>
      </c>
      <c r="F967">
        <v>2.4900000000000002</v>
      </c>
      <c r="G967">
        <v>562.64</v>
      </c>
      <c r="I967">
        <v>562.64</v>
      </c>
      <c r="K967" t="s">
        <v>17</v>
      </c>
      <c r="L967">
        <v>0.7</v>
      </c>
      <c r="M967">
        <v>-31.8</v>
      </c>
    </row>
    <row r="968" spans="1:13" x14ac:dyDescent="0.35">
      <c r="A968">
        <v>30</v>
      </c>
      <c r="B968">
        <v>30</v>
      </c>
      <c r="C968" t="s">
        <v>51</v>
      </c>
      <c r="D968" t="s">
        <v>24</v>
      </c>
      <c r="E968">
        <v>1</v>
      </c>
    </row>
    <row r="969" spans="1:13" x14ac:dyDescent="0.35">
      <c r="A969">
        <v>31</v>
      </c>
      <c r="B969">
        <v>31</v>
      </c>
      <c r="C969" t="s">
        <v>52</v>
      </c>
      <c r="D969" t="s">
        <v>16</v>
      </c>
      <c r="E969">
        <v>1</v>
      </c>
      <c r="F969">
        <v>2.7</v>
      </c>
      <c r="G969">
        <v>12.795</v>
      </c>
      <c r="I969">
        <v>12.795</v>
      </c>
      <c r="K969" t="s">
        <v>66</v>
      </c>
      <c r="L969">
        <v>0</v>
      </c>
      <c r="M969">
        <v>-98.4</v>
      </c>
    </row>
    <row r="970" spans="1:13" x14ac:dyDescent="0.35">
      <c r="A970">
        <v>32</v>
      </c>
      <c r="B970">
        <v>32</v>
      </c>
      <c r="C970" t="s">
        <v>53</v>
      </c>
      <c r="D970" t="s">
        <v>16</v>
      </c>
      <c r="E970">
        <v>1</v>
      </c>
      <c r="F970">
        <v>2.5</v>
      </c>
      <c r="G970">
        <v>482.81400000000002</v>
      </c>
      <c r="I970">
        <v>482.81400000000002</v>
      </c>
      <c r="K970" t="s">
        <v>17</v>
      </c>
      <c r="L970">
        <v>0.6</v>
      </c>
      <c r="M970">
        <v>-41.5</v>
      </c>
    </row>
    <row r="971" spans="1:13" x14ac:dyDescent="0.35">
      <c r="A971">
        <v>33</v>
      </c>
      <c r="B971">
        <v>33</v>
      </c>
      <c r="C971" t="s">
        <v>54</v>
      </c>
      <c r="D971" t="s">
        <v>16</v>
      </c>
      <c r="E971">
        <v>1</v>
      </c>
      <c r="F971">
        <v>2.5</v>
      </c>
      <c r="G971">
        <v>492.60399999999998</v>
      </c>
      <c r="I971">
        <v>492.60399999999998</v>
      </c>
      <c r="K971" t="s">
        <v>17</v>
      </c>
      <c r="L971">
        <v>0.6</v>
      </c>
      <c r="M971">
        <v>-40.299999999999997</v>
      </c>
    </row>
    <row r="972" spans="1:13" x14ac:dyDescent="0.35">
      <c r="A972">
        <v>34</v>
      </c>
      <c r="B972">
        <v>34</v>
      </c>
      <c r="C972" t="s">
        <v>55</v>
      </c>
      <c r="D972" t="s">
        <v>16</v>
      </c>
      <c r="E972">
        <v>1</v>
      </c>
      <c r="F972">
        <v>2.5</v>
      </c>
      <c r="G972">
        <v>679.70899999999995</v>
      </c>
      <c r="I972">
        <v>679.70899999999995</v>
      </c>
      <c r="K972" t="s">
        <v>66</v>
      </c>
      <c r="L972">
        <v>0.8</v>
      </c>
      <c r="M972">
        <v>-17.600000000000001</v>
      </c>
    </row>
    <row r="973" spans="1:13" x14ac:dyDescent="0.35">
      <c r="A973">
        <v>35</v>
      </c>
      <c r="B973">
        <v>35</v>
      </c>
      <c r="C973" t="s">
        <v>56</v>
      </c>
      <c r="D973" t="s">
        <v>16</v>
      </c>
      <c r="E973">
        <v>1</v>
      </c>
      <c r="F973">
        <v>2.4900000000000002</v>
      </c>
      <c r="G973">
        <v>649.23400000000004</v>
      </c>
      <c r="I973">
        <v>649.23400000000004</v>
      </c>
      <c r="K973" t="s">
        <v>66</v>
      </c>
      <c r="L973">
        <v>0.8</v>
      </c>
      <c r="M973">
        <v>-21.3</v>
      </c>
    </row>
    <row r="974" spans="1:13" x14ac:dyDescent="0.35">
      <c r="A974">
        <v>36</v>
      </c>
      <c r="B974">
        <v>36</v>
      </c>
      <c r="C974" t="s">
        <v>57</v>
      </c>
      <c r="D974" t="s">
        <v>24</v>
      </c>
      <c r="E974">
        <v>1</v>
      </c>
      <c r="K974" t="s">
        <v>25</v>
      </c>
    </row>
    <row r="975" spans="1:13" x14ac:dyDescent="0.35">
      <c r="A975">
        <v>37</v>
      </c>
      <c r="B975">
        <v>37</v>
      </c>
      <c r="C975" t="s">
        <v>58</v>
      </c>
      <c r="D975" t="s">
        <v>16</v>
      </c>
      <c r="E975">
        <v>1</v>
      </c>
      <c r="F975">
        <v>2.5</v>
      </c>
      <c r="G975">
        <v>783.86199999999997</v>
      </c>
      <c r="I975">
        <v>783.86199999999997</v>
      </c>
      <c r="K975" t="s">
        <v>66</v>
      </c>
      <c r="L975">
        <v>0.9</v>
      </c>
      <c r="M975">
        <v>-5</v>
      </c>
    </row>
    <row r="976" spans="1:13" x14ac:dyDescent="0.35">
      <c r="A976">
        <v>38</v>
      </c>
      <c r="B976">
        <v>38</v>
      </c>
      <c r="C976" t="s">
        <v>59</v>
      </c>
      <c r="D976" t="s">
        <v>16</v>
      </c>
      <c r="E976">
        <v>1</v>
      </c>
      <c r="F976">
        <v>2.4900000000000002</v>
      </c>
      <c r="G976">
        <v>658.72900000000004</v>
      </c>
      <c r="I976">
        <v>658.72900000000004</v>
      </c>
      <c r="K976" t="s">
        <v>66</v>
      </c>
      <c r="L976">
        <v>0.8</v>
      </c>
      <c r="M976">
        <v>-20.2</v>
      </c>
    </row>
    <row r="977" spans="1:13" x14ac:dyDescent="0.35">
      <c r="A977">
        <v>39</v>
      </c>
      <c r="B977">
        <v>39</v>
      </c>
      <c r="C977" t="s">
        <v>60</v>
      </c>
      <c r="D977" t="s">
        <v>16</v>
      </c>
      <c r="E977">
        <v>1</v>
      </c>
      <c r="F977">
        <v>2.4900000000000002</v>
      </c>
      <c r="G977">
        <v>525.80799999999999</v>
      </c>
      <c r="I977">
        <v>525.80799999999999</v>
      </c>
      <c r="K977" t="s">
        <v>17</v>
      </c>
      <c r="L977">
        <v>0.6</v>
      </c>
      <c r="M977">
        <v>-36.299999999999997</v>
      </c>
    </row>
    <row r="978" spans="1:13" x14ac:dyDescent="0.35">
      <c r="A978">
        <v>40</v>
      </c>
      <c r="B978">
        <v>40</v>
      </c>
      <c r="C978" t="s">
        <v>61</v>
      </c>
      <c r="D978" t="s">
        <v>16</v>
      </c>
      <c r="E978">
        <v>1</v>
      </c>
      <c r="F978">
        <v>2.4900000000000002</v>
      </c>
      <c r="G978">
        <v>467.81799999999998</v>
      </c>
      <c r="I978">
        <v>467.81799999999998</v>
      </c>
      <c r="K978" t="s">
        <v>17</v>
      </c>
      <c r="L978">
        <v>0.6</v>
      </c>
      <c r="M978">
        <v>-43.3</v>
      </c>
    </row>
    <row r="979" spans="1:13" x14ac:dyDescent="0.35">
      <c r="A979">
        <v>41</v>
      </c>
      <c r="B979">
        <v>41</v>
      </c>
      <c r="C979" t="s">
        <v>62</v>
      </c>
      <c r="D979" t="s">
        <v>16</v>
      </c>
      <c r="E979">
        <v>1</v>
      </c>
      <c r="F979">
        <v>2.4900000000000002</v>
      </c>
      <c r="G979">
        <v>656.72699999999998</v>
      </c>
      <c r="I979">
        <v>656.72699999999998</v>
      </c>
      <c r="K979" t="s">
        <v>17</v>
      </c>
      <c r="L979">
        <v>0.8</v>
      </c>
      <c r="M979">
        <v>-20.399999999999999</v>
      </c>
    </row>
    <row r="980" spans="1:13" x14ac:dyDescent="0.35">
      <c r="A980">
        <v>42</v>
      </c>
      <c r="B980">
        <v>42</v>
      </c>
      <c r="C980" t="s">
        <v>63</v>
      </c>
      <c r="D980" t="s">
        <v>24</v>
      </c>
      <c r="E980">
        <v>1</v>
      </c>
    </row>
    <row r="981" spans="1:13" x14ac:dyDescent="0.35">
      <c r="A981">
        <v>43</v>
      </c>
      <c r="B981">
        <v>43</v>
      </c>
      <c r="C981" t="s">
        <v>64</v>
      </c>
      <c r="D981" t="s">
        <v>16</v>
      </c>
      <c r="E981">
        <v>1</v>
      </c>
      <c r="F981">
        <v>2.4700000000000002</v>
      </c>
      <c r="G981">
        <v>538.87400000000002</v>
      </c>
      <c r="I981">
        <v>538.87400000000002</v>
      </c>
      <c r="K981" t="s">
        <v>66</v>
      </c>
      <c r="L981">
        <v>0.7</v>
      </c>
      <c r="M981">
        <v>-34.700000000000003</v>
      </c>
    </row>
    <row r="982" spans="1:13" x14ac:dyDescent="0.35">
      <c r="A982">
        <v>44</v>
      </c>
      <c r="B982">
        <v>44</v>
      </c>
      <c r="C982" t="s">
        <v>65</v>
      </c>
      <c r="D982" t="s">
        <v>16</v>
      </c>
      <c r="E982">
        <v>1</v>
      </c>
      <c r="F982">
        <v>2.5</v>
      </c>
      <c r="G982">
        <v>673.27800000000002</v>
      </c>
      <c r="I982">
        <v>673.27800000000002</v>
      </c>
      <c r="K982" t="s">
        <v>17</v>
      </c>
      <c r="L982">
        <v>0.8</v>
      </c>
      <c r="M982">
        <v>-18.399999999999999</v>
      </c>
    </row>
    <row r="983" spans="1:13" x14ac:dyDescent="0.35">
      <c r="A983">
        <v>45</v>
      </c>
      <c r="B983">
        <v>45</v>
      </c>
      <c r="C983" t="s">
        <v>67</v>
      </c>
      <c r="D983" t="s">
        <v>16</v>
      </c>
      <c r="E983">
        <v>1</v>
      </c>
      <c r="F983">
        <v>2.4900000000000002</v>
      </c>
      <c r="G983">
        <v>580.04600000000005</v>
      </c>
      <c r="I983">
        <v>580.04600000000005</v>
      </c>
      <c r="K983" t="s">
        <v>17</v>
      </c>
      <c r="L983">
        <v>0.7</v>
      </c>
      <c r="M983">
        <v>-29.7</v>
      </c>
    </row>
    <row r="985" spans="1:13" x14ac:dyDescent="0.35">
      <c r="A985" t="s">
        <v>94</v>
      </c>
    </row>
    <row r="987" spans="1:13" x14ac:dyDescent="0.35">
      <c r="B987" t="s">
        <v>3</v>
      </c>
      <c r="C987" t="s">
        <v>4</v>
      </c>
      <c r="D987" t="s">
        <v>5</v>
      </c>
      <c r="E987" t="s">
        <v>6</v>
      </c>
      <c r="F987" t="s">
        <v>7</v>
      </c>
      <c r="G987" t="s">
        <v>8</v>
      </c>
      <c r="H987" t="s">
        <v>9</v>
      </c>
      <c r="I987" t="s">
        <v>10</v>
      </c>
      <c r="J987" t="s">
        <v>11</v>
      </c>
      <c r="K987" t="s">
        <v>12</v>
      </c>
      <c r="L987" t="s">
        <v>13</v>
      </c>
      <c r="M987" t="s">
        <v>14</v>
      </c>
    </row>
    <row r="988" spans="1:13" x14ac:dyDescent="0.35">
      <c r="A988">
        <v>1</v>
      </c>
      <c r="B988">
        <v>1</v>
      </c>
      <c r="C988" t="s">
        <v>15</v>
      </c>
      <c r="D988" t="s">
        <v>16</v>
      </c>
      <c r="E988">
        <v>1</v>
      </c>
      <c r="F988">
        <v>3.06</v>
      </c>
      <c r="G988">
        <v>2887.0039999999999</v>
      </c>
      <c r="I988">
        <v>2887.0039999999999</v>
      </c>
      <c r="K988" t="s">
        <v>66</v>
      </c>
      <c r="L988">
        <v>0.7</v>
      </c>
      <c r="M988">
        <v>-25.6</v>
      </c>
    </row>
    <row r="989" spans="1:13" x14ac:dyDescent="0.35">
      <c r="A989">
        <v>2</v>
      </c>
      <c r="B989">
        <v>2</v>
      </c>
      <c r="C989" t="s">
        <v>18</v>
      </c>
      <c r="D989" t="s">
        <v>16</v>
      </c>
      <c r="E989">
        <v>1</v>
      </c>
      <c r="F989">
        <v>3.06</v>
      </c>
      <c r="G989">
        <v>2482.357</v>
      </c>
      <c r="I989">
        <v>2482.357</v>
      </c>
      <c r="K989" t="s">
        <v>66</v>
      </c>
      <c r="L989">
        <v>0.6</v>
      </c>
      <c r="M989">
        <v>-36</v>
      </c>
    </row>
    <row r="990" spans="1:13" x14ac:dyDescent="0.35">
      <c r="A990">
        <v>3</v>
      </c>
      <c r="B990">
        <v>3</v>
      </c>
      <c r="C990" t="s">
        <v>19</v>
      </c>
      <c r="D990" t="s">
        <v>16</v>
      </c>
      <c r="E990">
        <v>1</v>
      </c>
      <c r="F990">
        <v>3.04</v>
      </c>
      <c r="G990">
        <v>2626.386</v>
      </c>
      <c r="I990">
        <v>2626.386</v>
      </c>
      <c r="K990" t="s">
        <v>66</v>
      </c>
      <c r="L990">
        <v>0.7</v>
      </c>
      <c r="M990">
        <v>-32.299999999999997</v>
      </c>
    </row>
    <row r="991" spans="1:13" x14ac:dyDescent="0.35">
      <c r="A991">
        <v>4</v>
      </c>
      <c r="B991">
        <v>4</v>
      </c>
      <c r="C991" t="s">
        <v>20</v>
      </c>
      <c r="D991" t="s">
        <v>16</v>
      </c>
      <c r="E991">
        <v>1</v>
      </c>
      <c r="F991">
        <v>3.03</v>
      </c>
      <c r="G991">
        <v>2741.57</v>
      </c>
      <c r="I991">
        <v>2741.57</v>
      </c>
      <c r="K991" t="s">
        <v>66</v>
      </c>
      <c r="L991">
        <v>0.7</v>
      </c>
      <c r="M991">
        <v>-29.3</v>
      </c>
    </row>
    <row r="992" spans="1:13" x14ac:dyDescent="0.35">
      <c r="A992">
        <v>5</v>
      </c>
      <c r="B992">
        <v>5</v>
      </c>
      <c r="C992" t="s">
        <v>21</v>
      </c>
      <c r="D992" t="s">
        <v>16</v>
      </c>
      <c r="E992">
        <v>1</v>
      </c>
    </row>
    <row r="993" spans="1:13" x14ac:dyDescent="0.35">
      <c r="A993">
        <v>6</v>
      </c>
      <c r="B993">
        <v>6</v>
      </c>
      <c r="C993" t="s">
        <v>23</v>
      </c>
      <c r="D993" t="s">
        <v>24</v>
      </c>
      <c r="E993">
        <v>1</v>
      </c>
      <c r="K993" t="s">
        <v>25</v>
      </c>
    </row>
    <row r="994" spans="1:13" x14ac:dyDescent="0.35">
      <c r="A994">
        <v>7</v>
      </c>
      <c r="B994">
        <v>7</v>
      </c>
      <c r="C994" t="s">
        <v>26</v>
      </c>
      <c r="D994" t="s">
        <v>16</v>
      </c>
      <c r="E994">
        <v>1</v>
      </c>
      <c r="F994">
        <v>3.04</v>
      </c>
      <c r="G994">
        <v>2954.5610000000001</v>
      </c>
      <c r="I994">
        <v>2954.5610000000001</v>
      </c>
      <c r="K994" t="s">
        <v>66</v>
      </c>
      <c r="L994">
        <v>0.8</v>
      </c>
      <c r="M994">
        <v>-23.9</v>
      </c>
    </row>
    <row r="995" spans="1:13" x14ac:dyDescent="0.35">
      <c r="A995">
        <v>8</v>
      </c>
      <c r="B995">
        <v>8</v>
      </c>
      <c r="C995" t="s">
        <v>27</v>
      </c>
      <c r="D995" t="s">
        <v>16</v>
      </c>
      <c r="E995">
        <v>1</v>
      </c>
      <c r="F995">
        <v>3.03</v>
      </c>
      <c r="G995">
        <v>2623.7950000000001</v>
      </c>
      <c r="I995">
        <v>2623.7950000000001</v>
      </c>
      <c r="K995" t="s">
        <v>17</v>
      </c>
      <c r="L995">
        <v>0.7</v>
      </c>
      <c r="M995">
        <v>-32.4</v>
      </c>
    </row>
    <row r="996" spans="1:13" x14ac:dyDescent="0.35">
      <c r="A996">
        <v>9</v>
      </c>
      <c r="B996">
        <v>9</v>
      </c>
      <c r="C996" t="s">
        <v>28</v>
      </c>
      <c r="D996" t="s">
        <v>16</v>
      </c>
      <c r="E996">
        <v>1</v>
      </c>
      <c r="F996">
        <v>3.03</v>
      </c>
      <c r="G996">
        <v>2798.6849999999999</v>
      </c>
      <c r="I996">
        <v>2798.6849999999999</v>
      </c>
      <c r="K996" t="s">
        <v>17</v>
      </c>
      <c r="L996">
        <v>0.7</v>
      </c>
      <c r="M996">
        <v>-27.9</v>
      </c>
    </row>
    <row r="997" spans="1:13" x14ac:dyDescent="0.35">
      <c r="A997">
        <v>10</v>
      </c>
      <c r="B997">
        <v>10</v>
      </c>
      <c r="C997" t="s">
        <v>29</v>
      </c>
      <c r="D997" t="s">
        <v>16</v>
      </c>
      <c r="E997">
        <v>1</v>
      </c>
      <c r="F997">
        <v>3.02</v>
      </c>
      <c r="G997">
        <v>2278.6880000000001</v>
      </c>
      <c r="I997">
        <v>2278.6880000000001</v>
      </c>
      <c r="K997" t="s">
        <v>17</v>
      </c>
      <c r="L997">
        <v>0.6</v>
      </c>
      <c r="M997">
        <v>-41.3</v>
      </c>
    </row>
    <row r="998" spans="1:13" x14ac:dyDescent="0.35">
      <c r="A998">
        <v>11</v>
      </c>
      <c r="B998">
        <v>11</v>
      </c>
      <c r="C998" t="s">
        <v>30</v>
      </c>
      <c r="D998" t="s">
        <v>16</v>
      </c>
      <c r="E998">
        <v>1</v>
      </c>
      <c r="F998">
        <v>3.02</v>
      </c>
      <c r="G998">
        <v>2745.0520000000001</v>
      </c>
      <c r="I998">
        <v>2745.0520000000001</v>
      </c>
      <c r="K998" t="s">
        <v>66</v>
      </c>
      <c r="L998">
        <v>0.7</v>
      </c>
      <c r="M998">
        <v>-29.3</v>
      </c>
    </row>
    <row r="999" spans="1:13" x14ac:dyDescent="0.35">
      <c r="A999">
        <v>12</v>
      </c>
      <c r="B999">
        <v>12</v>
      </c>
      <c r="C999" t="s">
        <v>31</v>
      </c>
      <c r="D999" t="s">
        <v>24</v>
      </c>
      <c r="E999">
        <v>1</v>
      </c>
    </row>
    <row r="1000" spans="1:13" x14ac:dyDescent="0.35">
      <c r="A1000">
        <v>13</v>
      </c>
      <c r="B1000">
        <v>13</v>
      </c>
      <c r="C1000" t="s">
        <v>32</v>
      </c>
      <c r="D1000" t="s">
        <v>16</v>
      </c>
      <c r="E1000">
        <v>1</v>
      </c>
      <c r="F1000">
        <v>3.03</v>
      </c>
      <c r="G1000">
        <v>2926.6379999999999</v>
      </c>
      <c r="I1000">
        <v>2926.6379999999999</v>
      </c>
      <c r="K1000" t="s">
        <v>66</v>
      </c>
      <c r="L1000">
        <v>0.8</v>
      </c>
      <c r="M1000">
        <v>-24.6</v>
      </c>
    </row>
    <row r="1001" spans="1:13" x14ac:dyDescent="0.35">
      <c r="A1001">
        <v>14</v>
      </c>
      <c r="B1001">
        <v>14</v>
      </c>
      <c r="C1001" t="s">
        <v>33</v>
      </c>
      <c r="D1001" t="s">
        <v>16</v>
      </c>
      <c r="E1001">
        <v>1</v>
      </c>
      <c r="F1001">
        <v>3.04</v>
      </c>
      <c r="G1001">
        <v>2940.7689999999998</v>
      </c>
      <c r="I1001">
        <v>2940.7689999999998</v>
      </c>
      <c r="K1001" t="s">
        <v>66</v>
      </c>
      <c r="L1001">
        <v>0.8</v>
      </c>
      <c r="M1001">
        <v>-24.2</v>
      </c>
    </row>
    <row r="1002" spans="1:13" x14ac:dyDescent="0.35">
      <c r="A1002">
        <v>15</v>
      </c>
      <c r="B1002">
        <v>15</v>
      </c>
      <c r="C1002" t="s">
        <v>34</v>
      </c>
      <c r="D1002" t="s">
        <v>16</v>
      </c>
      <c r="E1002">
        <v>1</v>
      </c>
      <c r="F1002">
        <v>3.02</v>
      </c>
      <c r="G1002">
        <v>2971.9389999999999</v>
      </c>
      <c r="I1002">
        <v>2971.9389999999999</v>
      </c>
      <c r="K1002" t="s">
        <v>66</v>
      </c>
      <c r="L1002">
        <v>0.8</v>
      </c>
      <c r="M1002">
        <v>-23.4</v>
      </c>
    </row>
    <row r="1003" spans="1:13" x14ac:dyDescent="0.35">
      <c r="A1003">
        <v>16</v>
      </c>
      <c r="B1003">
        <v>16</v>
      </c>
      <c r="C1003" t="s">
        <v>35</v>
      </c>
      <c r="D1003" t="s">
        <v>16</v>
      </c>
      <c r="E1003">
        <v>1</v>
      </c>
      <c r="F1003">
        <v>3.01</v>
      </c>
      <c r="G1003">
        <v>2831.7660000000001</v>
      </c>
      <c r="I1003">
        <v>2831.7660000000001</v>
      </c>
      <c r="K1003" t="s">
        <v>66</v>
      </c>
      <c r="L1003">
        <v>0.7</v>
      </c>
      <c r="M1003">
        <v>-27</v>
      </c>
    </row>
    <row r="1004" spans="1:13" x14ac:dyDescent="0.35">
      <c r="A1004">
        <v>17</v>
      </c>
      <c r="B1004">
        <v>17</v>
      </c>
      <c r="C1004" t="s">
        <v>36</v>
      </c>
      <c r="D1004" t="s">
        <v>16</v>
      </c>
      <c r="E1004">
        <v>1</v>
      </c>
      <c r="F1004">
        <v>3.01</v>
      </c>
      <c r="G1004">
        <v>2927.2620000000002</v>
      </c>
      <c r="I1004">
        <v>2927.2620000000002</v>
      </c>
      <c r="K1004" t="s">
        <v>66</v>
      </c>
      <c r="L1004">
        <v>0.8</v>
      </c>
      <c r="M1004">
        <v>-24.6</v>
      </c>
    </row>
    <row r="1005" spans="1:13" x14ac:dyDescent="0.35">
      <c r="A1005">
        <v>18</v>
      </c>
      <c r="B1005">
        <v>18</v>
      </c>
      <c r="C1005" t="s">
        <v>37</v>
      </c>
      <c r="D1005" t="s">
        <v>24</v>
      </c>
      <c r="E1005">
        <v>1</v>
      </c>
      <c r="K1005" t="s">
        <v>25</v>
      </c>
    </row>
    <row r="1006" spans="1:13" x14ac:dyDescent="0.35">
      <c r="A1006">
        <v>19</v>
      </c>
      <c r="B1006">
        <v>19</v>
      </c>
      <c r="C1006" t="s">
        <v>39</v>
      </c>
      <c r="D1006" t="s">
        <v>16</v>
      </c>
      <c r="E1006">
        <v>1</v>
      </c>
      <c r="F1006">
        <v>3.02</v>
      </c>
      <c r="G1006">
        <v>3060.3220000000001</v>
      </c>
      <c r="I1006">
        <v>3060.3220000000001</v>
      </c>
      <c r="K1006" t="s">
        <v>66</v>
      </c>
      <c r="L1006">
        <v>0.8</v>
      </c>
      <c r="M1006">
        <v>-21.1</v>
      </c>
    </row>
    <row r="1007" spans="1:13" x14ac:dyDescent="0.35">
      <c r="A1007">
        <v>20</v>
      </c>
      <c r="B1007">
        <v>20</v>
      </c>
      <c r="C1007" t="s">
        <v>40</v>
      </c>
      <c r="D1007" t="s">
        <v>16</v>
      </c>
      <c r="E1007">
        <v>1</v>
      </c>
      <c r="F1007">
        <v>3.03</v>
      </c>
      <c r="G1007">
        <v>2592.328</v>
      </c>
      <c r="I1007">
        <v>2592.328</v>
      </c>
      <c r="K1007" t="s">
        <v>66</v>
      </c>
      <c r="L1007">
        <v>0.7</v>
      </c>
      <c r="M1007">
        <v>-33.200000000000003</v>
      </c>
    </row>
    <row r="1008" spans="1:13" x14ac:dyDescent="0.35">
      <c r="A1008">
        <v>21</v>
      </c>
      <c r="B1008">
        <v>21</v>
      </c>
      <c r="C1008" t="s">
        <v>41</v>
      </c>
      <c r="D1008" t="s">
        <v>16</v>
      </c>
      <c r="E1008">
        <v>1</v>
      </c>
      <c r="F1008">
        <v>2.99</v>
      </c>
      <c r="G1008">
        <v>2579.8330000000001</v>
      </c>
      <c r="I1008">
        <v>2579.8330000000001</v>
      </c>
      <c r="K1008" t="s">
        <v>17</v>
      </c>
      <c r="L1008">
        <v>0.7</v>
      </c>
      <c r="M1008">
        <v>-33.5</v>
      </c>
    </row>
    <row r="1009" spans="1:13" x14ac:dyDescent="0.35">
      <c r="A1009">
        <v>22</v>
      </c>
      <c r="B1009">
        <v>22</v>
      </c>
      <c r="C1009" t="s">
        <v>42</v>
      </c>
      <c r="D1009" t="s">
        <v>16</v>
      </c>
      <c r="E1009">
        <v>1</v>
      </c>
      <c r="F1009">
        <v>3.01</v>
      </c>
      <c r="G1009">
        <v>2720.2049999999999</v>
      </c>
      <c r="I1009">
        <v>2720.2049999999999</v>
      </c>
      <c r="K1009" t="s">
        <v>66</v>
      </c>
      <c r="L1009">
        <v>0.7</v>
      </c>
      <c r="M1009">
        <v>-29.9</v>
      </c>
    </row>
    <row r="1010" spans="1:13" x14ac:dyDescent="0.35">
      <c r="A1010">
        <v>23</v>
      </c>
      <c r="B1010">
        <v>23</v>
      </c>
      <c r="C1010" t="s">
        <v>43</v>
      </c>
      <c r="D1010" t="s">
        <v>16</v>
      </c>
      <c r="E1010">
        <v>1</v>
      </c>
      <c r="F1010">
        <v>3.01</v>
      </c>
      <c r="G1010">
        <v>2929.8679999999999</v>
      </c>
      <c r="I1010">
        <v>2929.8679999999999</v>
      </c>
      <c r="K1010" t="s">
        <v>66</v>
      </c>
      <c r="L1010">
        <v>0.8</v>
      </c>
      <c r="M1010">
        <v>-24.5</v>
      </c>
    </row>
    <row r="1011" spans="1:13" x14ac:dyDescent="0.35">
      <c r="A1011">
        <v>24</v>
      </c>
      <c r="B1011">
        <v>24</v>
      </c>
      <c r="C1011" t="s">
        <v>44</v>
      </c>
      <c r="D1011" t="s">
        <v>24</v>
      </c>
      <c r="E1011">
        <v>1</v>
      </c>
      <c r="K1011" t="s">
        <v>25</v>
      </c>
    </row>
    <row r="1012" spans="1:13" x14ac:dyDescent="0.35">
      <c r="A1012">
        <v>25</v>
      </c>
      <c r="B1012">
        <v>25</v>
      </c>
      <c r="C1012" t="s">
        <v>45</v>
      </c>
      <c r="D1012" t="s">
        <v>16</v>
      </c>
      <c r="E1012">
        <v>1</v>
      </c>
      <c r="F1012">
        <v>3.02</v>
      </c>
      <c r="G1012">
        <v>2981.527</v>
      </c>
      <c r="I1012">
        <v>2981.527</v>
      </c>
      <c r="K1012" t="s">
        <v>66</v>
      </c>
      <c r="L1012">
        <v>0.8</v>
      </c>
      <c r="M1012">
        <v>-23.2</v>
      </c>
    </row>
    <row r="1013" spans="1:13" x14ac:dyDescent="0.35">
      <c r="A1013">
        <v>26</v>
      </c>
      <c r="B1013">
        <v>26</v>
      </c>
      <c r="C1013" t="s">
        <v>46</v>
      </c>
      <c r="D1013" t="s">
        <v>16</v>
      </c>
      <c r="E1013">
        <v>1</v>
      </c>
      <c r="F1013">
        <v>3.01</v>
      </c>
      <c r="G1013">
        <v>2585.9389999999999</v>
      </c>
      <c r="I1013">
        <v>2585.9389999999999</v>
      </c>
      <c r="K1013" t="s">
        <v>17</v>
      </c>
      <c r="L1013">
        <v>0.7</v>
      </c>
      <c r="M1013">
        <v>-33.4</v>
      </c>
    </row>
    <row r="1014" spans="1:13" x14ac:dyDescent="0.35">
      <c r="A1014">
        <v>27</v>
      </c>
      <c r="B1014">
        <v>27</v>
      </c>
      <c r="C1014" t="s">
        <v>47</v>
      </c>
      <c r="D1014" t="s">
        <v>16</v>
      </c>
      <c r="E1014">
        <v>1</v>
      </c>
      <c r="F1014">
        <v>3.01</v>
      </c>
      <c r="G1014">
        <v>2735.4470000000001</v>
      </c>
      <c r="I1014">
        <v>2735.4470000000001</v>
      </c>
      <c r="K1014" t="s">
        <v>66</v>
      </c>
      <c r="L1014">
        <v>0.7</v>
      </c>
      <c r="M1014">
        <v>-29.5</v>
      </c>
    </row>
    <row r="1015" spans="1:13" x14ac:dyDescent="0.35">
      <c r="A1015">
        <v>28</v>
      </c>
      <c r="B1015">
        <v>28</v>
      </c>
      <c r="C1015" t="s">
        <v>49</v>
      </c>
      <c r="D1015" t="s">
        <v>16</v>
      </c>
      <c r="E1015">
        <v>1</v>
      </c>
      <c r="F1015">
        <v>3.01</v>
      </c>
      <c r="G1015">
        <v>2634.1179999999999</v>
      </c>
      <c r="I1015">
        <v>2634.1179999999999</v>
      </c>
      <c r="K1015" t="s">
        <v>66</v>
      </c>
      <c r="L1015">
        <v>0.7</v>
      </c>
      <c r="M1015">
        <v>-32.1</v>
      </c>
    </row>
    <row r="1016" spans="1:13" x14ac:dyDescent="0.35">
      <c r="A1016">
        <v>29</v>
      </c>
      <c r="B1016">
        <v>29</v>
      </c>
      <c r="C1016" t="s">
        <v>50</v>
      </c>
      <c r="D1016" t="s">
        <v>16</v>
      </c>
      <c r="E1016">
        <v>1</v>
      </c>
      <c r="F1016">
        <v>3.01</v>
      </c>
      <c r="G1016">
        <v>2724.2420000000002</v>
      </c>
      <c r="I1016">
        <v>2724.2420000000002</v>
      </c>
      <c r="K1016" t="s">
        <v>66</v>
      </c>
      <c r="L1016">
        <v>0.7</v>
      </c>
      <c r="M1016">
        <v>-29.8</v>
      </c>
    </row>
    <row r="1017" spans="1:13" x14ac:dyDescent="0.35">
      <c r="A1017">
        <v>30</v>
      </c>
      <c r="B1017">
        <v>30</v>
      </c>
      <c r="C1017" t="s">
        <v>51</v>
      </c>
      <c r="D1017" t="s">
        <v>24</v>
      </c>
      <c r="E1017">
        <v>1</v>
      </c>
      <c r="K1017" t="s">
        <v>25</v>
      </c>
    </row>
    <row r="1018" spans="1:13" x14ac:dyDescent="0.35">
      <c r="A1018">
        <v>31</v>
      </c>
      <c r="B1018">
        <v>31</v>
      </c>
      <c r="C1018" t="s">
        <v>52</v>
      </c>
      <c r="D1018" t="s">
        <v>16</v>
      </c>
      <c r="E1018">
        <v>1</v>
      </c>
      <c r="K1018" t="s">
        <v>25</v>
      </c>
    </row>
    <row r="1019" spans="1:13" x14ac:dyDescent="0.35">
      <c r="A1019">
        <v>32</v>
      </c>
      <c r="B1019">
        <v>32</v>
      </c>
      <c r="C1019" t="s">
        <v>53</v>
      </c>
      <c r="D1019" t="s">
        <v>16</v>
      </c>
      <c r="E1019">
        <v>1</v>
      </c>
      <c r="F1019">
        <v>3.01</v>
      </c>
      <c r="G1019">
        <v>2814.0039999999999</v>
      </c>
      <c r="I1019">
        <v>2814.0039999999999</v>
      </c>
      <c r="K1019" t="s">
        <v>66</v>
      </c>
      <c r="L1019">
        <v>0.7</v>
      </c>
      <c r="M1019">
        <v>-27.5</v>
      </c>
    </row>
    <row r="1020" spans="1:13" x14ac:dyDescent="0.35">
      <c r="A1020">
        <v>33</v>
      </c>
      <c r="B1020">
        <v>33</v>
      </c>
      <c r="C1020" t="s">
        <v>54</v>
      </c>
      <c r="D1020" t="s">
        <v>16</v>
      </c>
      <c r="E1020">
        <v>1</v>
      </c>
      <c r="F1020">
        <v>3.01</v>
      </c>
      <c r="G1020">
        <v>2114.5549999999998</v>
      </c>
      <c r="I1020">
        <v>2114.5549999999998</v>
      </c>
      <c r="K1020" t="s">
        <v>17</v>
      </c>
      <c r="L1020">
        <v>0.5</v>
      </c>
      <c r="M1020">
        <v>-45.5</v>
      </c>
    </row>
    <row r="1021" spans="1:13" x14ac:dyDescent="0.35">
      <c r="A1021">
        <v>34</v>
      </c>
      <c r="B1021">
        <v>34</v>
      </c>
      <c r="C1021" t="s">
        <v>55</v>
      </c>
      <c r="D1021" t="s">
        <v>16</v>
      </c>
      <c r="E1021">
        <v>1</v>
      </c>
      <c r="F1021">
        <v>3.01</v>
      </c>
      <c r="G1021">
        <v>2848.3049999999998</v>
      </c>
      <c r="I1021">
        <v>2848.3049999999998</v>
      </c>
      <c r="K1021" t="s">
        <v>66</v>
      </c>
      <c r="L1021">
        <v>0.7</v>
      </c>
      <c r="M1021">
        <v>-26.6</v>
      </c>
    </row>
    <row r="1022" spans="1:13" x14ac:dyDescent="0.35">
      <c r="A1022">
        <v>35</v>
      </c>
      <c r="B1022">
        <v>35</v>
      </c>
      <c r="C1022" t="s">
        <v>56</v>
      </c>
      <c r="D1022" t="s">
        <v>16</v>
      </c>
      <c r="E1022">
        <v>1</v>
      </c>
      <c r="F1022">
        <v>2.98</v>
      </c>
      <c r="G1022">
        <v>2518.3270000000002</v>
      </c>
      <c r="I1022">
        <v>2518.3270000000002</v>
      </c>
      <c r="K1022" t="s">
        <v>66</v>
      </c>
      <c r="L1022">
        <v>0.6</v>
      </c>
      <c r="M1022">
        <v>-35.1</v>
      </c>
    </row>
    <row r="1023" spans="1:13" x14ac:dyDescent="0.35">
      <c r="A1023">
        <v>36</v>
      </c>
      <c r="B1023">
        <v>36</v>
      </c>
      <c r="C1023" t="s">
        <v>57</v>
      </c>
      <c r="D1023" t="s">
        <v>24</v>
      </c>
      <c r="E1023">
        <v>1</v>
      </c>
    </row>
    <row r="1024" spans="1:13" x14ac:dyDescent="0.35">
      <c r="A1024">
        <v>37</v>
      </c>
      <c r="B1024">
        <v>37</v>
      </c>
      <c r="C1024" t="s">
        <v>58</v>
      </c>
      <c r="D1024" t="s">
        <v>16</v>
      </c>
      <c r="E1024">
        <v>1</v>
      </c>
      <c r="F1024">
        <v>3.01</v>
      </c>
      <c r="G1024">
        <v>3467.3270000000002</v>
      </c>
      <c r="I1024">
        <v>3467.3270000000002</v>
      </c>
      <c r="K1024" t="s">
        <v>66</v>
      </c>
      <c r="L1024">
        <v>0.9</v>
      </c>
      <c r="M1024">
        <v>-10.6</v>
      </c>
    </row>
    <row r="1025" spans="1:13" x14ac:dyDescent="0.35">
      <c r="A1025">
        <v>38</v>
      </c>
      <c r="B1025">
        <v>38</v>
      </c>
      <c r="C1025" t="s">
        <v>59</v>
      </c>
      <c r="D1025" t="s">
        <v>16</v>
      </c>
      <c r="E1025">
        <v>1</v>
      </c>
      <c r="F1025">
        <v>3.01</v>
      </c>
      <c r="G1025">
        <v>3007.5720000000001</v>
      </c>
      <c r="I1025">
        <v>3007.5720000000001</v>
      </c>
      <c r="K1025" t="s">
        <v>66</v>
      </c>
      <c r="L1025">
        <v>0.8</v>
      </c>
      <c r="M1025">
        <v>-22.5</v>
      </c>
    </row>
    <row r="1026" spans="1:13" x14ac:dyDescent="0.35">
      <c r="A1026">
        <v>39</v>
      </c>
      <c r="B1026">
        <v>39</v>
      </c>
      <c r="C1026" t="s">
        <v>60</v>
      </c>
      <c r="D1026" t="s">
        <v>16</v>
      </c>
      <c r="E1026">
        <v>1</v>
      </c>
      <c r="F1026">
        <v>2.99</v>
      </c>
      <c r="G1026">
        <v>2556.2600000000002</v>
      </c>
      <c r="I1026">
        <v>2556.2600000000002</v>
      </c>
      <c r="K1026" t="s">
        <v>17</v>
      </c>
      <c r="L1026">
        <v>0.7</v>
      </c>
      <c r="M1026">
        <v>-34.1</v>
      </c>
    </row>
    <row r="1027" spans="1:13" x14ac:dyDescent="0.35">
      <c r="A1027">
        <v>40</v>
      </c>
      <c r="B1027">
        <v>40</v>
      </c>
      <c r="C1027" t="s">
        <v>61</v>
      </c>
      <c r="D1027" t="s">
        <v>16</v>
      </c>
      <c r="E1027">
        <v>1</v>
      </c>
      <c r="F1027">
        <v>2.99</v>
      </c>
      <c r="G1027">
        <v>2477.8020000000001</v>
      </c>
      <c r="I1027">
        <v>2477.8020000000001</v>
      </c>
      <c r="K1027" t="s">
        <v>17</v>
      </c>
      <c r="L1027">
        <v>0.6</v>
      </c>
      <c r="M1027">
        <v>-36.1</v>
      </c>
    </row>
    <row r="1028" spans="1:13" x14ac:dyDescent="0.35">
      <c r="A1028">
        <v>41</v>
      </c>
      <c r="B1028">
        <v>41</v>
      </c>
      <c r="C1028" t="s">
        <v>62</v>
      </c>
      <c r="D1028" t="s">
        <v>16</v>
      </c>
      <c r="E1028">
        <v>1</v>
      </c>
      <c r="F1028">
        <v>2.99</v>
      </c>
      <c r="G1028">
        <v>2568.0039999999999</v>
      </c>
      <c r="I1028">
        <v>2568.0039999999999</v>
      </c>
      <c r="K1028" t="s">
        <v>66</v>
      </c>
      <c r="L1028">
        <v>0.7</v>
      </c>
      <c r="M1028">
        <v>-33.799999999999997</v>
      </c>
    </row>
    <row r="1029" spans="1:13" x14ac:dyDescent="0.35">
      <c r="A1029">
        <v>42</v>
      </c>
      <c r="B1029">
        <v>42</v>
      </c>
      <c r="C1029" t="s">
        <v>63</v>
      </c>
      <c r="D1029" t="s">
        <v>24</v>
      </c>
      <c r="E1029">
        <v>1</v>
      </c>
    </row>
    <row r="1030" spans="1:13" x14ac:dyDescent="0.35">
      <c r="A1030">
        <v>43</v>
      </c>
      <c r="B1030">
        <v>43</v>
      </c>
      <c r="C1030" t="s">
        <v>64</v>
      </c>
      <c r="D1030" t="s">
        <v>16</v>
      </c>
      <c r="E1030">
        <v>1</v>
      </c>
      <c r="F1030">
        <v>3.01</v>
      </c>
      <c r="G1030">
        <v>2904.7260000000001</v>
      </c>
      <c r="I1030">
        <v>2904.7260000000001</v>
      </c>
      <c r="K1030" t="s">
        <v>66</v>
      </c>
      <c r="L1030">
        <v>0.7</v>
      </c>
      <c r="M1030">
        <v>-25.1</v>
      </c>
    </row>
    <row r="1031" spans="1:13" x14ac:dyDescent="0.35">
      <c r="A1031">
        <v>44</v>
      </c>
      <c r="B1031">
        <v>44</v>
      </c>
      <c r="C1031" t="s">
        <v>65</v>
      </c>
      <c r="D1031" t="s">
        <v>16</v>
      </c>
      <c r="E1031">
        <v>1</v>
      </c>
      <c r="F1031">
        <v>3.01</v>
      </c>
      <c r="G1031">
        <v>2700.5390000000002</v>
      </c>
      <c r="I1031">
        <v>2700.5390000000002</v>
      </c>
      <c r="K1031" t="s">
        <v>66</v>
      </c>
      <c r="L1031">
        <v>0.7</v>
      </c>
      <c r="M1031">
        <v>-30.4</v>
      </c>
    </row>
    <row r="1032" spans="1:13" x14ac:dyDescent="0.35">
      <c r="A1032">
        <v>45</v>
      </c>
      <c r="B1032">
        <v>45</v>
      </c>
      <c r="C1032" t="s">
        <v>67</v>
      </c>
      <c r="D1032" t="s">
        <v>16</v>
      </c>
      <c r="E1032">
        <v>1</v>
      </c>
      <c r="F1032">
        <v>2.99</v>
      </c>
      <c r="G1032">
        <v>2854.6579999999999</v>
      </c>
      <c r="I1032">
        <v>2854.6579999999999</v>
      </c>
      <c r="K1032" t="s">
        <v>66</v>
      </c>
      <c r="L1032">
        <v>0.7</v>
      </c>
      <c r="M1032">
        <v>-26.4</v>
      </c>
    </row>
    <row r="1034" spans="1:13" x14ac:dyDescent="0.35">
      <c r="A1034" t="s">
        <v>95</v>
      </c>
    </row>
    <row r="1036" spans="1:13" x14ac:dyDescent="0.35">
      <c r="B1036" t="s">
        <v>3</v>
      </c>
      <c r="C1036" t="s">
        <v>4</v>
      </c>
      <c r="D1036" t="s">
        <v>5</v>
      </c>
      <c r="E1036" t="s">
        <v>6</v>
      </c>
      <c r="F1036" t="s">
        <v>7</v>
      </c>
      <c r="G1036" t="s">
        <v>8</v>
      </c>
      <c r="H1036" t="s">
        <v>9</v>
      </c>
      <c r="I1036" t="s">
        <v>10</v>
      </c>
      <c r="J1036" t="s">
        <v>11</v>
      </c>
      <c r="K1036" t="s">
        <v>12</v>
      </c>
      <c r="L1036" t="s">
        <v>13</v>
      </c>
      <c r="M1036" t="s">
        <v>14</v>
      </c>
    </row>
    <row r="1037" spans="1:13" x14ac:dyDescent="0.35">
      <c r="A1037">
        <v>1</v>
      </c>
      <c r="B1037">
        <v>1</v>
      </c>
      <c r="C1037" t="s">
        <v>15</v>
      </c>
      <c r="D1037" t="s">
        <v>16</v>
      </c>
      <c r="E1037">
        <v>1</v>
      </c>
      <c r="F1037">
        <v>3.61</v>
      </c>
      <c r="G1037">
        <v>2580.0839999999998</v>
      </c>
      <c r="I1037">
        <v>2580.0839999999998</v>
      </c>
      <c r="K1037" t="s">
        <v>66</v>
      </c>
      <c r="L1037">
        <v>0.7</v>
      </c>
      <c r="M1037">
        <v>-33.6</v>
      </c>
    </row>
    <row r="1038" spans="1:13" x14ac:dyDescent="0.35">
      <c r="A1038">
        <v>2</v>
      </c>
      <c r="B1038">
        <v>2</v>
      </c>
      <c r="C1038" t="s">
        <v>18</v>
      </c>
      <c r="D1038" t="s">
        <v>16</v>
      </c>
      <c r="E1038">
        <v>1</v>
      </c>
      <c r="F1038">
        <v>3.61</v>
      </c>
      <c r="G1038">
        <v>3362.95</v>
      </c>
      <c r="I1038">
        <v>3362.95</v>
      </c>
      <c r="K1038" t="s">
        <v>66</v>
      </c>
      <c r="L1038">
        <v>0.9</v>
      </c>
      <c r="M1038">
        <v>-13.4</v>
      </c>
    </row>
    <row r="1039" spans="1:13" x14ac:dyDescent="0.35">
      <c r="A1039">
        <v>3</v>
      </c>
      <c r="B1039">
        <v>3</v>
      </c>
      <c r="C1039" t="s">
        <v>19</v>
      </c>
      <c r="D1039" t="s">
        <v>16</v>
      </c>
      <c r="E1039">
        <v>1</v>
      </c>
      <c r="F1039">
        <v>3.59</v>
      </c>
      <c r="G1039">
        <v>2972.2539999999999</v>
      </c>
      <c r="I1039">
        <v>2972.2539999999999</v>
      </c>
      <c r="K1039" t="s">
        <v>66</v>
      </c>
      <c r="L1039">
        <v>0.8</v>
      </c>
      <c r="M1039">
        <v>-23.5</v>
      </c>
    </row>
    <row r="1040" spans="1:13" x14ac:dyDescent="0.35">
      <c r="A1040">
        <v>4</v>
      </c>
      <c r="B1040">
        <v>4</v>
      </c>
      <c r="C1040" t="s">
        <v>20</v>
      </c>
      <c r="D1040" t="s">
        <v>16</v>
      </c>
      <c r="E1040">
        <v>1</v>
      </c>
      <c r="F1040">
        <v>3.56</v>
      </c>
      <c r="G1040">
        <v>2715.6790000000001</v>
      </c>
      <c r="I1040">
        <v>2715.6790000000001</v>
      </c>
      <c r="K1040" t="s">
        <v>66</v>
      </c>
      <c r="L1040">
        <v>0.7</v>
      </c>
      <c r="M1040">
        <v>-30.1</v>
      </c>
    </row>
    <row r="1041" spans="1:13" x14ac:dyDescent="0.35">
      <c r="A1041">
        <v>5</v>
      </c>
      <c r="B1041">
        <v>5</v>
      </c>
      <c r="C1041" t="s">
        <v>21</v>
      </c>
      <c r="D1041" t="s">
        <v>16</v>
      </c>
      <c r="E1041">
        <v>1</v>
      </c>
      <c r="F1041">
        <v>3.67</v>
      </c>
      <c r="G1041">
        <v>6.5780000000000003</v>
      </c>
      <c r="I1041">
        <v>6.5780000000000003</v>
      </c>
      <c r="K1041" t="s">
        <v>66</v>
      </c>
      <c r="L1041">
        <v>0</v>
      </c>
      <c r="M1041">
        <v>-99.8</v>
      </c>
    </row>
    <row r="1042" spans="1:13" x14ac:dyDescent="0.35">
      <c r="A1042">
        <v>6</v>
      </c>
      <c r="B1042">
        <v>6</v>
      </c>
      <c r="C1042" t="s">
        <v>23</v>
      </c>
      <c r="D1042" t="s">
        <v>24</v>
      </c>
      <c r="E1042">
        <v>1</v>
      </c>
      <c r="F1042">
        <v>3.26</v>
      </c>
      <c r="G1042">
        <v>8.8569999999999993</v>
      </c>
      <c r="I1042">
        <v>8.8569999999999993</v>
      </c>
      <c r="K1042" t="s">
        <v>66</v>
      </c>
      <c r="L1042">
        <v>0</v>
      </c>
      <c r="M1042">
        <v>-99.8</v>
      </c>
    </row>
    <row r="1043" spans="1:13" x14ac:dyDescent="0.35">
      <c r="A1043">
        <v>7</v>
      </c>
      <c r="B1043">
        <v>7</v>
      </c>
      <c r="C1043" t="s">
        <v>26</v>
      </c>
      <c r="D1043" t="s">
        <v>16</v>
      </c>
      <c r="E1043">
        <v>1</v>
      </c>
      <c r="F1043">
        <v>3.59</v>
      </c>
      <c r="G1043">
        <v>3196.8029999999999</v>
      </c>
      <c r="I1043">
        <v>3196.8029999999999</v>
      </c>
      <c r="K1043" t="s">
        <v>66</v>
      </c>
      <c r="L1043">
        <v>0.8</v>
      </c>
      <c r="M1043">
        <v>-17.7</v>
      </c>
    </row>
    <row r="1044" spans="1:13" x14ac:dyDescent="0.35">
      <c r="A1044">
        <v>8</v>
      </c>
      <c r="B1044">
        <v>8</v>
      </c>
      <c r="C1044" t="s">
        <v>27</v>
      </c>
      <c r="D1044" t="s">
        <v>16</v>
      </c>
      <c r="E1044">
        <v>1</v>
      </c>
      <c r="F1044">
        <v>3.57</v>
      </c>
      <c r="G1044">
        <v>2791.0149999999999</v>
      </c>
      <c r="I1044">
        <v>2791.0149999999999</v>
      </c>
      <c r="K1044" t="s">
        <v>66</v>
      </c>
      <c r="L1044">
        <v>0.7</v>
      </c>
      <c r="M1044">
        <v>-28.1</v>
      </c>
    </row>
    <row r="1045" spans="1:13" x14ac:dyDescent="0.35">
      <c r="A1045">
        <v>9</v>
      </c>
      <c r="B1045">
        <v>9</v>
      </c>
      <c r="C1045" t="s">
        <v>28</v>
      </c>
      <c r="D1045" t="s">
        <v>16</v>
      </c>
      <c r="E1045">
        <v>1</v>
      </c>
      <c r="F1045">
        <v>3.56</v>
      </c>
      <c r="G1045">
        <v>2684.2130000000002</v>
      </c>
      <c r="I1045">
        <v>2684.2130000000002</v>
      </c>
      <c r="K1045" t="s">
        <v>66</v>
      </c>
      <c r="L1045">
        <v>0.7</v>
      </c>
      <c r="M1045">
        <v>-30.9</v>
      </c>
    </row>
    <row r="1046" spans="1:13" x14ac:dyDescent="0.35">
      <c r="A1046">
        <v>10</v>
      </c>
      <c r="B1046">
        <v>10</v>
      </c>
      <c r="C1046" t="s">
        <v>29</v>
      </c>
      <c r="D1046" t="s">
        <v>16</v>
      </c>
      <c r="E1046">
        <v>1</v>
      </c>
      <c r="F1046">
        <v>3.54</v>
      </c>
      <c r="G1046">
        <v>2275.0210000000002</v>
      </c>
      <c r="I1046">
        <v>2275.0210000000002</v>
      </c>
      <c r="K1046" t="s">
        <v>66</v>
      </c>
      <c r="L1046">
        <v>0.6</v>
      </c>
      <c r="M1046">
        <v>-41.4</v>
      </c>
    </row>
    <row r="1047" spans="1:13" x14ac:dyDescent="0.35">
      <c r="A1047">
        <v>11</v>
      </c>
      <c r="B1047">
        <v>11</v>
      </c>
      <c r="C1047" t="s">
        <v>30</v>
      </c>
      <c r="D1047" t="s">
        <v>16</v>
      </c>
      <c r="E1047">
        <v>1</v>
      </c>
      <c r="F1047">
        <v>3.55</v>
      </c>
      <c r="G1047">
        <v>4339.6189999999997</v>
      </c>
      <c r="I1047">
        <v>4339.6189999999997</v>
      </c>
      <c r="K1047" t="s">
        <v>66</v>
      </c>
      <c r="L1047">
        <v>1.1000000000000001</v>
      </c>
      <c r="M1047">
        <v>11.7</v>
      </c>
    </row>
    <row r="1048" spans="1:13" x14ac:dyDescent="0.35">
      <c r="A1048">
        <v>12</v>
      </c>
      <c r="B1048">
        <v>12</v>
      </c>
      <c r="C1048" t="s">
        <v>31</v>
      </c>
      <c r="D1048" t="s">
        <v>24</v>
      </c>
      <c r="E1048">
        <v>1</v>
      </c>
    </row>
    <row r="1049" spans="1:13" x14ac:dyDescent="0.35">
      <c r="A1049">
        <v>13</v>
      </c>
      <c r="B1049">
        <v>13</v>
      </c>
      <c r="C1049" t="s">
        <v>32</v>
      </c>
      <c r="D1049" t="s">
        <v>16</v>
      </c>
      <c r="E1049">
        <v>1</v>
      </c>
      <c r="F1049">
        <v>3.56</v>
      </c>
      <c r="G1049">
        <v>2780.942</v>
      </c>
      <c r="I1049">
        <v>2780.942</v>
      </c>
      <c r="K1049" t="s">
        <v>66</v>
      </c>
      <c r="L1049">
        <v>0.7</v>
      </c>
      <c r="M1049">
        <v>-28.4</v>
      </c>
    </row>
    <row r="1050" spans="1:13" x14ac:dyDescent="0.35">
      <c r="A1050">
        <v>14</v>
      </c>
      <c r="B1050">
        <v>14</v>
      </c>
      <c r="C1050" t="s">
        <v>33</v>
      </c>
      <c r="D1050" t="s">
        <v>16</v>
      </c>
      <c r="E1050">
        <v>1</v>
      </c>
      <c r="F1050">
        <v>3.56</v>
      </c>
      <c r="G1050">
        <v>3027.864</v>
      </c>
      <c r="I1050">
        <v>3027.864</v>
      </c>
      <c r="K1050" t="s">
        <v>17</v>
      </c>
      <c r="L1050">
        <v>0.8</v>
      </c>
      <c r="M1050">
        <v>-22</v>
      </c>
    </row>
    <row r="1051" spans="1:13" x14ac:dyDescent="0.35">
      <c r="A1051">
        <v>15</v>
      </c>
      <c r="B1051">
        <v>15</v>
      </c>
      <c r="C1051" t="s">
        <v>34</v>
      </c>
      <c r="D1051" t="s">
        <v>16</v>
      </c>
      <c r="E1051">
        <v>1</v>
      </c>
      <c r="F1051">
        <v>3.55</v>
      </c>
      <c r="G1051">
        <v>2848.4479999999999</v>
      </c>
      <c r="I1051">
        <v>2848.4479999999999</v>
      </c>
      <c r="K1051" t="s">
        <v>66</v>
      </c>
      <c r="L1051">
        <v>0.7</v>
      </c>
      <c r="M1051">
        <v>-26.7</v>
      </c>
    </row>
    <row r="1052" spans="1:13" x14ac:dyDescent="0.35">
      <c r="A1052">
        <v>16</v>
      </c>
      <c r="B1052">
        <v>16</v>
      </c>
      <c r="C1052" t="s">
        <v>35</v>
      </c>
      <c r="D1052" t="s">
        <v>16</v>
      </c>
      <c r="E1052">
        <v>1</v>
      </c>
      <c r="F1052">
        <v>3.55</v>
      </c>
      <c r="G1052">
        <v>4260.3879999999999</v>
      </c>
      <c r="I1052">
        <v>4260.3879999999999</v>
      </c>
      <c r="K1052" t="s">
        <v>66</v>
      </c>
      <c r="L1052">
        <v>1.1000000000000001</v>
      </c>
      <c r="M1052">
        <v>9.6999999999999993</v>
      </c>
    </row>
    <row r="1053" spans="1:13" x14ac:dyDescent="0.35">
      <c r="A1053">
        <v>17</v>
      </c>
      <c r="B1053">
        <v>17</v>
      </c>
      <c r="C1053" t="s">
        <v>36</v>
      </c>
      <c r="D1053" t="s">
        <v>16</v>
      </c>
      <c r="E1053">
        <v>1</v>
      </c>
      <c r="F1053">
        <v>3.55</v>
      </c>
      <c r="G1053">
        <v>3295.7570000000001</v>
      </c>
      <c r="I1053">
        <v>3295.7570000000001</v>
      </c>
      <c r="K1053" t="s">
        <v>17</v>
      </c>
      <c r="L1053">
        <v>0.8</v>
      </c>
      <c r="M1053">
        <v>-15.1</v>
      </c>
    </row>
    <row r="1054" spans="1:13" x14ac:dyDescent="0.35">
      <c r="A1054">
        <v>18</v>
      </c>
      <c r="B1054">
        <v>18</v>
      </c>
      <c r="C1054" t="s">
        <v>37</v>
      </c>
      <c r="D1054" t="s">
        <v>24</v>
      </c>
      <c r="E1054">
        <v>1</v>
      </c>
    </row>
    <row r="1055" spans="1:13" x14ac:dyDescent="0.35">
      <c r="A1055">
        <v>19</v>
      </c>
      <c r="B1055">
        <v>19</v>
      </c>
      <c r="C1055" t="s">
        <v>39</v>
      </c>
      <c r="D1055" t="s">
        <v>16</v>
      </c>
      <c r="E1055">
        <v>1</v>
      </c>
      <c r="F1055">
        <v>3.56</v>
      </c>
      <c r="G1055">
        <v>2759.8040000000001</v>
      </c>
      <c r="I1055">
        <v>2759.8040000000001</v>
      </c>
      <c r="K1055" t="s">
        <v>66</v>
      </c>
      <c r="L1055">
        <v>0.7</v>
      </c>
      <c r="M1055">
        <v>-28.9</v>
      </c>
    </row>
    <row r="1056" spans="1:13" x14ac:dyDescent="0.35">
      <c r="A1056">
        <v>20</v>
      </c>
      <c r="B1056">
        <v>20</v>
      </c>
      <c r="C1056" t="s">
        <v>40</v>
      </c>
      <c r="D1056" t="s">
        <v>16</v>
      </c>
      <c r="E1056">
        <v>1</v>
      </c>
      <c r="F1056">
        <v>3.55</v>
      </c>
      <c r="G1056">
        <v>2699.15</v>
      </c>
      <c r="I1056">
        <v>2699.15</v>
      </c>
      <c r="K1056" t="s">
        <v>66</v>
      </c>
      <c r="L1056">
        <v>0.7</v>
      </c>
      <c r="M1056">
        <v>-30.5</v>
      </c>
    </row>
    <row r="1057" spans="1:13" x14ac:dyDescent="0.35">
      <c r="A1057">
        <v>21</v>
      </c>
      <c r="B1057">
        <v>21</v>
      </c>
      <c r="C1057" t="s">
        <v>41</v>
      </c>
      <c r="D1057" t="s">
        <v>16</v>
      </c>
      <c r="E1057">
        <v>1</v>
      </c>
      <c r="F1057">
        <v>3.54</v>
      </c>
      <c r="G1057">
        <v>2680.9490000000001</v>
      </c>
      <c r="I1057">
        <v>2680.9490000000001</v>
      </c>
      <c r="K1057" t="s">
        <v>66</v>
      </c>
      <c r="L1057">
        <v>0.7</v>
      </c>
      <c r="M1057">
        <v>-31</v>
      </c>
    </row>
    <row r="1058" spans="1:13" x14ac:dyDescent="0.35">
      <c r="A1058">
        <v>22</v>
      </c>
      <c r="B1058">
        <v>22</v>
      </c>
      <c r="C1058" t="s">
        <v>42</v>
      </c>
      <c r="D1058" t="s">
        <v>16</v>
      </c>
      <c r="E1058">
        <v>1</v>
      </c>
      <c r="F1058">
        <v>3.54</v>
      </c>
      <c r="G1058">
        <v>2980.79</v>
      </c>
      <c r="I1058">
        <v>2980.79</v>
      </c>
      <c r="K1058" t="s">
        <v>66</v>
      </c>
      <c r="L1058">
        <v>0.8</v>
      </c>
      <c r="M1058">
        <v>-23.3</v>
      </c>
    </row>
    <row r="1059" spans="1:13" x14ac:dyDescent="0.35">
      <c r="A1059">
        <v>23</v>
      </c>
      <c r="B1059">
        <v>23</v>
      </c>
      <c r="C1059" t="s">
        <v>43</v>
      </c>
      <c r="D1059" t="s">
        <v>16</v>
      </c>
      <c r="E1059">
        <v>1</v>
      </c>
      <c r="F1059">
        <v>3.52</v>
      </c>
      <c r="G1059">
        <v>2819.6860000000001</v>
      </c>
      <c r="I1059">
        <v>2819.6860000000001</v>
      </c>
      <c r="K1059" t="s">
        <v>66</v>
      </c>
      <c r="L1059">
        <v>0.7</v>
      </c>
      <c r="M1059">
        <v>-27.4</v>
      </c>
    </row>
    <row r="1060" spans="1:13" x14ac:dyDescent="0.35">
      <c r="A1060">
        <v>24</v>
      </c>
      <c r="B1060">
        <v>24</v>
      </c>
      <c r="C1060" t="s">
        <v>44</v>
      </c>
      <c r="D1060" t="s">
        <v>24</v>
      </c>
      <c r="E1060">
        <v>1</v>
      </c>
      <c r="K1060" t="s">
        <v>25</v>
      </c>
    </row>
    <row r="1061" spans="1:13" x14ac:dyDescent="0.35">
      <c r="A1061">
        <v>25</v>
      </c>
      <c r="B1061">
        <v>25</v>
      </c>
      <c r="C1061" t="s">
        <v>45</v>
      </c>
      <c r="D1061" t="s">
        <v>16</v>
      </c>
      <c r="E1061">
        <v>1</v>
      </c>
      <c r="F1061">
        <v>3.55</v>
      </c>
      <c r="G1061">
        <v>2901.6770000000001</v>
      </c>
      <c r="I1061">
        <v>2901.6770000000001</v>
      </c>
      <c r="K1061" t="s">
        <v>66</v>
      </c>
      <c r="L1061">
        <v>0.7</v>
      </c>
      <c r="M1061">
        <v>-25.3</v>
      </c>
    </row>
    <row r="1062" spans="1:13" x14ac:dyDescent="0.35">
      <c r="A1062">
        <v>26</v>
      </c>
      <c r="B1062">
        <v>26</v>
      </c>
      <c r="C1062" t="s">
        <v>46</v>
      </c>
      <c r="D1062" t="s">
        <v>16</v>
      </c>
      <c r="E1062">
        <v>1</v>
      </c>
      <c r="F1062">
        <v>3.54</v>
      </c>
      <c r="G1062">
        <v>2827.7820000000002</v>
      </c>
      <c r="I1062">
        <v>2827.7820000000002</v>
      </c>
      <c r="K1062" t="s">
        <v>66</v>
      </c>
      <c r="L1062">
        <v>0.7</v>
      </c>
      <c r="M1062">
        <v>-27.2</v>
      </c>
    </row>
    <row r="1063" spans="1:13" x14ac:dyDescent="0.35">
      <c r="A1063">
        <v>27</v>
      </c>
      <c r="B1063">
        <v>27</v>
      </c>
      <c r="C1063" t="s">
        <v>47</v>
      </c>
      <c r="D1063" t="s">
        <v>16</v>
      </c>
      <c r="E1063">
        <v>1</v>
      </c>
      <c r="F1063">
        <v>3.54</v>
      </c>
      <c r="G1063">
        <v>6203.68</v>
      </c>
      <c r="I1063">
        <v>6203.68</v>
      </c>
      <c r="K1063" t="s">
        <v>66</v>
      </c>
      <c r="L1063">
        <v>1.6</v>
      </c>
      <c r="M1063">
        <v>59.7</v>
      </c>
    </row>
    <row r="1064" spans="1:13" x14ac:dyDescent="0.35">
      <c r="A1064">
        <v>28</v>
      </c>
      <c r="B1064">
        <v>28</v>
      </c>
      <c r="C1064" t="s">
        <v>49</v>
      </c>
      <c r="D1064" t="s">
        <v>16</v>
      </c>
      <c r="E1064">
        <v>1</v>
      </c>
      <c r="F1064">
        <v>3.54</v>
      </c>
      <c r="G1064">
        <v>3201.364</v>
      </c>
      <c r="I1064">
        <v>3201.364</v>
      </c>
      <c r="K1064" t="s">
        <v>66</v>
      </c>
      <c r="L1064">
        <v>0.8</v>
      </c>
      <c r="M1064">
        <v>-17.600000000000001</v>
      </c>
    </row>
    <row r="1065" spans="1:13" x14ac:dyDescent="0.35">
      <c r="A1065">
        <v>29</v>
      </c>
      <c r="B1065">
        <v>29</v>
      </c>
      <c r="C1065" t="s">
        <v>50</v>
      </c>
      <c r="D1065" t="s">
        <v>16</v>
      </c>
      <c r="E1065">
        <v>1</v>
      </c>
      <c r="F1065">
        <v>3.54</v>
      </c>
      <c r="G1065">
        <v>3066.297</v>
      </c>
      <c r="I1065">
        <v>3066.297</v>
      </c>
      <c r="K1065" t="s">
        <v>66</v>
      </c>
      <c r="L1065">
        <v>0.8</v>
      </c>
      <c r="M1065">
        <v>-21.1</v>
      </c>
    </row>
    <row r="1066" spans="1:13" x14ac:dyDescent="0.35">
      <c r="A1066">
        <v>30</v>
      </c>
      <c r="B1066">
        <v>30</v>
      </c>
      <c r="C1066" t="s">
        <v>51</v>
      </c>
      <c r="D1066" t="s">
        <v>24</v>
      </c>
      <c r="E1066">
        <v>1</v>
      </c>
      <c r="F1066">
        <v>3.4</v>
      </c>
      <c r="G1066">
        <v>12.162000000000001</v>
      </c>
      <c r="I1066">
        <v>12.162000000000001</v>
      </c>
      <c r="K1066" t="s">
        <v>66</v>
      </c>
      <c r="L1066">
        <v>0</v>
      </c>
      <c r="M1066">
        <v>-99.7</v>
      </c>
    </row>
    <row r="1067" spans="1:13" x14ac:dyDescent="0.35">
      <c r="A1067">
        <v>31</v>
      </c>
      <c r="B1067">
        <v>31</v>
      </c>
      <c r="C1067" t="s">
        <v>52</v>
      </c>
      <c r="D1067" t="s">
        <v>16</v>
      </c>
      <c r="E1067">
        <v>1</v>
      </c>
      <c r="F1067">
        <v>3.56</v>
      </c>
      <c r="G1067">
        <v>58.128999999999998</v>
      </c>
      <c r="I1067">
        <v>58.128999999999998</v>
      </c>
      <c r="K1067" t="s">
        <v>66</v>
      </c>
      <c r="L1067">
        <v>0</v>
      </c>
      <c r="M1067">
        <v>-98.5</v>
      </c>
    </row>
    <row r="1068" spans="1:13" x14ac:dyDescent="0.35">
      <c r="A1068">
        <v>32</v>
      </c>
      <c r="B1068">
        <v>32</v>
      </c>
      <c r="C1068" t="s">
        <v>53</v>
      </c>
      <c r="D1068" t="s">
        <v>16</v>
      </c>
      <c r="E1068">
        <v>1</v>
      </c>
      <c r="F1068">
        <v>3.55</v>
      </c>
      <c r="G1068">
        <v>4212.0540000000001</v>
      </c>
      <c r="I1068">
        <v>4212.0540000000001</v>
      </c>
      <c r="K1068" t="s">
        <v>66</v>
      </c>
      <c r="L1068">
        <v>1.1000000000000001</v>
      </c>
      <c r="M1068">
        <v>8.4</v>
      </c>
    </row>
    <row r="1069" spans="1:13" x14ac:dyDescent="0.35">
      <c r="A1069">
        <v>33</v>
      </c>
      <c r="B1069">
        <v>33</v>
      </c>
      <c r="C1069" t="s">
        <v>54</v>
      </c>
      <c r="D1069" t="s">
        <v>16</v>
      </c>
      <c r="E1069">
        <v>1</v>
      </c>
      <c r="F1069">
        <v>3.54</v>
      </c>
      <c r="G1069">
        <v>2531.107</v>
      </c>
      <c r="I1069">
        <v>2531.107</v>
      </c>
      <c r="K1069" t="s">
        <v>66</v>
      </c>
      <c r="L1069">
        <v>0.7</v>
      </c>
      <c r="M1069">
        <v>-34.799999999999997</v>
      </c>
    </row>
    <row r="1070" spans="1:13" x14ac:dyDescent="0.35">
      <c r="A1070">
        <v>34</v>
      </c>
      <c r="B1070">
        <v>34</v>
      </c>
      <c r="C1070" t="s">
        <v>55</v>
      </c>
      <c r="D1070" t="s">
        <v>16</v>
      </c>
      <c r="E1070">
        <v>1</v>
      </c>
      <c r="F1070">
        <v>3.54</v>
      </c>
      <c r="G1070">
        <v>3261.0819999999999</v>
      </c>
      <c r="I1070">
        <v>3261.0819999999999</v>
      </c>
      <c r="K1070" t="s">
        <v>66</v>
      </c>
      <c r="L1070">
        <v>0.8</v>
      </c>
      <c r="M1070">
        <v>-16</v>
      </c>
    </row>
    <row r="1071" spans="1:13" x14ac:dyDescent="0.35">
      <c r="A1071">
        <v>35</v>
      </c>
      <c r="B1071">
        <v>35</v>
      </c>
      <c r="C1071" t="s">
        <v>56</v>
      </c>
      <c r="D1071" t="s">
        <v>16</v>
      </c>
      <c r="E1071">
        <v>1</v>
      </c>
      <c r="F1071">
        <v>3.51</v>
      </c>
      <c r="G1071">
        <v>2846.4969999999998</v>
      </c>
      <c r="I1071">
        <v>2846.4969999999998</v>
      </c>
      <c r="K1071" t="s">
        <v>66</v>
      </c>
      <c r="L1071">
        <v>0.7</v>
      </c>
      <c r="M1071">
        <v>-26.7</v>
      </c>
    </row>
    <row r="1072" spans="1:13" x14ac:dyDescent="0.35">
      <c r="A1072">
        <v>36</v>
      </c>
      <c r="B1072">
        <v>36</v>
      </c>
      <c r="C1072" t="s">
        <v>57</v>
      </c>
      <c r="D1072" t="s">
        <v>24</v>
      </c>
      <c r="E1072">
        <v>1</v>
      </c>
      <c r="F1072">
        <v>3.56</v>
      </c>
      <c r="G1072">
        <v>23.027000000000001</v>
      </c>
      <c r="I1072">
        <v>23.027000000000001</v>
      </c>
      <c r="K1072" t="s">
        <v>66</v>
      </c>
      <c r="L1072">
        <v>0</v>
      </c>
      <c r="M1072">
        <v>-99.4</v>
      </c>
    </row>
    <row r="1073" spans="1:13" x14ac:dyDescent="0.35">
      <c r="A1073">
        <v>37</v>
      </c>
      <c r="B1073">
        <v>37</v>
      </c>
      <c r="C1073" t="s">
        <v>58</v>
      </c>
      <c r="D1073" t="s">
        <v>16</v>
      </c>
      <c r="E1073">
        <v>1</v>
      </c>
      <c r="F1073">
        <v>3.55</v>
      </c>
      <c r="G1073">
        <v>3595.7460000000001</v>
      </c>
      <c r="I1073">
        <v>3595.7460000000001</v>
      </c>
      <c r="K1073" t="s">
        <v>66</v>
      </c>
      <c r="L1073">
        <v>0.9</v>
      </c>
      <c r="M1073">
        <v>-7.4</v>
      </c>
    </row>
    <row r="1074" spans="1:13" x14ac:dyDescent="0.35">
      <c r="A1074">
        <v>38</v>
      </c>
      <c r="B1074">
        <v>38</v>
      </c>
      <c r="C1074" t="s">
        <v>59</v>
      </c>
      <c r="D1074" t="s">
        <v>16</v>
      </c>
      <c r="E1074">
        <v>1</v>
      </c>
      <c r="F1074">
        <v>3.54</v>
      </c>
      <c r="G1074">
        <v>3018.7820000000002</v>
      </c>
      <c r="I1074">
        <v>3018.7820000000002</v>
      </c>
      <c r="K1074" t="s">
        <v>66</v>
      </c>
      <c r="L1074">
        <v>0.8</v>
      </c>
      <c r="M1074">
        <v>-22.3</v>
      </c>
    </row>
    <row r="1075" spans="1:13" x14ac:dyDescent="0.35">
      <c r="A1075">
        <v>39</v>
      </c>
      <c r="B1075">
        <v>39</v>
      </c>
      <c r="C1075" t="s">
        <v>60</v>
      </c>
      <c r="D1075" t="s">
        <v>16</v>
      </c>
      <c r="E1075">
        <v>1</v>
      </c>
      <c r="F1075">
        <v>3.52</v>
      </c>
      <c r="G1075">
        <v>2565.527</v>
      </c>
      <c r="I1075">
        <v>2565.527</v>
      </c>
      <c r="K1075" t="s">
        <v>66</v>
      </c>
      <c r="L1075">
        <v>0.7</v>
      </c>
      <c r="M1075">
        <v>-33.9</v>
      </c>
    </row>
    <row r="1076" spans="1:13" x14ac:dyDescent="0.35">
      <c r="A1076">
        <v>40</v>
      </c>
      <c r="B1076">
        <v>40</v>
      </c>
      <c r="C1076" t="s">
        <v>61</v>
      </c>
      <c r="D1076" t="s">
        <v>16</v>
      </c>
      <c r="E1076">
        <v>1</v>
      </c>
      <c r="F1076">
        <v>3.51</v>
      </c>
      <c r="G1076">
        <v>2434.6979999999999</v>
      </c>
      <c r="I1076">
        <v>2434.6979999999999</v>
      </c>
      <c r="K1076" t="s">
        <v>66</v>
      </c>
      <c r="L1076">
        <v>0.6</v>
      </c>
      <c r="M1076">
        <v>-37.299999999999997</v>
      </c>
    </row>
    <row r="1077" spans="1:13" x14ac:dyDescent="0.35">
      <c r="A1077">
        <v>41</v>
      </c>
      <c r="B1077">
        <v>41</v>
      </c>
      <c r="C1077" t="s">
        <v>62</v>
      </c>
      <c r="D1077" t="s">
        <v>16</v>
      </c>
      <c r="E1077">
        <v>1</v>
      </c>
      <c r="F1077">
        <v>3.51</v>
      </c>
      <c r="G1077">
        <v>4831.4859999999999</v>
      </c>
      <c r="I1077">
        <v>4831.4859999999999</v>
      </c>
      <c r="K1077" t="s">
        <v>66</v>
      </c>
      <c r="L1077">
        <v>1.2</v>
      </c>
      <c r="M1077">
        <v>24.4</v>
      </c>
    </row>
    <row r="1078" spans="1:13" x14ac:dyDescent="0.35">
      <c r="A1078">
        <v>42</v>
      </c>
      <c r="B1078">
        <v>42</v>
      </c>
      <c r="C1078" t="s">
        <v>63</v>
      </c>
      <c r="D1078" t="s">
        <v>24</v>
      </c>
      <c r="E1078">
        <v>1</v>
      </c>
    </row>
    <row r="1079" spans="1:13" x14ac:dyDescent="0.35">
      <c r="A1079">
        <v>43</v>
      </c>
      <c r="B1079">
        <v>43</v>
      </c>
      <c r="C1079" t="s">
        <v>64</v>
      </c>
      <c r="D1079" t="s">
        <v>16</v>
      </c>
      <c r="E1079">
        <v>1</v>
      </c>
      <c r="F1079">
        <v>3.54</v>
      </c>
      <c r="G1079">
        <v>3147.348</v>
      </c>
      <c r="I1079">
        <v>3147.348</v>
      </c>
      <c r="K1079" t="s">
        <v>66</v>
      </c>
      <c r="L1079">
        <v>0.8</v>
      </c>
      <c r="M1079">
        <v>-19</v>
      </c>
    </row>
    <row r="1080" spans="1:13" x14ac:dyDescent="0.35">
      <c r="A1080">
        <v>44</v>
      </c>
      <c r="B1080">
        <v>44</v>
      </c>
      <c r="C1080" t="s">
        <v>65</v>
      </c>
      <c r="D1080" t="s">
        <v>16</v>
      </c>
      <c r="E1080">
        <v>1</v>
      </c>
      <c r="F1080">
        <v>3.52</v>
      </c>
      <c r="G1080">
        <v>3077.12</v>
      </c>
      <c r="I1080">
        <v>3077.12</v>
      </c>
      <c r="K1080" t="s">
        <v>66</v>
      </c>
      <c r="L1080">
        <v>0.8</v>
      </c>
      <c r="M1080">
        <v>-20.8</v>
      </c>
    </row>
    <row r="1081" spans="1:13" x14ac:dyDescent="0.35">
      <c r="A1081">
        <v>45</v>
      </c>
      <c r="B1081">
        <v>45</v>
      </c>
      <c r="C1081" t="s">
        <v>67</v>
      </c>
      <c r="D1081" t="s">
        <v>16</v>
      </c>
      <c r="E1081">
        <v>1</v>
      </c>
      <c r="F1081">
        <v>3.52</v>
      </c>
      <c r="G1081">
        <v>2699.1529999999998</v>
      </c>
      <c r="I1081">
        <v>2699.1529999999998</v>
      </c>
      <c r="K1081" t="s">
        <v>66</v>
      </c>
      <c r="L1081">
        <v>0.7</v>
      </c>
      <c r="M1081">
        <v>-30.5</v>
      </c>
    </row>
    <row r="1083" spans="1:13" x14ac:dyDescent="0.35">
      <c r="A1083" t="s">
        <v>96</v>
      </c>
    </row>
    <row r="1085" spans="1:13" x14ac:dyDescent="0.35">
      <c r="B1085" t="s">
        <v>3</v>
      </c>
      <c r="C1085" t="s">
        <v>4</v>
      </c>
      <c r="D1085" t="s">
        <v>5</v>
      </c>
      <c r="E1085" t="s">
        <v>6</v>
      </c>
      <c r="F1085" t="s">
        <v>7</v>
      </c>
      <c r="G1085" t="s">
        <v>8</v>
      </c>
      <c r="H1085" t="s">
        <v>9</v>
      </c>
      <c r="I1085" t="s">
        <v>10</v>
      </c>
      <c r="J1085" t="s">
        <v>11</v>
      </c>
      <c r="K1085" t="s">
        <v>12</v>
      </c>
      <c r="L1085" t="s">
        <v>13</v>
      </c>
      <c r="M1085" t="s">
        <v>14</v>
      </c>
    </row>
    <row r="1086" spans="1:13" x14ac:dyDescent="0.35">
      <c r="A1086">
        <v>1</v>
      </c>
      <c r="B1086">
        <v>1</v>
      </c>
      <c r="C1086" t="s">
        <v>15</v>
      </c>
      <c r="D1086" t="s">
        <v>16</v>
      </c>
      <c r="E1086">
        <v>1</v>
      </c>
    </row>
    <row r="1087" spans="1:13" x14ac:dyDescent="0.35">
      <c r="A1087">
        <v>2</v>
      </c>
      <c r="B1087">
        <v>2</v>
      </c>
      <c r="C1087" t="s">
        <v>18</v>
      </c>
      <c r="D1087" t="s">
        <v>16</v>
      </c>
      <c r="E1087">
        <v>1</v>
      </c>
    </row>
    <row r="1088" spans="1:13" x14ac:dyDescent="0.35">
      <c r="A1088">
        <v>3</v>
      </c>
      <c r="B1088">
        <v>3</v>
      </c>
      <c r="C1088" t="s">
        <v>19</v>
      </c>
      <c r="D1088" t="s">
        <v>16</v>
      </c>
      <c r="E1088">
        <v>1</v>
      </c>
    </row>
    <row r="1089" spans="1:5" x14ac:dyDescent="0.35">
      <c r="A1089">
        <v>4</v>
      </c>
      <c r="B1089">
        <v>4</v>
      </c>
      <c r="C1089" t="s">
        <v>20</v>
      </c>
      <c r="D1089" t="s">
        <v>16</v>
      </c>
      <c r="E1089">
        <v>1</v>
      </c>
    </row>
    <row r="1090" spans="1:5" x14ac:dyDescent="0.35">
      <c r="A1090">
        <v>5</v>
      </c>
      <c r="B1090">
        <v>5</v>
      </c>
      <c r="C1090" t="s">
        <v>21</v>
      </c>
      <c r="D1090" t="s">
        <v>16</v>
      </c>
      <c r="E1090">
        <v>1</v>
      </c>
    </row>
    <row r="1091" spans="1:5" x14ac:dyDescent="0.35">
      <c r="A1091">
        <v>6</v>
      </c>
      <c r="B1091">
        <v>6</v>
      </c>
      <c r="C1091" t="s">
        <v>23</v>
      </c>
      <c r="D1091" t="s">
        <v>24</v>
      </c>
      <c r="E1091">
        <v>1</v>
      </c>
    </row>
    <row r="1092" spans="1:5" x14ac:dyDescent="0.35">
      <c r="A1092">
        <v>7</v>
      </c>
      <c r="B1092">
        <v>7</v>
      </c>
      <c r="C1092" t="s">
        <v>26</v>
      </c>
      <c r="D1092" t="s">
        <v>16</v>
      </c>
      <c r="E1092">
        <v>1</v>
      </c>
    </row>
    <row r="1093" spans="1:5" x14ac:dyDescent="0.35">
      <c r="A1093">
        <v>8</v>
      </c>
      <c r="B1093">
        <v>8</v>
      </c>
      <c r="C1093" t="s">
        <v>27</v>
      </c>
      <c r="D1093" t="s">
        <v>16</v>
      </c>
      <c r="E1093">
        <v>1</v>
      </c>
    </row>
    <row r="1094" spans="1:5" x14ac:dyDescent="0.35">
      <c r="A1094">
        <v>9</v>
      </c>
      <c r="B1094">
        <v>9</v>
      </c>
      <c r="C1094" t="s">
        <v>28</v>
      </c>
      <c r="D1094" t="s">
        <v>16</v>
      </c>
      <c r="E1094">
        <v>1</v>
      </c>
    </row>
    <row r="1095" spans="1:5" x14ac:dyDescent="0.35">
      <c r="A1095">
        <v>10</v>
      </c>
      <c r="B1095">
        <v>10</v>
      </c>
      <c r="C1095" t="s">
        <v>29</v>
      </c>
      <c r="D1095" t="s">
        <v>16</v>
      </c>
      <c r="E1095">
        <v>1</v>
      </c>
    </row>
    <row r="1096" spans="1:5" x14ac:dyDescent="0.35">
      <c r="A1096">
        <v>11</v>
      </c>
      <c r="B1096">
        <v>11</v>
      </c>
      <c r="C1096" t="s">
        <v>30</v>
      </c>
      <c r="D1096" t="s">
        <v>16</v>
      </c>
      <c r="E1096">
        <v>1</v>
      </c>
    </row>
    <row r="1097" spans="1:5" x14ac:dyDescent="0.35">
      <c r="A1097">
        <v>12</v>
      </c>
      <c r="B1097">
        <v>12</v>
      </c>
      <c r="C1097" t="s">
        <v>31</v>
      </c>
      <c r="D1097" t="s">
        <v>24</v>
      </c>
      <c r="E1097">
        <v>1</v>
      </c>
    </row>
    <row r="1098" spans="1:5" x14ac:dyDescent="0.35">
      <c r="A1098">
        <v>13</v>
      </c>
      <c r="B1098">
        <v>13</v>
      </c>
      <c r="C1098" t="s">
        <v>32</v>
      </c>
      <c r="D1098" t="s">
        <v>16</v>
      </c>
      <c r="E1098">
        <v>1</v>
      </c>
    </row>
    <row r="1099" spans="1:5" x14ac:dyDescent="0.35">
      <c r="A1099">
        <v>14</v>
      </c>
      <c r="B1099">
        <v>14</v>
      </c>
      <c r="C1099" t="s">
        <v>33</v>
      </c>
      <c r="D1099" t="s">
        <v>16</v>
      </c>
      <c r="E1099">
        <v>1</v>
      </c>
    </row>
    <row r="1100" spans="1:5" x14ac:dyDescent="0.35">
      <c r="A1100">
        <v>15</v>
      </c>
      <c r="B1100">
        <v>15</v>
      </c>
      <c r="C1100" t="s">
        <v>34</v>
      </c>
      <c r="D1100" t="s">
        <v>16</v>
      </c>
      <c r="E1100">
        <v>1</v>
      </c>
    </row>
    <row r="1101" spans="1:5" x14ac:dyDescent="0.35">
      <c r="A1101">
        <v>16</v>
      </c>
      <c r="B1101">
        <v>16</v>
      </c>
      <c r="C1101" t="s">
        <v>35</v>
      </c>
      <c r="D1101" t="s">
        <v>16</v>
      </c>
      <c r="E1101">
        <v>1</v>
      </c>
    </row>
    <row r="1102" spans="1:5" x14ac:dyDescent="0.35">
      <c r="A1102">
        <v>17</v>
      </c>
      <c r="B1102">
        <v>17</v>
      </c>
      <c r="C1102" t="s">
        <v>36</v>
      </c>
      <c r="D1102" t="s">
        <v>16</v>
      </c>
      <c r="E1102">
        <v>1</v>
      </c>
    </row>
    <row r="1103" spans="1:5" x14ac:dyDescent="0.35">
      <c r="A1103">
        <v>18</v>
      </c>
      <c r="B1103">
        <v>18</v>
      </c>
      <c r="C1103" t="s">
        <v>37</v>
      </c>
      <c r="D1103" t="s">
        <v>24</v>
      </c>
      <c r="E1103">
        <v>1</v>
      </c>
    </row>
    <row r="1104" spans="1:5" x14ac:dyDescent="0.35">
      <c r="A1104">
        <v>19</v>
      </c>
      <c r="B1104">
        <v>19</v>
      </c>
      <c r="C1104" t="s">
        <v>39</v>
      </c>
      <c r="D1104" t="s">
        <v>16</v>
      </c>
      <c r="E1104">
        <v>1</v>
      </c>
    </row>
    <row r="1105" spans="1:5" x14ac:dyDescent="0.35">
      <c r="A1105">
        <v>20</v>
      </c>
      <c r="B1105">
        <v>20</v>
      </c>
      <c r="C1105" t="s">
        <v>40</v>
      </c>
      <c r="D1105" t="s">
        <v>16</v>
      </c>
      <c r="E1105">
        <v>1</v>
      </c>
    </row>
    <row r="1106" spans="1:5" x14ac:dyDescent="0.35">
      <c r="A1106">
        <v>21</v>
      </c>
      <c r="B1106">
        <v>21</v>
      </c>
      <c r="C1106" t="s">
        <v>41</v>
      </c>
      <c r="D1106" t="s">
        <v>16</v>
      </c>
      <c r="E1106">
        <v>1</v>
      </c>
    </row>
    <row r="1107" spans="1:5" x14ac:dyDescent="0.35">
      <c r="A1107">
        <v>22</v>
      </c>
      <c r="B1107">
        <v>22</v>
      </c>
      <c r="C1107" t="s">
        <v>42</v>
      </c>
      <c r="D1107" t="s">
        <v>16</v>
      </c>
      <c r="E1107">
        <v>1</v>
      </c>
    </row>
    <row r="1108" spans="1:5" x14ac:dyDescent="0.35">
      <c r="A1108">
        <v>23</v>
      </c>
      <c r="B1108">
        <v>23</v>
      </c>
      <c r="C1108" t="s">
        <v>43</v>
      </c>
      <c r="D1108" t="s">
        <v>16</v>
      </c>
      <c r="E1108">
        <v>1</v>
      </c>
    </row>
    <row r="1109" spans="1:5" x14ac:dyDescent="0.35">
      <c r="A1109">
        <v>24</v>
      </c>
      <c r="B1109">
        <v>24</v>
      </c>
      <c r="C1109" t="s">
        <v>44</v>
      </c>
      <c r="D1109" t="s">
        <v>24</v>
      </c>
      <c r="E1109">
        <v>1</v>
      </c>
    </row>
    <row r="1110" spans="1:5" x14ac:dyDescent="0.35">
      <c r="A1110">
        <v>25</v>
      </c>
      <c r="B1110">
        <v>25</v>
      </c>
      <c r="C1110" t="s">
        <v>45</v>
      </c>
      <c r="D1110" t="s">
        <v>16</v>
      </c>
      <c r="E1110">
        <v>1</v>
      </c>
    </row>
    <row r="1111" spans="1:5" x14ac:dyDescent="0.35">
      <c r="A1111">
        <v>26</v>
      </c>
      <c r="B1111">
        <v>26</v>
      </c>
      <c r="C1111" t="s">
        <v>46</v>
      </c>
      <c r="D1111" t="s">
        <v>16</v>
      </c>
      <c r="E1111">
        <v>1</v>
      </c>
    </row>
    <row r="1112" spans="1:5" x14ac:dyDescent="0.35">
      <c r="A1112">
        <v>27</v>
      </c>
      <c r="B1112">
        <v>27</v>
      </c>
      <c r="C1112" t="s">
        <v>47</v>
      </c>
      <c r="D1112" t="s">
        <v>16</v>
      </c>
      <c r="E1112">
        <v>1</v>
      </c>
    </row>
    <row r="1113" spans="1:5" x14ac:dyDescent="0.35">
      <c r="A1113">
        <v>28</v>
      </c>
      <c r="B1113">
        <v>28</v>
      </c>
      <c r="C1113" t="s">
        <v>49</v>
      </c>
      <c r="D1113" t="s">
        <v>16</v>
      </c>
      <c r="E1113">
        <v>1</v>
      </c>
    </row>
    <row r="1114" spans="1:5" x14ac:dyDescent="0.35">
      <c r="A1114">
        <v>29</v>
      </c>
      <c r="B1114">
        <v>29</v>
      </c>
      <c r="C1114" t="s">
        <v>50</v>
      </c>
      <c r="D1114" t="s">
        <v>16</v>
      </c>
      <c r="E1114">
        <v>1</v>
      </c>
    </row>
    <row r="1115" spans="1:5" x14ac:dyDescent="0.35">
      <c r="A1115">
        <v>30</v>
      </c>
      <c r="B1115">
        <v>30</v>
      </c>
      <c r="C1115" t="s">
        <v>51</v>
      </c>
      <c r="D1115" t="s">
        <v>24</v>
      </c>
      <c r="E1115">
        <v>1</v>
      </c>
    </row>
    <row r="1116" spans="1:5" x14ac:dyDescent="0.35">
      <c r="A1116">
        <v>31</v>
      </c>
      <c r="B1116">
        <v>31</v>
      </c>
      <c r="C1116" t="s">
        <v>52</v>
      </c>
      <c r="D1116" t="s">
        <v>16</v>
      </c>
      <c r="E1116">
        <v>1</v>
      </c>
    </row>
    <row r="1117" spans="1:5" x14ac:dyDescent="0.35">
      <c r="A1117">
        <v>32</v>
      </c>
      <c r="B1117">
        <v>32</v>
      </c>
      <c r="C1117" t="s">
        <v>53</v>
      </c>
      <c r="D1117" t="s">
        <v>16</v>
      </c>
      <c r="E1117">
        <v>1</v>
      </c>
    </row>
    <row r="1118" spans="1:5" x14ac:dyDescent="0.35">
      <c r="A1118">
        <v>33</v>
      </c>
      <c r="B1118">
        <v>33</v>
      </c>
      <c r="C1118" t="s">
        <v>54</v>
      </c>
      <c r="D1118" t="s">
        <v>16</v>
      </c>
      <c r="E1118">
        <v>1</v>
      </c>
    </row>
    <row r="1119" spans="1:5" x14ac:dyDescent="0.35">
      <c r="A1119">
        <v>34</v>
      </c>
      <c r="B1119">
        <v>34</v>
      </c>
      <c r="C1119" t="s">
        <v>55</v>
      </c>
      <c r="D1119" t="s">
        <v>16</v>
      </c>
      <c r="E1119">
        <v>1</v>
      </c>
    </row>
    <row r="1120" spans="1:5" x14ac:dyDescent="0.35">
      <c r="A1120">
        <v>35</v>
      </c>
      <c r="B1120">
        <v>35</v>
      </c>
      <c r="C1120" t="s">
        <v>56</v>
      </c>
      <c r="D1120" t="s">
        <v>16</v>
      </c>
      <c r="E1120">
        <v>1</v>
      </c>
    </row>
    <row r="1121" spans="1:13" x14ac:dyDescent="0.35">
      <c r="A1121">
        <v>36</v>
      </c>
      <c r="B1121">
        <v>36</v>
      </c>
      <c r="C1121" t="s">
        <v>57</v>
      </c>
      <c r="D1121" t="s">
        <v>24</v>
      </c>
      <c r="E1121">
        <v>1</v>
      </c>
    </row>
    <row r="1122" spans="1:13" x14ac:dyDescent="0.35">
      <c r="A1122">
        <v>37</v>
      </c>
      <c r="B1122">
        <v>37</v>
      </c>
      <c r="C1122" t="s">
        <v>58</v>
      </c>
      <c r="D1122" t="s">
        <v>16</v>
      </c>
      <c r="E1122">
        <v>1</v>
      </c>
    </row>
    <row r="1123" spans="1:13" x14ac:dyDescent="0.35">
      <c r="A1123">
        <v>38</v>
      </c>
      <c r="B1123">
        <v>38</v>
      </c>
      <c r="C1123" t="s">
        <v>59</v>
      </c>
      <c r="D1123" t="s">
        <v>16</v>
      </c>
      <c r="E1123">
        <v>1</v>
      </c>
    </row>
    <row r="1124" spans="1:13" x14ac:dyDescent="0.35">
      <c r="A1124">
        <v>39</v>
      </c>
      <c r="B1124">
        <v>39</v>
      </c>
      <c r="C1124" t="s">
        <v>60</v>
      </c>
      <c r="D1124" t="s">
        <v>16</v>
      </c>
      <c r="E1124">
        <v>1</v>
      </c>
    </row>
    <row r="1125" spans="1:13" x14ac:dyDescent="0.35">
      <c r="A1125">
        <v>40</v>
      </c>
      <c r="B1125">
        <v>40</v>
      </c>
      <c r="C1125" t="s">
        <v>61</v>
      </c>
      <c r="D1125" t="s">
        <v>16</v>
      </c>
      <c r="E1125">
        <v>1</v>
      </c>
    </row>
    <row r="1126" spans="1:13" x14ac:dyDescent="0.35">
      <c r="A1126">
        <v>41</v>
      </c>
      <c r="B1126">
        <v>41</v>
      </c>
      <c r="C1126" t="s">
        <v>62</v>
      </c>
      <c r="D1126" t="s">
        <v>16</v>
      </c>
      <c r="E1126">
        <v>1</v>
      </c>
    </row>
    <row r="1127" spans="1:13" x14ac:dyDescent="0.35">
      <c r="A1127">
        <v>42</v>
      </c>
      <c r="B1127">
        <v>42</v>
      </c>
      <c r="C1127" t="s">
        <v>63</v>
      </c>
      <c r="D1127" t="s">
        <v>24</v>
      </c>
      <c r="E1127">
        <v>1</v>
      </c>
    </row>
    <row r="1128" spans="1:13" x14ac:dyDescent="0.35">
      <c r="A1128">
        <v>43</v>
      </c>
      <c r="B1128">
        <v>43</v>
      </c>
      <c r="C1128" t="s">
        <v>64</v>
      </c>
      <c r="D1128" t="s">
        <v>16</v>
      </c>
      <c r="E1128">
        <v>1</v>
      </c>
    </row>
    <row r="1129" spans="1:13" x14ac:dyDescent="0.35">
      <c r="A1129">
        <v>44</v>
      </c>
      <c r="B1129">
        <v>44</v>
      </c>
      <c r="C1129" t="s">
        <v>65</v>
      </c>
      <c r="D1129" t="s">
        <v>16</v>
      </c>
      <c r="E1129">
        <v>1</v>
      </c>
    </row>
    <row r="1130" spans="1:13" x14ac:dyDescent="0.35">
      <c r="A1130">
        <v>45</v>
      </c>
      <c r="B1130">
        <v>45</v>
      </c>
      <c r="C1130" t="s">
        <v>67</v>
      </c>
      <c r="D1130" t="s">
        <v>16</v>
      </c>
      <c r="E1130">
        <v>1</v>
      </c>
    </row>
    <row r="1132" spans="1:13" x14ac:dyDescent="0.35">
      <c r="A1132" t="s">
        <v>97</v>
      </c>
    </row>
    <row r="1134" spans="1:13" x14ac:dyDescent="0.35">
      <c r="B1134" t="s">
        <v>3</v>
      </c>
      <c r="C1134" t="s">
        <v>4</v>
      </c>
      <c r="D1134" t="s">
        <v>5</v>
      </c>
      <c r="E1134" t="s">
        <v>6</v>
      </c>
      <c r="F1134" t="s">
        <v>7</v>
      </c>
      <c r="G1134" t="s">
        <v>8</v>
      </c>
      <c r="H1134" t="s">
        <v>9</v>
      </c>
      <c r="I1134" t="s">
        <v>10</v>
      </c>
      <c r="J1134" t="s">
        <v>11</v>
      </c>
      <c r="K1134" t="s">
        <v>12</v>
      </c>
      <c r="L1134" t="s">
        <v>13</v>
      </c>
      <c r="M1134" t="s">
        <v>14</v>
      </c>
    </row>
    <row r="1135" spans="1:13" x14ac:dyDescent="0.35">
      <c r="A1135">
        <v>1</v>
      </c>
      <c r="B1135">
        <v>1</v>
      </c>
      <c r="C1135" t="s">
        <v>15</v>
      </c>
      <c r="D1135" t="s">
        <v>16</v>
      </c>
      <c r="E1135">
        <v>1</v>
      </c>
      <c r="F1135">
        <v>4.2</v>
      </c>
      <c r="G1135">
        <v>3639.96</v>
      </c>
      <c r="I1135">
        <v>3639.96</v>
      </c>
      <c r="K1135" t="s">
        <v>17</v>
      </c>
      <c r="L1135">
        <v>0.8</v>
      </c>
      <c r="M1135">
        <v>-24.4</v>
      </c>
    </row>
    <row r="1136" spans="1:13" x14ac:dyDescent="0.35">
      <c r="A1136">
        <v>2</v>
      </c>
      <c r="B1136">
        <v>2</v>
      </c>
      <c r="C1136" t="s">
        <v>18</v>
      </c>
      <c r="D1136" t="s">
        <v>16</v>
      </c>
      <c r="E1136">
        <v>1</v>
      </c>
      <c r="F1136">
        <v>4.2</v>
      </c>
      <c r="G1136">
        <v>3555.9580000000001</v>
      </c>
      <c r="I1136">
        <v>3555.9580000000001</v>
      </c>
      <c r="K1136" t="s">
        <v>17</v>
      </c>
      <c r="L1136">
        <v>0.7</v>
      </c>
      <c r="M1136">
        <v>-26.1</v>
      </c>
    </row>
    <row r="1137" spans="1:13" x14ac:dyDescent="0.35">
      <c r="A1137">
        <v>3</v>
      </c>
      <c r="B1137">
        <v>3</v>
      </c>
      <c r="C1137" t="s">
        <v>19</v>
      </c>
      <c r="D1137" t="s">
        <v>16</v>
      </c>
      <c r="E1137">
        <v>1</v>
      </c>
      <c r="F1137">
        <v>4.1900000000000004</v>
      </c>
      <c r="G1137">
        <v>3298.5169999999998</v>
      </c>
      <c r="I1137">
        <v>3298.5169999999998</v>
      </c>
      <c r="K1137" t="s">
        <v>17</v>
      </c>
      <c r="L1137">
        <v>0.7</v>
      </c>
      <c r="M1137">
        <v>-31.5</v>
      </c>
    </row>
    <row r="1138" spans="1:13" x14ac:dyDescent="0.35">
      <c r="A1138">
        <v>4</v>
      </c>
      <c r="B1138">
        <v>4</v>
      </c>
      <c r="C1138" t="s">
        <v>20</v>
      </c>
      <c r="D1138" t="s">
        <v>16</v>
      </c>
      <c r="E1138">
        <v>1</v>
      </c>
      <c r="F1138">
        <v>4.1500000000000004</v>
      </c>
      <c r="G1138">
        <v>3522.5390000000002</v>
      </c>
      <c r="I1138">
        <v>3522.5390000000002</v>
      </c>
      <c r="K1138" t="s">
        <v>17</v>
      </c>
      <c r="L1138">
        <v>0.7</v>
      </c>
      <c r="M1138">
        <v>-26.8</v>
      </c>
    </row>
    <row r="1139" spans="1:13" x14ac:dyDescent="0.35">
      <c r="A1139">
        <v>5</v>
      </c>
      <c r="B1139">
        <v>5</v>
      </c>
      <c r="C1139" t="s">
        <v>21</v>
      </c>
      <c r="D1139" t="s">
        <v>16</v>
      </c>
      <c r="E1139">
        <v>1</v>
      </c>
    </row>
    <row r="1140" spans="1:13" x14ac:dyDescent="0.35">
      <c r="A1140">
        <v>6</v>
      </c>
      <c r="B1140">
        <v>6</v>
      </c>
      <c r="C1140" t="s">
        <v>23</v>
      </c>
      <c r="D1140" t="s">
        <v>24</v>
      </c>
      <c r="E1140">
        <v>1</v>
      </c>
      <c r="F1140">
        <v>3.96</v>
      </c>
      <c r="G1140">
        <v>18.863</v>
      </c>
      <c r="I1140">
        <v>18.863</v>
      </c>
      <c r="K1140" t="s">
        <v>66</v>
      </c>
      <c r="L1140">
        <v>0</v>
      </c>
      <c r="M1140">
        <v>-99.6</v>
      </c>
    </row>
    <row r="1141" spans="1:13" x14ac:dyDescent="0.35">
      <c r="A1141">
        <v>7</v>
      </c>
      <c r="B1141">
        <v>7</v>
      </c>
      <c r="C1141" t="s">
        <v>26</v>
      </c>
      <c r="D1141" t="s">
        <v>16</v>
      </c>
      <c r="E1141">
        <v>1</v>
      </c>
      <c r="F1141">
        <v>4.1900000000000004</v>
      </c>
      <c r="G1141">
        <v>3980.2820000000002</v>
      </c>
      <c r="I1141">
        <v>3980.2820000000002</v>
      </c>
      <c r="K1141" t="s">
        <v>17</v>
      </c>
      <c r="L1141">
        <v>0.8</v>
      </c>
      <c r="M1141">
        <v>-17.3</v>
      </c>
    </row>
    <row r="1142" spans="1:13" x14ac:dyDescent="0.35">
      <c r="A1142">
        <v>8</v>
      </c>
      <c r="B1142">
        <v>8</v>
      </c>
      <c r="C1142" t="s">
        <v>27</v>
      </c>
      <c r="D1142" t="s">
        <v>16</v>
      </c>
      <c r="E1142">
        <v>1</v>
      </c>
      <c r="F1142">
        <v>4.1500000000000004</v>
      </c>
      <c r="G1142">
        <v>3502.7660000000001</v>
      </c>
      <c r="I1142">
        <v>3502.7660000000001</v>
      </c>
      <c r="K1142" t="s">
        <v>17</v>
      </c>
      <c r="L1142">
        <v>0.7</v>
      </c>
      <c r="M1142">
        <v>-27.3</v>
      </c>
    </row>
    <row r="1143" spans="1:13" x14ac:dyDescent="0.35">
      <c r="A1143">
        <v>9</v>
      </c>
      <c r="B1143">
        <v>9</v>
      </c>
      <c r="C1143" t="s">
        <v>28</v>
      </c>
      <c r="D1143" t="s">
        <v>16</v>
      </c>
      <c r="E1143">
        <v>1</v>
      </c>
      <c r="F1143">
        <v>4.1500000000000004</v>
      </c>
      <c r="G1143">
        <v>3249.924</v>
      </c>
      <c r="I1143">
        <v>3249.924</v>
      </c>
      <c r="K1143" t="s">
        <v>17</v>
      </c>
      <c r="L1143">
        <v>0.7</v>
      </c>
      <c r="M1143">
        <v>-32.5</v>
      </c>
    </row>
    <row r="1144" spans="1:13" x14ac:dyDescent="0.35">
      <c r="A1144">
        <v>10</v>
      </c>
      <c r="B1144">
        <v>10</v>
      </c>
      <c r="C1144" t="s">
        <v>29</v>
      </c>
      <c r="D1144" t="s">
        <v>16</v>
      </c>
      <c r="E1144">
        <v>1</v>
      </c>
      <c r="F1144">
        <v>4.12</v>
      </c>
      <c r="G1144">
        <v>3290.6959999999999</v>
      </c>
      <c r="I1144">
        <v>3290.6959999999999</v>
      </c>
      <c r="K1144" t="s">
        <v>17</v>
      </c>
      <c r="L1144">
        <v>0.7</v>
      </c>
      <c r="M1144">
        <v>-31.7</v>
      </c>
    </row>
    <row r="1145" spans="1:13" x14ac:dyDescent="0.35">
      <c r="A1145">
        <v>11</v>
      </c>
      <c r="B1145">
        <v>11</v>
      </c>
      <c r="C1145" t="s">
        <v>30</v>
      </c>
      <c r="D1145" t="s">
        <v>16</v>
      </c>
      <c r="E1145">
        <v>1</v>
      </c>
      <c r="F1145">
        <v>4.12</v>
      </c>
      <c r="G1145">
        <v>3311.0940000000001</v>
      </c>
      <c r="I1145">
        <v>3311.0940000000001</v>
      </c>
      <c r="K1145" t="s">
        <v>17</v>
      </c>
      <c r="L1145">
        <v>0.7</v>
      </c>
      <c r="M1145">
        <v>-31.2</v>
      </c>
    </row>
    <row r="1146" spans="1:13" x14ac:dyDescent="0.35">
      <c r="A1146">
        <v>12</v>
      </c>
      <c r="B1146">
        <v>12</v>
      </c>
      <c r="C1146" t="s">
        <v>31</v>
      </c>
      <c r="D1146" t="s">
        <v>24</v>
      </c>
      <c r="E1146">
        <v>1</v>
      </c>
    </row>
    <row r="1147" spans="1:13" x14ac:dyDescent="0.35">
      <c r="A1147">
        <v>13</v>
      </c>
      <c r="B1147">
        <v>13</v>
      </c>
      <c r="C1147" t="s">
        <v>32</v>
      </c>
      <c r="D1147" t="s">
        <v>16</v>
      </c>
      <c r="E1147">
        <v>1</v>
      </c>
      <c r="F1147">
        <v>4.1500000000000004</v>
      </c>
      <c r="G1147">
        <v>3868.8989999999999</v>
      </c>
      <c r="I1147">
        <v>3868.8989999999999</v>
      </c>
      <c r="K1147" t="s">
        <v>17</v>
      </c>
      <c r="L1147">
        <v>0.8</v>
      </c>
      <c r="M1147">
        <v>-19.600000000000001</v>
      </c>
    </row>
    <row r="1148" spans="1:13" x14ac:dyDescent="0.35">
      <c r="A1148">
        <v>14</v>
      </c>
      <c r="B1148">
        <v>14</v>
      </c>
      <c r="C1148" t="s">
        <v>33</v>
      </c>
      <c r="D1148" t="s">
        <v>16</v>
      </c>
      <c r="E1148">
        <v>1</v>
      </c>
      <c r="F1148">
        <v>4.1500000000000004</v>
      </c>
      <c r="G1148">
        <v>2958.1460000000002</v>
      </c>
      <c r="I1148">
        <v>2958.1460000000002</v>
      </c>
      <c r="K1148" t="s">
        <v>17</v>
      </c>
      <c r="L1148">
        <v>0.6</v>
      </c>
      <c r="M1148">
        <v>-38.6</v>
      </c>
    </row>
    <row r="1149" spans="1:13" x14ac:dyDescent="0.35">
      <c r="A1149">
        <v>15</v>
      </c>
      <c r="B1149">
        <v>15</v>
      </c>
      <c r="C1149" t="s">
        <v>34</v>
      </c>
      <c r="D1149" t="s">
        <v>16</v>
      </c>
      <c r="E1149">
        <v>1</v>
      </c>
      <c r="F1149">
        <v>4.1399999999999997</v>
      </c>
      <c r="G1149">
        <v>3382.665</v>
      </c>
      <c r="I1149">
        <v>3382.665</v>
      </c>
      <c r="K1149" t="s">
        <v>17</v>
      </c>
      <c r="L1149">
        <v>0.7</v>
      </c>
      <c r="M1149">
        <v>-29.7</v>
      </c>
    </row>
    <row r="1150" spans="1:13" x14ac:dyDescent="0.35">
      <c r="A1150">
        <v>16</v>
      </c>
      <c r="B1150">
        <v>16</v>
      </c>
      <c r="C1150" t="s">
        <v>35</v>
      </c>
      <c r="D1150" t="s">
        <v>16</v>
      </c>
      <c r="E1150">
        <v>1</v>
      </c>
      <c r="F1150">
        <v>4.12</v>
      </c>
      <c r="G1150">
        <v>3305.319</v>
      </c>
      <c r="I1150">
        <v>3305.319</v>
      </c>
      <c r="K1150" t="s">
        <v>17</v>
      </c>
      <c r="L1150">
        <v>0.7</v>
      </c>
      <c r="M1150">
        <v>-31.4</v>
      </c>
    </row>
    <row r="1151" spans="1:13" x14ac:dyDescent="0.35">
      <c r="A1151">
        <v>17</v>
      </c>
      <c r="B1151">
        <v>17</v>
      </c>
      <c r="C1151" t="s">
        <v>36</v>
      </c>
      <c r="D1151" t="s">
        <v>16</v>
      </c>
      <c r="E1151">
        <v>1</v>
      </c>
      <c r="F1151">
        <v>4.12</v>
      </c>
      <c r="G1151">
        <v>3597.8609999999999</v>
      </c>
      <c r="I1151">
        <v>3597.8609999999999</v>
      </c>
      <c r="K1151" t="s">
        <v>17</v>
      </c>
      <c r="L1151">
        <v>0.7</v>
      </c>
      <c r="M1151">
        <v>-25.3</v>
      </c>
    </row>
    <row r="1152" spans="1:13" x14ac:dyDescent="0.35">
      <c r="A1152">
        <v>18</v>
      </c>
      <c r="B1152">
        <v>18</v>
      </c>
      <c r="C1152" t="s">
        <v>37</v>
      </c>
      <c r="D1152" t="s">
        <v>24</v>
      </c>
      <c r="E1152">
        <v>1</v>
      </c>
      <c r="F1152">
        <v>4.12</v>
      </c>
      <c r="G1152">
        <v>50.158000000000001</v>
      </c>
      <c r="I1152">
        <v>50.158000000000001</v>
      </c>
      <c r="K1152" t="s">
        <v>66</v>
      </c>
      <c r="L1152">
        <v>0</v>
      </c>
      <c r="M1152">
        <v>-99</v>
      </c>
    </row>
    <row r="1153" spans="1:13" x14ac:dyDescent="0.35">
      <c r="A1153">
        <v>19</v>
      </c>
      <c r="B1153">
        <v>19</v>
      </c>
      <c r="C1153" t="s">
        <v>39</v>
      </c>
      <c r="D1153" t="s">
        <v>16</v>
      </c>
      <c r="E1153">
        <v>1</v>
      </c>
      <c r="F1153">
        <v>4.1500000000000004</v>
      </c>
      <c r="G1153">
        <v>3664.8760000000002</v>
      </c>
      <c r="I1153">
        <v>3664.8760000000002</v>
      </c>
      <c r="K1153" t="s">
        <v>17</v>
      </c>
      <c r="L1153">
        <v>0.8</v>
      </c>
      <c r="M1153">
        <v>-23.9</v>
      </c>
    </row>
    <row r="1154" spans="1:13" x14ac:dyDescent="0.35">
      <c r="A1154">
        <v>20</v>
      </c>
      <c r="B1154">
        <v>20</v>
      </c>
      <c r="C1154" t="s">
        <v>40</v>
      </c>
      <c r="D1154" t="s">
        <v>16</v>
      </c>
      <c r="E1154">
        <v>1</v>
      </c>
      <c r="F1154">
        <v>4.1399999999999997</v>
      </c>
      <c r="G1154">
        <v>3392.067</v>
      </c>
      <c r="I1154">
        <v>3392.067</v>
      </c>
      <c r="K1154" t="s">
        <v>17</v>
      </c>
      <c r="L1154">
        <v>0.7</v>
      </c>
      <c r="M1154">
        <v>-29.6</v>
      </c>
    </row>
    <row r="1155" spans="1:13" x14ac:dyDescent="0.35">
      <c r="A1155">
        <v>21</v>
      </c>
      <c r="B1155">
        <v>21</v>
      </c>
      <c r="C1155" t="s">
        <v>41</v>
      </c>
      <c r="D1155" t="s">
        <v>16</v>
      </c>
      <c r="E1155">
        <v>1</v>
      </c>
      <c r="F1155">
        <v>4.0999999999999996</v>
      </c>
      <c r="G1155">
        <v>3339.48</v>
      </c>
      <c r="I1155">
        <v>3339.48</v>
      </c>
      <c r="K1155" t="s">
        <v>17</v>
      </c>
      <c r="L1155">
        <v>0.7</v>
      </c>
      <c r="M1155">
        <v>-30.6</v>
      </c>
    </row>
    <row r="1156" spans="1:13" x14ac:dyDescent="0.35">
      <c r="A1156">
        <v>22</v>
      </c>
      <c r="B1156">
        <v>22</v>
      </c>
      <c r="C1156" t="s">
        <v>42</v>
      </c>
      <c r="D1156" t="s">
        <v>16</v>
      </c>
      <c r="E1156">
        <v>1</v>
      </c>
      <c r="F1156">
        <v>4.0999999999999996</v>
      </c>
      <c r="G1156">
        <v>3230.46</v>
      </c>
      <c r="I1156">
        <v>3230.46</v>
      </c>
      <c r="K1156" t="s">
        <v>17</v>
      </c>
      <c r="L1156">
        <v>0.7</v>
      </c>
      <c r="M1156">
        <v>-32.9</v>
      </c>
    </row>
    <row r="1157" spans="1:13" x14ac:dyDescent="0.35">
      <c r="A1157">
        <v>23</v>
      </c>
      <c r="B1157">
        <v>23</v>
      </c>
      <c r="C1157" t="s">
        <v>43</v>
      </c>
      <c r="D1157" t="s">
        <v>16</v>
      </c>
      <c r="E1157">
        <v>1</v>
      </c>
      <c r="F1157">
        <v>4.07</v>
      </c>
      <c r="G1157">
        <v>3233.1860000000001</v>
      </c>
      <c r="I1157">
        <v>3233.1860000000001</v>
      </c>
      <c r="K1157" t="s">
        <v>17</v>
      </c>
      <c r="L1157">
        <v>0.7</v>
      </c>
      <c r="M1157">
        <v>-32.9</v>
      </c>
    </row>
    <row r="1158" spans="1:13" x14ac:dyDescent="0.35">
      <c r="A1158">
        <v>24</v>
      </c>
      <c r="B1158">
        <v>24</v>
      </c>
      <c r="C1158" t="s">
        <v>44</v>
      </c>
      <c r="D1158" t="s">
        <v>24</v>
      </c>
      <c r="E1158">
        <v>1</v>
      </c>
      <c r="F1158">
        <v>4.29</v>
      </c>
      <c r="G1158">
        <v>6.4039999999999999</v>
      </c>
      <c r="I1158">
        <v>6.4039999999999999</v>
      </c>
      <c r="K1158" t="s">
        <v>66</v>
      </c>
      <c r="L1158">
        <v>0</v>
      </c>
      <c r="M1158">
        <v>-99.9</v>
      </c>
    </row>
    <row r="1159" spans="1:13" x14ac:dyDescent="0.35">
      <c r="A1159">
        <v>25</v>
      </c>
      <c r="B1159">
        <v>25</v>
      </c>
      <c r="C1159" t="s">
        <v>45</v>
      </c>
      <c r="D1159" t="s">
        <v>16</v>
      </c>
      <c r="E1159">
        <v>1</v>
      </c>
      <c r="F1159">
        <v>4.1399999999999997</v>
      </c>
      <c r="G1159">
        <v>3739.538</v>
      </c>
      <c r="I1159">
        <v>3739.538</v>
      </c>
      <c r="K1159" t="s">
        <v>17</v>
      </c>
      <c r="L1159">
        <v>0.8</v>
      </c>
      <c r="M1159">
        <v>-22.3</v>
      </c>
    </row>
    <row r="1160" spans="1:13" x14ac:dyDescent="0.35">
      <c r="A1160">
        <v>26</v>
      </c>
      <c r="B1160">
        <v>26</v>
      </c>
      <c r="C1160" t="s">
        <v>46</v>
      </c>
      <c r="D1160" t="s">
        <v>16</v>
      </c>
      <c r="E1160">
        <v>1</v>
      </c>
      <c r="F1160">
        <v>4.0999999999999996</v>
      </c>
      <c r="G1160">
        <v>3222.8130000000001</v>
      </c>
      <c r="I1160">
        <v>3222.8130000000001</v>
      </c>
      <c r="K1160" t="s">
        <v>17</v>
      </c>
      <c r="L1160">
        <v>0.7</v>
      </c>
      <c r="M1160">
        <v>-33.1</v>
      </c>
    </row>
    <row r="1161" spans="1:13" x14ac:dyDescent="0.35">
      <c r="A1161">
        <v>27</v>
      </c>
      <c r="B1161">
        <v>27</v>
      </c>
      <c r="C1161" t="s">
        <v>47</v>
      </c>
      <c r="D1161" t="s">
        <v>16</v>
      </c>
      <c r="E1161">
        <v>1</v>
      </c>
      <c r="F1161">
        <v>4.1100000000000003</v>
      </c>
      <c r="G1161">
        <v>3600.5210000000002</v>
      </c>
      <c r="I1161">
        <v>3600.5210000000002</v>
      </c>
      <c r="K1161" t="s">
        <v>17</v>
      </c>
      <c r="L1161">
        <v>0.7</v>
      </c>
      <c r="M1161">
        <v>-25.2</v>
      </c>
    </row>
    <row r="1162" spans="1:13" x14ac:dyDescent="0.35">
      <c r="A1162">
        <v>28</v>
      </c>
      <c r="B1162">
        <v>28</v>
      </c>
      <c r="C1162" t="s">
        <v>49</v>
      </c>
      <c r="D1162" t="s">
        <v>16</v>
      </c>
      <c r="E1162">
        <v>1</v>
      </c>
      <c r="F1162">
        <v>4.09</v>
      </c>
      <c r="G1162">
        <v>3251.6619999999998</v>
      </c>
      <c r="I1162">
        <v>3251.6619999999998</v>
      </c>
      <c r="K1162" t="s">
        <v>17</v>
      </c>
      <c r="L1162">
        <v>0.7</v>
      </c>
      <c r="M1162">
        <v>-32.5</v>
      </c>
    </row>
    <row r="1163" spans="1:13" x14ac:dyDescent="0.35">
      <c r="A1163">
        <v>29</v>
      </c>
      <c r="B1163">
        <v>29</v>
      </c>
      <c r="C1163" t="s">
        <v>50</v>
      </c>
      <c r="D1163" t="s">
        <v>16</v>
      </c>
      <c r="E1163">
        <v>1</v>
      </c>
      <c r="F1163">
        <v>4.1100000000000003</v>
      </c>
      <c r="G1163">
        <v>3293.5189999999998</v>
      </c>
      <c r="I1163">
        <v>3293.5189999999998</v>
      </c>
      <c r="K1163" t="s">
        <v>17</v>
      </c>
      <c r="L1163">
        <v>0.7</v>
      </c>
      <c r="M1163">
        <v>-31.6</v>
      </c>
    </row>
    <row r="1164" spans="1:13" x14ac:dyDescent="0.35">
      <c r="A1164">
        <v>30</v>
      </c>
      <c r="B1164">
        <v>30</v>
      </c>
      <c r="C1164" t="s">
        <v>51</v>
      </c>
      <c r="D1164" t="s">
        <v>24</v>
      </c>
      <c r="E1164">
        <v>1</v>
      </c>
      <c r="K1164" t="s">
        <v>25</v>
      </c>
    </row>
    <row r="1165" spans="1:13" x14ac:dyDescent="0.35">
      <c r="A1165">
        <v>31</v>
      </c>
      <c r="B1165">
        <v>31</v>
      </c>
      <c r="C1165" t="s">
        <v>52</v>
      </c>
      <c r="D1165" t="s">
        <v>16</v>
      </c>
      <c r="E1165">
        <v>1</v>
      </c>
    </row>
    <row r="1166" spans="1:13" x14ac:dyDescent="0.35">
      <c r="A1166">
        <v>32</v>
      </c>
      <c r="B1166">
        <v>32</v>
      </c>
      <c r="C1166" t="s">
        <v>53</v>
      </c>
      <c r="D1166" t="s">
        <v>16</v>
      </c>
      <c r="E1166">
        <v>1</v>
      </c>
      <c r="F1166">
        <v>4.12</v>
      </c>
      <c r="G1166">
        <v>3492.0940000000001</v>
      </c>
      <c r="I1166">
        <v>3492.0940000000001</v>
      </c>
      <c r="K1166" t="s">
        <v>66</v>
      </c>
      <c r="L1166">
        <v>0.7</v>
      </c>
      <c r="M1166">
        <v>-27.5</v>
      </c>
    </row>
    <row r="1167" spans="1:13" x14ac:dyDescent="0.35">
      <c r="A1167">
        <v>33</v>
      </c>
      <c r="B1167">
        <v>33</v>
      </c>
      <c r="C1167" t="s">
        <v>54</v>
      </c>
      <c r="D1167" t="s">
        <v>16</v>
      </c>
      <c r="E1167">
        <v>1</v>
      </c>
      <c r="F1167">
        <v>4.12</v>
      </c>
      <c r="G1167">
        <v>2766.9749999999999</v>
      </c>
      <c r="I1167">
        <v>2766.9749999999999</v>
      </c>
      <c r="K1167" t="s">
        <v>17</v>
      </c>
      <c r="L1167">
        <v>0.6</v>
      </c>
      <c r="M1167">
        <v>-42.5</v>
      </c>
    </row>
    <row r="1168" spans="1:13" x14ac:dyDescent="0.35">
      <c r="A1168">
        <v>34</v>
      </c>
      <c r="B1168">
        <v>34</v>
      </c>
      <c r="C1168" t="s">
        <v>55</v>
      </c>
      <c r="D1168" t="s">
        <v>16</v>
      </c>
      <c r="E1168">
        <v>1</v>
      </c>
      <c r="F1168">
        <v>4.09</v>
      </c>
      <c r="G1168">
        <v>3606.5819999999999</v>
      </c>
      <c r="I1168">
        <v>3606.5819999999999</v>
      </c>
      <c r="K1168" t="s">
        <v>17</v>
      </c>
      <c r="L1168">
        <v>0.7</v>
      </c>
      <c r="M1168">
        <v>-25.1</v>
      </c>
    </row>
    <row r="1169" spans="1:13" x14ac:dyDescent="0.35">
      <c r="A1169">
        <v>35</v>
      </c>
      <c r="B1169">
        <v>35</v>
      </c>
      <c r="C1169" t="s">
        <v>56</v>
      </c>
      <c r="D1169" t="s">
        <v>16</v>
      </c>
      <c r="E1169">
        <v>1</v>
      </c>
      <c r="F1169">
        <v>4.07</v>
      </c>
      <c r="G1169">
        <v>3328.143</v>
      </c>
      <c r="I1169">
        <v>3328.143</v>
      </c>
      <c r="K1169" t="s">
        <v>17</v>
      </c>
      <c r="L1169">
        <v>0.7</v>
      </c>
      <c r="M1169">
        <v>-30.9</v>
      </c>
    </row>
    <row r="1170" spans="1:13" x14ac:dyDescent="0.35">
      <c r="A1170">
        <v>36</v>
      </c>
      <c r="B1170">
        <v>36</v>
      </c>
      <c r="C1170" t="s">
        <v>57</v>
      </c>
      <c r="D1170" t="s">
        <v>24</v>
      </c>
      <c r="E1170">
        <v>1</v>
      </c>
      <c r="F1170">
        <v>4.09</v>
      </c>
      <c r="G1170">
        <v>34.161999999999999</v>
      </c>
      <c r="I1170">
        <v>34.161999999999999</v>
      </c>
      <c r="K1170" t="s">
        <v>66</v>
      </c>
      <c r="L1170">
        <v>0</v>
      </c>
      <c r="M1170">
        <v>-99.3</v>
      </c>
    </row>
    <row r="1171" spans="1:13" x14ac:dyDescent="0.35">
      <c r="A1171">
        <v>37</v>
      </c>
      <c r="B1171">
        <v>37</v>
      </c>
      <c r="C1171" t="s">
        <v>58</v>
      </c>
      <c r="D1171" t="s">
        <v>16</v>
      </c>
      <c r="E1171">
        <v>1</v>
      </c>
      <c r="F1171">
        <v>4.12</v>
      </c>
      <c r="G1171">
        <v>4835.2550000000001</v>
      </c>
      <c r="I1171">
        <v>4835.2550000000001</v>
      </c>
      <c r="K1171" t="s">
        <v>17</v>
      </c>
      <c r="L1171">
        <v>1</v>
      </c>
      <c r="M1171">
        <v>0.4</v>
      </c>
    </row>
    <row r="1172" spans="1:13" x14ac:dyDescent="0.35">
      <c r="A1172">
        <v>38</v>
      </c>
      <c r="B1172">
        <v>38</v>
      </c>
      <c r="C1172" t="s">
        <v>59</v>
      </c>
      <c r="D1172" t="s">
        <v>16</v>
      </c>
      <c r="E1172">
        <v>1</v>
      </c>
      <c r="F1172">
        <v>4.0999999999999996</v>
      </c>
      <c r="G1172">
        <v>3257.5709999999999</v>
      </c>
      <c r="I1172">
        <v>3257.5709999999999</v>
      </c>
      <c r="K1172" t="s">
        <v>17</v>
      </c>
      <c r="L1172">
        <v>0.7</v>
      </c>
      <c r="M1172">
        <v>-32.299999999999997</v>
      </c>
    </row>
    <row r="1173" spans="1:13" x14ac:dyDescent="0.35">
      <c r="A1173">
        <v>39</v>
      </c>
      <c r="B1173">
        <v>39</v>
      </c>
      <c r="C1173" t="s">
        <v>60</v>
      </c>
      <c r="D1173" t="s">
        <v>16</v>
      </c>
      <c r="E1173">
        <v>1</v>
      </c>
      <c r="F1173">
        <v>4.09</v>
      </c>
      <c r="G1173">
        <v>3430.8939999999998</v>
      </c>
      <c r="I1173">
        <v>3430.8939999999998</v>
      </c>
      <c r="K1173" t="s">
        <v>17</v>
      </c>
      <c r="L1173">
        <v>0.7</v>
      </c>
      <c r="M1173">
        <v>-28.7</v>
      </c>
    </row>
    <row r="1174" spans="1:13" x14ac:dyDescent="0.35">
      <c r="A1174">
        <v>40</v>
      </c>
      <c r="B1174">
        <v>40</v>
      </c>
      <c r="C1174" t="s">
        <v>61</v>
      </c>
      <c r="D1174" t="s">
        <v>16</v>
      </c>
      <c r="E1174">
        <v>1</v>
      </c>
      <c r="F1174">
        <v>4.0599999999999996</v>
      </c>
      <c r="G1174">
        <v>2936.2640000000001</v>
      </c>
      <c r="I1174">
        <v>2936.2640000000001</v>
      </c>
      <c r="K1174" t="s">
        <v>17</v>
      </c>
      <c r="L1174">
        <v>0.6</v>
      </c>
      <c r="M1174">
        <v>-39</v>
      </c>
    </row>
    <row r="1175" spans="1:13" x14ac:dyDescent="0.35">
      <c r="A1175">
        <v>41</v>
      </c>
      <c r="B1175">
        <v>41</v>
      </c>
      <c r="C1175" t="s">
        <v>62</v>
      </c>
      <c r="D1175" t="s">
        <v>16</v>
      </c>
      <c r="E1175">
        <v>1</v>
      </c>
      <c r="F1175">
        <v>4.07</v>
      </c>
      <c r="G1175">
        <v>3209.8820000000001</v>
      </c>
      <c r="I1175">
        <v>3209.8820000000001</v>
      </c>
      <c r="K1175" t="s">
        <v>17</v>
      </c>
      <c r="L1175">
        <v>0.7</v>
      </c>
      <c r="M1175">
        <v>-33.299999999999997</v>
      </c>
    </row>
    <row r="1176" spans="1:13" x14ac:dyDescent="0.35">
      <c r="A1176">
        <v>42</v>
      </c>
      <c r="B1176">
        <v>42</v>
      </c>
      <c r="C1176" t="s">
        <v>63</v>
      </c>
      <c r="D1176" t="s">
        <v>24</v>
      </c>
      <c r="E1176">
        <v>1</v>
      </c>
      <c r="K1176" t="s">
        <v>25</v>
      </c>
    </row>
    <row r="1177" spans="1:13" x14ac:dyDescent="0.35">
      <c r="A1177">
        <v>43</v>
      </c>
      <c r="B1177">
        <v>43</v>
      </c>
      <c r="C1177" t="s">
        <v>64</v>
      </c>
      <c r="D1177" t="s">
        <v>16</v>
      </c>
      <c r="E1177">
        <v>1</v>
      </c>
      <c r="F1177">
        <v>4.12</v>
      </c>
      <c r="G1177">
        <v>3887.777</v>
      </c>
      <c r="I1177">
        <v>3887.777</v>
      </c>
      <c r="K1177" t="s">
        <v>17</v>
      </c>
      <c r="L1177">
        <v>0.8</v>
      </c>
      <c r="M1177">
        <v>-19.3</v>
      </c>
    </row>
    <row r="1178" spans="1:13" x14ac:dyDescent="0.35">
      <c r="A1178">
        <v>44</v>
      </c>
      <c r="B1178">
        <v>44</v>
      </c>
      <c r="C1178" t="s">
        <v>65</v>
      </c>
      <c r="D1178" t="s">
        <v>16</v>
      </c>
      <c r="E1178">
        <v>1</v>
      </c>
      <c r="F1178">
        <v>4.0999999999999996</v>
      </c>
      <c r="G1178">
        <v>2972.835</v>
      </c>
      <c r="I1178">
        <v>2972.835</v>
      </c>
      <c r="K1178" t="s">
        <v>17</v>
      </c>
      <c r="L1178">
        <v>0.6</v>
      </c>
      <c r="M1178">
        <v>-38.299999999999997</v>
      </c>
    </row>
    <row r="1179" spans="1:13" x14ac:dyDescent="0.35">
      <c r="A1179">
        <v>45</v>
      </c>
      <c r="B1179">
        <v>45</v>
      </c>
      <c r="C1179" t="s">
        <v>67</v>
      </c>
      <c r="D1179" t="s">
        <v>16</v>
      </c>
      <c r="E1179">
        <v>1</v>
      </c>
      <c r="F1179">
        <v>4.07</v>
      </c>
      <c r="G1179">
        <v>3246.027</v>
      </c>
      <c r="I1179">
        <v>3246.027</v>
      </c>
      <c r="K1179" t="s">
        <v>17</v>
      </c>
      <c r="L1179">
        <v>0.7</v>
      </c>
      <c r="M1179">
        <v>-32.6</v>
      </c>
    </row>
    <row r="1181" spans="1:13" x14ac:dyDescent="0.35">
      <c r="A1181" t="s">
        <v>98</v>
      </c>
    </row>
    <row r="1183" spans="1:13" x14ac:dyDescent="0.35">
      <c r="B1183" t="s">
        <v>3</v>
      </c>
      <c r="C1183" t="s">
        <v>4</v>
      </c>
      <c r="D1183" t="s">
        <v>5</v>
      </c>
      <c r="E1183" t="s">
        <v>6</v>
      </c>
      <c r="F1183" t="s">
        <v>7</v>
      </c>
      <c r="G1183" t="s">
        <v>8</v>
      </c>
      <c r="H1183" t="s">
        <v>9</v>
      </c>
      <c r="I1183" t="s">
        <v>10</v>
      </c>
      <c r="J1183" t="s">
        <v>11</v>
      </c>
      <c r="K1183" t="s">
        <v>12</v>
      </c>
      <c r="L1183" t="s">
        <v>13</v>
      </c>
      <c r="M1183" t="s">
        <v>14</v>
      </c>
    </row>
    <row r="1184" spans="1:13" x14ac:dyDescent="0.35">
      <c r="A1184">
        <v>1</v>
      </c>
      <c r="B1184">
        <v>1</v>
      </c>
      <c r="C1184" t="s">
        <v>15</v>
      </c>
      <c r="D1184" t="s">
        <v>16</v>
      </c>
      <c r="E1184">
        <v>1</v>
      </c>
      <c r="F1184">
        <v>5.53</v>
      </c>
      <c r="G1184">
        <v>2487.1550000000002</v>
      </c>
      <c r="I1184">
        <v>2487.1550000000002</v>
      </c>
      <c r="K1184" t="s">
        <v>66</v>
      </c>
      <c r="L1184">
        <v>0.5</v>
      </c>
      <c r="M1184">
        <v>-45.7</v>
      </c>
    </row>
    <row r="1185" spans="1:13" x14ac:dyDescent="0.35">
      <c r="A1185">
        <v>2</v>
      </c>
      <c r="B1185">
        <v>2</v>
      </c>
      <c r="C1185" t="s">
        <v>18</v>
      </c>
      <c r="D1185" t="s">
        <v>16</v>
      </c>
      <c r="E1185">
        <v>1</v>
      </c>
      <c r="F1185">
        <v>5.51</v>
      </c>
      <c r="G1185">
        <v>2649.3150000000001</v>
      </c>
      <c r="I1185">
        <v>2649.3150000000001</v>
      </c>
      <c r="K1185" t="s">
        <v>66</v>
      </c>
      <c r="L1185">
        <v>0.6</v>
      </c>
      <c r="M1185">
        <v>-42.1</v>
      </c>
    </row>
    <row r="1186" spans="1:13" x14ac:dyDescent="0.35">
      <c r="A1186">
        <v>3</v>
      </c>
      <c r="B1186">
        <v>3</v>
      </c>
      <c r="C1186" t="s">
        <v>19</v>
      </c>
      <c r="D1186" t="s">
        <v>16</v>
      </c>
      <c r="E1186">
        <v>1</v>
      </c>
      <c r="F1186">
        <v>5.46</v>
      </c>
      <c r="G1186">
        <v>2466.0790000000002</v>
      </c>
      <c r="I1186">
        <v>2466.0790000000002</v>
      </c>
      <c r="K1186" t="s">
        <v>66</v>
      </c>
      <c r="L1186">
        <v>0.5</v>
      </c>
      <c r="M1186">
        <v>-46.1</v>
      </c>
    </row>
    <row r="1187" spans="1:13" x14ac:dyDescent="0.35">
      <c r="A1187">
        <v>4</v>
      </c>
      <c r="B1187">
        <v>4</v>
      </c>
      <c r="C1187" t="s">
        <v>20</v>
      </c>
      <c r="D1187" t="s">
        <v>16</v>
      </c>
      <c r="E1187">
        <v>1</v>
      </c>
      <c r="F1187">
        <v>5.44</v>
      </c>
      <c r="G1187">
        <v>2967.8919999999998</v>
      </c>
      <c r="I1187">
        <v>2967.8919999999998</v>
      </c>
      <c r="K1187" t="s">
        <v>66</v>
      </c>
      <c r="L1187">
        <v>0.6</v>
      </c>
      <c r="M1187">
        <v>-35.200000000000003</v>
      </c>
    </row>
    <row r="1188" spans="1:13" x14ac:dyDescent="0.35">
      <c r="A1188">
        <v>5</v>
      </c>
      <c r="B1188">
        <v>5</v>
      </c>
      <c r="C1188" t="s">
        <v>21</v>
      </c>
      <c r="D1188" t="s">
        <v>16</v>
      </c>
      <c r="E1188">
        <v>1</v>
      </c>
    </row>
    <row r="1189" spans="1:13" x14ac:dyDescent="0.35">
      <c r="A1189">
        <v>6</v>
      </c>
      <c r="B1189">
        <v>6</v>
      </c>
      <c r="C1189" t="s">
        <v>23</v>
      </c>
      <c r="D1189" t="s">
        <v>24</v>
      </c>
      <c r="E1189">
        <v>1</v>
      </c>
    </row>
    <row r="1190" spans="1:13" x14ac:dyDescent="0.35">
      <c r="A1190">
        <v>7</v>
      </c>
      <c r="B1190">
        <v>7</v>
      </c>
      <c r="C1190" t="s">
        <v>26</v>
      </c>
      <c r="D1190" t="s">
        <v>16</v>
      </c>
      <c r="E1190">
        <v>1</v>
      </c>
      <c r="F1190">
        <v>5.48</v>
      </c>
      <c r="G1190">
        <v>3274.6669999999999</v>
      </c>
      <c r="I1190">
        <v>3274.6669999999999</v>
      </c>
      <c r="K1190" t="s">
        <v>66</v>
      </c>
      <c r="L1190">
        <v>0.7</v>
      </c>
      <c r="M1190">
        <v>-28.4</v>
      </c>
    </row>
    <row r="1191" spans="1:13" x14ac:dyDescent="0.35">
      <c r="A1191">
        <v>8</v>
      </c>
      <c r="B1191">
        <v>8</v>
      </c>
      <c r="C1191" t="s">
        <v>27</v>
      </c>
      <c r="D1191" t="s">
        <v>16</v>
      </c>
      <c r="E1191">
        <v>1</v>
      </c>
      <c r="F1191">
        <v>5.44</v>
      </c>
      <c r="G1191">
        <v>2911.0940000000001</v>
      </c>
      <c r="I1191">
        <v>2911.0940000000001</v>
      </c>
      <c r="K1191" t="s">
        <v>66</v>
      </c>
      <c r="L1191">
        <v>0.6</v>
      </c>
      <c r="M1191">
        <v>-36.4</v>
      </c>
    </row>
    <row r="1192" spans="1:13" x14ac:dyDescent="0.35">
      <c r="A1192">
        <v>9</v>
      </c>
      <c r="B1192">
        <v>9</v>
      </c>
      <c r="C1192" t="s">
        <v>28</v>
      </c>
      <c r="D1192" t="s">
        <v>16</v>
      </c>
      <c r="E1192">
        <v>1</v>
      </c>
      <c r="F1192">
        <v>5.39</v>
      </c>
      <c r="G1192">
        <v>2522.5990000000002</v>
      </c>
      <c r="I1192">
        <v>2522.5990000000002</v>
      </c>
      <c r="K1192" t="s">
        <v>66</v>
      </c>
      <c r="L1192">
        <v>0.6</v>
      </c>
      <c r="M1192">
        <v>-44.9</v>
      </c>
    </row>
    <row r="1193" spans="1:13" x14ac:dyDescent="0.35">
      <c r="A1193">
        <v>10</v>
      </c>
      <c r="B1193">
        <v>10</v>
      </c>
      <c r="C1193" t="s">
        <v>29</v>
      </c>
      <c r="D1193" t="s">
        <v>16</v>
      </c>
      <c r="E1193">
        <v>1</v>
      </c>
      <c r="F1193">
        <v>5.39</v>
      </c>
      <c r="G1193">
        <v>2409.027</v>
      </c>
      <c r="I1193">
        <v>2409.027</v>
      </c>
      <c r="K1193" t="s">
        <v>66</v>
      </c>
      <c r="L1193">
        <v>0.5</v>
      </c>
      <c r="M1193">
        <v>-47.4</v>
      </c>
    </row>
    <row r="1194" spans="1:13" x14ac:dyDescent="0.35">
      <c r="A1194">
        <v>11</v>
      </c>
      <c r="B1194">
        <v>11</v>
      </c>
      <c r="C1194" t="s">
        <v>30</v>
      </c>
      <c r="D1194" t="s">
        <v>16</v>
      </c>
      <c r="E1194">
        <v>1</v>
      </c>
      <c r="F1194">
        <v>5.33</v>
      </c>
      <c r="G1194">
        <v>2878.8139999999999</v>
      </c>
      <c r="I1194">
        <v>2878.8139999999999</v>
      </c>
      <c r="K1194" t="s">
        <v>17</v>
      </c>
      <c r="L1194">
        <v>0.6</v>
      </c>
      <c r="M1194">
        <v>-37.1</v>
      </c>
    </row>
    <row r="1195" spans="1:13" x14ac:dyDescent="0.35">
      <c r="A1195">
        <v>12</v>
      </c>
      <c r="B1195">
        <v>12</v>
      </c>
      <c r="C1195" t="s">
        <v>31</v>
      </c>
      <c r="D1195" t="s">
        <v>24</v>
      </c>
      <c r="E1195">
        <v>1</v>
      </c>
      <c r="K1195" t="s">
        <v>25</v>
      </c>
    </row>
    <row r="1196" spans="1:13" x14ac:dyDescent="0.35">
      <c r="A1196">
        <v>13</v>
      </c>
      <c r="B1196">
        <v>13</v>
      </c>
      <c r="C1196" t="s">
        <v>32</v>
      </c>
      <c r="D1196" t="s">
        <v>16</v>
      </c>
      <c r="E1196">
        <v>1</v>
      </c>
      <c r="F1196">
        <v>5.43</v>
      </c>
      <c r="G1196">
        <v>3385.1</v>
      </c>
      <c r="I1196">
        <v>3385.1</v>
      </c>
      <c r="K1196" t="s">
        <v>17</v>
      </c>
      <c r="L1196">
        <v>0.7</v>
      </c>
      <c r="M1196">
        <v>-26</v>
      </c>
    </row>
    <row r="1197" spans="1:13" x14ac:dyDescent="0.35">
      <c r="A1197">
        <v>14</v>
      </c>
      <c r="B1197">
        <v>14</v>
      </c>
      <c r="C1197" t="s">
        <v>33</v>
      </c>
      <c r="D1197" t="s">
        <v>16</v>
      </c>
      <c r="E1197">
        <v>1</v>
      </c>
      <c r="F1197">
        <v>5.35</v>
      </c>
      <c r="G1197">
        <v>2384.2429999999999</v>
      </c>
      <c r="I1197">
        <v>2384.2429999999999</v>
      </c>
      <c r="K1197" t="s">
        <v>66</v>
      </c>
      <c r="L1197">
        <v>0.5</v>
      </c>
      <c r="M1197">
        <v>-47.9</v>
      </c>
    </row>
    <row r="1198" spans="1:13" x14ac:dyDescent="0.35">
      <c r="A1198">
        <v>15</v>
      </c>
      <c r="B1198">
        <v>15</v>
      </c>
      <c r="C1198" t="s">
        <v>34</v>
      </c>
      <c r="D1198" t="s">
        <v>16</v>
      </c>
      <c r="E1198">
        <v>1</v>
      </c>
      <c r="F1198">
        <v>5.38</v>
      </c>
      <c r="G1198">
        <v>2890.7330000000002</v>
      </c>
      <c r="I1198">
        <v>2890.7330000000002</v>
      </c>
      <c r="K1198" t="s">
        <v>66</v>
      </c>
      <c r="L1198">
        <v>0.6</v>
      </c>
      <c r="M1198">
        <v>-36.799999999999997</v>
      </c>
    </row>
    <row r="1199" spans="1:13" x14ac:dyDescent="0.35">
      <c r="A1199">
        <v>16</v>
      </c>
      <c r="B1199">
        <v>16</v>
      </c>
      <c r="C1199" t="s">
        <v>35</v>
      </c>
      <c r="D1199" t="s">
        <v>16</v>
      </c>
      <c r="E1199">
        <v>1</v>
      </c>
      <c r="F1199">
        <v>5.39</v>
      </c>
      <c r="G1199">
        <v>3309.8989999999999</v>
      </c>
      <c r="I1199">
        <v>3309.8989999999999</v>
      </c>
      <c r="K1199" t="s">
        <v>66</v>
      </c>
      <c r="L1199">
        <v>0.7</v>
      </c>
      <c r="M1199">
        <v>-27.7</v>
      </c>
    </row>
    <row r="1200" spans="1:13" x14ac:dyDescent="0.35">
      <c r="A1200">
        <v>17</v>
      </c>
      <c r="B1200">
        <v>17</v>
      </c>
      <c r="C1200" t="s">
        <v>36</v>
      </c>
      <c r="D1200" t="s">
        <v>16</v>
      </c>
      <c r="E1200">
        <v>1</v>
      </c>
      <c r="F1200">
        <v>5.28</v>
      </c>
      <c r="G1200">
        <v>3169.529</v>
      </c>
      <c r="I1200">
        <v>3169.529</v>
      </c>
      <c r="K1200" t="s">
        <v>66</v>
      </c>
      <c r="L1200">
        <v>0.7</v>
      </c>
      <c r="M1200">
        <v>-30.7</v>
      </c>
    </row>
    <row r="1201" spans="1:13" x14ac:dyDescent="0.35">
      <c r="A1201">
        <v>18</v>
      </c>
      <c r="B1201">
        <v>18</v>
      </c>
      <c r="C1201" t="s">
        <v>37</v>
      </c>
      <c r="D1201" t="s">
        <v>24</v>
      </c>
      <c r="E1201">
        <v>1</v>
      </c>
    </row>
    <row r="1202" spans="1:13" x14ac:dyDescent="0.35">
      <c r="A1202">
        <v>19</v>
      </c>
      <c r="B1202">
        <v>19</v>
      </c>
      <c r="C1202" t="s">
        <v>39</v>
      </c>
      <c r="D1202" t="s">
        <v>16</v>
      </c>
      <c r="E1202">
        <v>1</v>
      </c>
      <c r="F1202">
        <v>5.38</v>
      </c>
      <c r="G1202">
        <v>3041.9690000000001</v>
      </c>
      <c r="I1202">
        <v>3041.9690000000001</v>
      </c>
      <c r="K1202" t="s">
        <v>66</v>
      </c>
      <c r="L1202">
        <v>0.7</v>
      </c>
      <c r="M1202">
        <v>-33.5</v>
      </c>
    </row>
    <row r="1203" spans="1:13" x14ac:dyDescent="0.35">
      <c r="A1203">
        <v>20</v>
      </c>
      <c r="B1203">
        <v>20</v>
      </c>
      <c r="C1203" t="s">
        <v>40</v>
      </c>
      <c r="D1203" t="s">
        <v>16</v>
      </c>
      <c r="E1203">
        <v>1</v>
      </c>
      <c r="F1203">
        <v>5.39</v>
      </c>
      <c r="G1203">
        <v>2963.2710000000002</v>
      </c>
      <c r="I1203">
        <v>2963.2710000000002</v>
      </c>
      <c r="K1203" t="s">
        <v>17</v>
      </c>
      <c r="L1203">
        <v>0.6</v>
      </c>
      <c r="M1203">
        <v>-35.299999999999997</v>
      </c>
    </row>
    <row r="1204" spans="1:13" x14ac:dyDescent="0.35">
      <c r="A1204">
        <v>21</v>
      </c>
      <c r="B1204">
        <v>21</v>
      </c>
      <c r="C1204" t="s">
        <v>41</v>
      </c>
      <c r="D1204" t="s">
        <v>16</v>
      </c>
      <c r="E1204">
        <v>1</v>
      </c>
      <c r="F1204">
        <v>5.21</v>
      </c>
      <c r="G1204">
        <v>2998.4140000000002</v>
      </c>
      <c r="I1204">
        <v>2998.4140000000002</v>
      </c>
      <c r="K1204" t="s">
        <v>66</v>
      </c>
      <c r="L1204">
        <v>0.7</v>
      </c>
      <c r="M1204">
        <v>-34.5</v>
      </c>
    </row>
    <row r="1205" spans="1:13" x14ac:dyDescent="0.35">
      <c r="A1205">
        <v>22</v>
      </c>
      <c r="B1205">
        <v>22</v>
      </c>
      <c r="C1205" t="s">
        <v>42</v>
      </c>
      <c r="D1205" t="s">
        <v>16</v>
      </c>
      <c r="E1205">
        <v>1</v>
      </c>
      <c r="F1205">
        <v>5.3</v>
      </c>
      <c r="G1205">
        <v>2878.3789999999999</v>
      </c>
      <c r="I1205">
        <v>2878.3789999999999</v>
      </c>
      <c r="K1205" t="s">
        <v>66</v>
      </c>
      <c r="L1205">
        <v>0.6</v>
      </c>
      <c r="M1205">
        <v>-37.1</v>
      </c>
    </row>
    <row r="1206" spans="1:13" x14ac:dyDescent="0.35">
      <c r="A1206">
        <v>23</v>
      </c>
      <c r="B1206">
        <v>23</v>
      </c>
      <c r="C1206" t="s">
        <v>43</v>
      </c>
      <c r="D1206" t="s">
        <v>16</v>
      </c>
      <c r="E1206">
        <v>1</v>
      </c>
      <c r="F1206">
        <v>5.28</v>
      </c>
      <c r="G1206">
        <v>3055.0819999999999</v>
      </c>
      <c r="I1206">
        <v>3055.0819999999999</v>
      </c>
      <c r="K1206" t="s">
        <v>66</v>
      </c>
      <c r="L1206">
        <v>0.7</v>
      </c>
      <c r="M1206">
        <v>-33.200000000000003</v>
      </c>
    </row>
    <row r="1207" spans="1:13" x14ac:dyDescent="0.35">
      <c r="A1207">
        <v>24</v>
      </c>
      <c r="B1207">
        <v>24</v>
      </c>
      <c r="C1207" t="s">
        <v>44</v>
      </c>
      <c r="D1207" t="s">
        <v>24</v>
      </c>
      <c r="E1207">
        <v>1</v>
      </c>
    </row>
    <row r="1208" spans="1:13" x14ac:dyDescent="0.35">
      <c r="A1208">
        <v>25</v>
      </c>
      <c r="B1208">
        <v>25</v>
      </c>
      <c r="C1208" t="s">
        <v>45</v>
      </c>
      <c r="D1208" t="s">
        <v>16</v>
      </c>
      <c r="E1208">
        <v>1</v>
      </c>
      <c r="F1208">
        <v>5.41</v>
      </c>
      <c r="G1208">
        <v>3295.5810000000001</v>
      </c>
      <c r="I1208">
        <v>3295.5810000000001</v>
      </c>
      <c r="K1208" t="s">
        <v>66</v>
      </c>
      <c r="L1208">
        <v>0.7</v>
      </c>
      <c r="M1208">
        <v>-28</v>
      </c>
    </row>
    <row r="1209" spans="1:13" x14ac:dyDescent="0.35">
      <c r="A1209">
        <v>26</v>
      </c>
      <c r="B1209">
        <v>26</v>
      </c>
      <c r="C1209" t="s">
        <v>46</v>
      </c>
      <c r="D1209" t="s">
        <v>16</v>
      </c>
      <c r="E1209">
        <v>1</v>
      </c>
      <c r="F1209">
        <v>5.36</v>
      </c>
      <c r="G1209">
        <v>2732.5129999999999</v>
      </c>
      <c r="I1209">
        <v>2732.5129999999999</v>
      </c>
      <c r="K1209" t="s">
        <v>66</v>
      </c>
      <c r="L1209">
        <v>0.6</v>
      </c>
      <c r="M1209">
        <v>-40.299999999999997</v>
      </c>
    </row>
    <row r="1210" spans="1:13" x14ac:dyDescent="0.35">
      <c r="A1210">
        <v>27</v>
      </c>
      <c r="B1210">
        <v>27</v>
      </c>
      <c r="C1210" t="s">
        <v>47</v>
      </c>
      <c r="D1210" t="s">
        <v>16</v>
      </c>
      <c r="E1210">
        <v>1</v>
      </c>
      <c r="F1210">
        <v>5.34</v>
      </c>
      <c r="G1210">
        <v>3050.8629999999998</v>
      </c>
      <c r="I1210">
        <v>3050.8629999999998</v>
      </c>
      <c r="K1210" t="s">
        <v>66</v>
      </c>
      <c r="L1210">
        <v>0.7</v>
      </c>
      <c r="M1210">
        <v>-33.299999999999997</v>
      </c>
    </row>
    <row r="1211" spans="1:13" x14ac:dyDescent="0.35">
      <c r="A1211">
        <v>28</v>
      </c>
      <c r="B1211">
        <v>28</v>
      </c>
      <c r="C1211" t="s">
        <v>49</v>
      </c>
      <c r="D1211" t="s">
        <v>16</v>
      </c>
      <c r="E1211">
        <v>1</v>
      </c>
      <c r="F1211">
        <v>5.35</v>
      </c>
      <c r="G1211">
        <v>2566.7539999999999</v>
      </c>
      <c r="I1211">
        <v>2566.7539999999999</v>
      </c>
      <c r="K1211" t="s">
        <v>66</v>
      </c>
      <c r="L1211">
        <v>0.6</v>
      </c>
      <c r="M1211">
        <v>-43.9</v>
      </c>
    </row>
    <row r="1212" spans="1:13" x14ac:dyDescent="0.35">
      <c r="A1212">
        <v>29</v>
      </c>
      <c r="B1212">
        <v>29</v>
      </c>
      <c r="C1212" t="s">
        <v>50</v>
      </c>
      <c r="D1212" t="s">
        <v>16</v>
      </c>
      <c r="E1212">
        <v>1</v>
      </c>
      <c r="F1212">
        <v>5.31</v>
      </c>
      <c r="G1212">
        <v>3241.8739999999998</v>
      </c>
      <c r="I1212">
        <v>3241.8739999999998</v>
      </c>
      <c r="K1212" t="s">
        <v>66</v>
      </c>
      <c r="L1212">
        <v>0.7</v>
      </c>
      <c r="M1212">
        <v>-29.2</v>
      </c>
    </row>
    <row r="1213" spans="1:13" x14ac:dyDescent="0.35">
      <c r="A1213">
        <v>30</v>
      </c>
      <c r="B1213">
        <v>30</v>
      </c>
      <c r="C1213" t="s">
        <v>51</v>
      </c>
      <c r="D1213" t="s">
        <v>24</v>
      </c>
      <c r="E1213">
        <v>1</v>
      </c>
    </row>
    <row r="1214" spans="1:13" x14ac:dyDescent="0.35">
      <c r="A1214">
        <v>31</v>
      </c>
      <c r="B1214">
        <v>31</v>
      </c>
      <c r="C1214" t="s">
        <v>52</v>
      </c>
      <c r="D1214" t="s">
        <v>16</v>
      </c>
      <c r="E1214">
        <v>1</v>
      </c>
    </row>
    <row r="1215" spans="1:13" x14ac:dyDescent="0.35">
      <c r="A1215">
        <v>32</v>
      </c>
      <c r="B1215">
        <v>32</v>
      </c>
      <c r="C1215" t="s">
        <v>53</v>
      </c>
      <c r="D1215" t="s">
        <v>16</v>
      </c>
      <c r="E1215">
        <v>1</v>
      </c>
      <c r="F1215">
        <v>5.33</v>
      </c>
      <c r="G1215">
        <v>3090.1979999999999</v>
      </c>
      <c r="I1215">
        <v>3090.1979999999999</v>
      </c>
      <c r="K1215" t="s">
        <v>17</v>
      </c>
      <c r="L1215">
        <v>0.7</v>
      </c>
      <c r="M1215">
        <v>-32.5</v>
      </c>
    </row>
    <row r="1216" spans="1:13" x14ac:dyDescent="0.35">
      <c r="A1216">
        <v>33</v>
      </c>
      <c r="B1216">
        <v>33</v>
      </c>
      <c r="C1216" t="s">
        <v>54</v>
      </c>
      <c r="D1216" t="s">
        <v>16</v>
      </c>
      <c r="E1216">
        <v>1</v>
      </c>
      <c r="F1216">
        <v>5.35</v>
      </c>
      <c r="G1216">
        <v>2425.1469999999999</v>
      </c>
      <c r="I1216">
        <v>2425.1469999999999</v>
      </c>
      <c r="K1216" t="s">
        <v>66</v>
      </c>
      <c r="L1216">
        <v>0.5</v>
      </c>
      <c r="M1216">
        <v>-47</v>
      </c>
    </row>
    <row r="1217" spans="1:13" x14ac:dyDescent="0.35">
      <c r="A1217">
        <v>34</v>
      </c>
      <c r="B1217">
        <v>34</v>
      </c>
      <c r="C1217" t="s">
        <v>55</v>
      </c>
      <c r="D1217" t="s">
        <v>16</v>
      </c>
      <c r="E1217">
        <v>1</v>
      </c>
      <c r="F1217">
        <v>5.31</v>
      </c>
      <c r="G1217">
        <v>2993.1289999999999</v>
      </c>
      <c r="I1217">
        <v>2993.1289999999999</v>
      </c>
      <c r="K1217" t="s">
        <v>66</v>
      </c>
      <c r="L1217">
        <v>0.7</v>
      </c>
      <c r="M1217">
        <v>-34.6</v>
      </c>
    </row>
    <row r="1218" spans="1:13" x14ac:dyDescent="0.35">
      <c r="A1218">
        <v>35</v>
      </c>
      <c r="B1218">
        <v>35</v>
      </c>
      <c r="C1218" t="s">
        <v>56</v>
      </c>
      <c r="D1218" t="s">
        <v>16</v>
      </c>
      <c r="E1218">
        <v>1</v>
      </c>
      <c r="F1218">
        <v>5.23</v>
      </c>
      <c r="G1218">
        <v>2720.8890000000001</v>
      </c>
      <c r="I1218">
        <v>2720.8890000000001</v>
      </c>
      <c r="K1218" t="s">
        <v>66</v>
      </c>
      <c r="L1218">
        <v>0.6</v>
      </c>
      <c r="M1218">
        <v>-40.5</v>
      </c>
    </row>
    <row r="1219" spans="1:13" x14ac:dyDescent="0.35">
      <c r="A1219">
        <v>36</v>
      </c>
      <c r="B1219">
        <v>36</v>
      </c>
      <c r="C1219" t="s">
        <v>57</v>
      </c>
      <c r="D1219" t="s">
        <v>24</v>
      </c>
      <c r="E1219">
        <v>1</v>
      </c>
    </row>
    <row r="1220" spans="1:13" x14ac:dyDescent="0.35">
      <c r="A1220">
        <v>37</v>
      </c>
      <c r="B1220">
        <v>37</v>
      </c>
      <c r="C1220" t="s">
        <v>58</v>
      </c>
      <c r="D1220" t="s">
        <v>16</v>
      </c>
      <c r="E1220">
        <v>1</v>
      </c>
      <c r="F1220">
        <v>5.36</v>
      </c>
      <c r="G1220">
        <v>3905.7170000000001</v>
      </c>
      <c r="I1220">
        <v>3905.7170000000001</v>
      </c>
      <c r="K1220" t="s">
        <v>66</v>
      </c>
      <c r="L1220">
        <v>0.9</v>
      </c>
      <c r="M1220">
        <v>-14.7</v>
      </c>
    </row>
    <row r="1221" spans="1:13" x14ac:dyDescent="0.35">
      <c r="A1221">
        <v>38</v>
      </c>
      <c r="B1221">
        <v>38</v>
      </c>
      <c r="C1221" t="s">
        <v>59</v>
      </c>
      <c r="D1221" t="s">
        <v>16</v>
      </c>
      <c r="E1221">
        <v>1</v>
      </c>
      <c r="F1221">
        <v>5.31</v>
      </c>
      <c r="G1221">
        <v>2927.1179999999999</v>
      </c>
      <c r="I1221">
        <v>2927.1179999999999</v>
      </c>
      <c r="K1221" t="s">
        <v>17</v>
      </c>
      <c r="L1221">
        <v>0.6</v>
      </c>
      <c r="M1221">
        <v>-36</v>
      </c>
    </row>
    <row r="1222" spans="1:13" x14ac:dyDescent="0.35">
      <c r="A1222">
        <v>39</v>
      </c>
      <c r="B1222">
        <v>39</v>
      </c>
      <c r="C1222" t="s">
        <v>60</v>
      </c>
      <c r="D1222" t="s">
        <v>16</v>
      </c>
      <c r="E1222">
        <v>1</v>
      </c>
      <c r="F1222">
        <v>5.33</v>
      </c>
      <c r="G1222">
        <v>3086.7190000000001</v>
      </c>
      <c r="I1222">
        <v>3086.7190000000001</v>
      </c>
      <c r="K1222" t="s">
        <v>66</v>
      </c>
      <c r="L1222">
        <v>0.7</v>
      </c>
      <c r="M1222">
        <v>-32.6</v>
      </c>
    </row>
    <row r="1223" spans="1:13" x14ac:dyDescent="0.35">
      <c r="A1223">
        <v>40</v>
      </c>
      <c r="B1223">
        <v>40</v>
      </c>
      <c r="C1223" t="s">
        <v>61</v>
      </c>
      <c r="D1223" t="s">
        <v>16</v>
      </c>
      <c r="E1223">
        <v>1</v>
      </c>
      <c r="F1223">
        <v>5.21</v>
      </c>
      <c r="G1223">
        <v>2383.9630000000002</v>
      </c>
      <c r="I1223">
        <v>2383.9630000000002</v>
      </c>
      <c r="K1223" t="s">
        <v>66</v>
      </c>
      <c r="L1223">
        <v>0.5</v>
      </c>
      <c r="M1223">
        <v>-47.9</v>
      </c>
    </row>
    <row r="1224" spans="1:13" x14ac:dyDescent="0.35">
      <c r="A1224">
        <v>41</v>
      </c>
      <c r="B1224">
        <v>41</v>
      </c>
      <c r="C1224" t="s">
        <v>62</v>
      </c>
      <c r="D1224" t="s">
        <v>16</v>
      </c>
      <c r="E1224">
        <v>1</v>
      </c>
      <c r="F1224">
        <v>5.3</v>
      </c>
      <c r="G1224">
        <v>2921.6729999999998</v>
      </c>
      <c r="I1224">
        <v>2921.6729999999998</v>
      </c>
      <c r="K1224" t="s">
        <v>66</v>
      </c>
      <c r="L1224">
        <v>0.6</v>
      </c>
      <c r="M1224">
        <v>-36.200000000000003</v>
      </c>
    </row>
    <row r="1225" spans="1:13" x14ac:dyDescent="0.35">
      <c r="A1225">
        <v>42</v>
      </c>
      <c r="B1225">
        <v>42</v>
      </c>
      <c r="C1225" t="s">
        <v>63</v>
      </c>
      <c r="D1225" t="s">
        <v>24</v>
      </c>
      <c r="E1225">
        <v>1</v>
      </c>
    </row>
    <row r="1226" spans="1:13" x14ac:dyDescent="0.35">
      <c r="A1226">
        <v>43</v>
      </c>
      <c r="B1226">
        <v>43</v>
      </c>
      <c r="C1226" t="s">
        <v>64</v>
      </c>
      <c r="D1226" t="s">
        <v>16</v>
      </c>
      <c r="E1226">
        <v>1</v>
      </c>
      <c r="F1226">
        <v>5.36</v>
      </c>
      <c r="G1226">
        <v>3629.2890000000002</v>
      </c>
      <c r="I1226">
        <v>3629.2890000000002</v>
      </c>
      <c r="K1226" t="s">
        <v>66</v>
      </c>
      <c r="L1226">
        <v>0.8</v>
      </c>
      <c r="M1226">
        <v>-20.7</v>
      </c>
    </row>
    <row r="1227" spans="1:13" x14ac:dyDescent="0.35">
      <c r="A1227">
        <v>44</v>
      </c>
      <c r="B1227">
        <v>44</v>
      </c>
      <c r="C1227" t="s">
        <v>65</v>
      </c>
      <c r="D1227" t="s">
        <v>16</v>
      </c>
      <c r="E1227">
        <v>1</v>
      </c>
      <c r="F1227">
        <v>5.31</v>
      </c>
      <c r="G1227">
        <v>2210.5079999999998</v>
      </c>
      <c r="I1227">
        <v>2210.5079999999998</v>
      </c>
      <c r="K1227" t="s">
        <v>66</v>
      </c>
      <c r="L1227">
        <v>0.5</v>
      </c>
      <c r="M1227">
        <v>-51.7</v>
      </c>
    </row>
    <row r="1228" spans="1:13" x14ac:dyDescent="0.35">
      <c r="A1228">
        <v>45</v>
      </c>
      <c r="B1228">
        <v>45</v>
      </c>
      <c r="C1228" t="s">
        <v>67</v>
      </c>
      <c r="D1228" t="s">
        <v>16</v>
      </c>
      <c r="E1228">
        <v>1</v>
      </c>
      <c r="F1228">
        <v>5.25</v>
      </c>
      <c r="G1228">
        <v>3168.616</v>
      </c>
      <c r="I1228">
        <v>3168.616</v>
      </c>
      <c r="K1228" t="s">
        <v>66</v>
      </c>
      <c r="L1228">
        <v>0.7</v>
      </c>
      <c r="M1228">
        <v>-30.8</v>
      </c>
    </row>
    <row r="1230" spans="1:13" x14ac:dyDescent="0.35">
      <c r="A1230" t="s">
        <v>99</v>
      </c>
    </row>
    <row r="1232" spans="1:13" x14ac:dyDescent="0.35">
      <c r="B1232" t="s">
        <v>3</v>
      </c>
      <c r="C1232" t="s">
        <v>4</v>
      </c>
      <c r="D1232" t="s">
        <v>5</v>
      </c>
      <c r="E1232" t="s">
        <v>6</v>
      </c>
      <c r="F1232" t="s">
        <v>7</v>
      </c>
      <c r="G1232" t="s">
        <v>8</v>
      </c>
      <c r="H1232" t="s">
        <v>9</v>
      </c>
      <c r="I1232" t="s">
        <v>10</v>
      </c>
      <c r="J1232" t="s">
        <v>11</v>
      </c>
      <c r="K1232" t="s">
        <v>12</v>
      </c>
      <c r="L1232" t="s">
        <v>13</v>
      </c>
      <c r="M1232" t="s">
        <v>14</v>
      </c>
    </row>
    <row r="1233" spans="1:13" x14ac:dyDescent="0.35">
      <c r="A1233">
        <v>1</v>
      </c>
      <c r="B1233">
        <v>1</v>
      </c>
      <c r="C1233" t="s">
        <v>15</v>
      </c>
      <c r="D1233" t="s">
        <v>16</v>
      </c>
      <c r="E1233">
        <v>1</v>
      </c>
      <c r="F1233">
        <v>6.43</v>
      </c>
      <c r="G1233">
        <v>836.03599999999994</v>
      </c>
      <c r="I1233">
        <v>836.03599999999994</v>
      </c>
      <c r="K1233" t="s">
        <v>66</v>
      </c>
      <c r="L1233">
        <v>0.3</v>
      </c>
      <c r="M1233">
        <v>-70.7</v>
      </c>
    </row>
    <row r="1234" spans="1:13" x14ac:dyDescent="0.35">
      <c r="A1234">
        <v>2</v>
      </c>
      <c r="B1234">
        <v>2</v>
      </c>
      <c r="C1234" t="s">
        <v>18</v>
      </c>
      <c r="D1234" t="s">
        <v>16</v>
      </c>
      <c r="E1234">
        <v>1</v>
      </c>
      <c r="F1234">
        <v>6.45</v>
      </c>
      <c r="G1234">
        <v>917.55600000000004</v>
      </c>
      <c r="I1234">
        <v>917.55600000000004</v>
      </c>
      <c r="K1234" t="s">
        <v>66</v>
      </c>
      <c r="L1234">
        <v>0.3</v>
      </c>
      <c r="M1234">
        <v>-67.900000000000006</v>
      </c>
    </row>
    <row r="1235" spans="1:13" x14ac:dyDescent="0.35">
      <c r="A1235">
        <v>3</v>
      </c>
      <c r="B1235">
        <v>3</v>
      </c>
      <c r="C1235" t="s">
        <v>19</v>
      </c>
      <c r="D1235" t="s">
        <v>16</v>
      </c>
      <c r="E1235">
        <v>1</v>
      </c>
      <c r="F1235">
        <v>6.41</v>
      </c>
      <c r="G1235">
        <v>1301.682</v>
      </c>
      <c r="I1235">
        <v>1301.682</v>
      </c>
      <c r="K1235" t="s">
        <v>66</v>
      </c>
      <c r="L1235">
        <v>0.5</v>
      </c>
      <c r="M1235">
        <v>-54.4</v>
      </c>
    </row>
    <row r="1236" spans="1:13" x14ac:dyDescent="0.35">
      <c r="A1236">
        <v>4</v>
      </c>
      <c r="B1236">
        <v>4</v>
      </c>
      <c r="C1236" t="s">
        <v>20</v>
      </c>
      <c r="D1236" t="s">
        <v>16</v>
      </c>
      <c r="E1236">
        <v>1</v>
      </c>
      <c r="F1236">
        <v>6.32</v>
      </c>
      <c r="G1236">
        <v>835.00199999999995</v>
      </c>
      <c r="I1236">
        <v>835.00199999999995</v>
      </c>
      <c r="K1236" t="s">
        <v>66</v>
      </c>
      <c r="L1236">
        <v>0.3</v>
      </c>
      <c r="M1236">
        <v>-70.8</v>
      </c>
    </row>
    <row r="1237" spans="1:13" x14ac:dyDescent="0.35">
      <c r="A1237">
        <v>5</v>
      </c>
      <c r="B1237">
        <v>5</v>
      </c>
      <c r="C1237" t="s">
        <v>21</v>
      </c>
      <c r="D1237" t="s">
        <v>16</v>
      </c>
      <c r="E1237">
        <v>1</v>
      </c>
    </row>
    <row r="1238" spans="1:13" x14ac:dyDescent="0.35">
      <c r="A1238">
        <v>6</v>
      </c>
      <c r="B1238">
        <v>6</v>
      </c>
      <c r="C1238" t="s">
        <v>23</v>
      </c>
      <c r="D1238" t="s">
        <v>24</v>
      </c>
      <c r="E1238">
        <v>1</v>
      </c>
    </row>
    <row r="1239" spans="1:13" x14ac:dyDescent="0.35">
      <c r="A1239">
        <v>7</v>
      </c>
      <c r="B1239">
        <v>7</v>
      </c>
      <c r="C1239" t="s">
        <v>26</v>
      </c>
      <c r="D1239" t="s">
        <v>16</v>
      </c>
      <c r="E1239">
        <v>1</v>
      </c>
      <c r="F1239">
        <v>6.4</v>
      </c>
      <c r="G1239">
        <v>1085.136</v>
      </c>
      <c r="I1239">
        <v>1085.136</v>
      </c>
      <c r="K1239" t="s">
        <v>66</v>
      </c>
      <c r="L1239">
        <v>0.4</v>
      </c>
      <c r="M1239">
        <v>-62</v>
      </c>
    </row>
    <row r="1240" spans="1:13" x14ac:dyDescent="0.35">
      <c r="A1240">
        <v>8</v>
      </c>
      <c r="B1240">
        <v>8</v>
      </c>
      <c r="C1240" t="s">
        <v>27</v>
      </c>
      <c r="D1240" t="s">
        <v>16</v>
      </c>
      <c r="E1240">
        <v>1</v>
      </c>
      <c r="F1240">
        <v>6.38</v>
      </c>
      <c r="G1240">
        <v>872.59699999999998</v>
      </c>
      <c r="I1240">
        <v>872.59699999999998</v>
      </c>
      <c r="K1240" t="s">
        <v>66</v>
      </c>
      <c r="L1240">
        <v>0.3</v>
      </c>
      <c r="M1240">
        <v>-69.5</v>
      </c>
    </row>
    <row r="1241" spans="1:13" x14ac:dyDescent="0.35">
      <c r="A1241">
        <v>9</v>
      </c>
      <c r="B1241">
        <v>9</v>
      </c>
      <c r="C1241" t="s">
        <v>28</v>
      </c>
      <c r="D1241" t="s">
        <v>16</v>
      </c>
      <c r="E1241">
        <v>1</v>
      </c>
      <c r="F1241">
        <v>6.18</v>
      </c>
      <c r="G1241">
        <v>819.95799999999997</v>
      </c>
      <c r="I1241">
        <v>819.95799999999997</v>
      </c>
      <c r="K1241" t="s">
        <v>66</v>
      </c>
      <c r="L1241">
        <v>0.3</v>
      </c>
      <c r="M1241">
        <v>-71.3</v>
      </c>
    </row>
    <row r="1242" spans="1:13" x14ac:dyDescent="0.35">
      <c r="A1242">
        <v>10</v>
      </c>
      <c r="B1242">
        <v>10</v>
      </c>
      <c r="C1242" t="s">
        <v>29</v>
      </c>
      <c r="D1242" t="s">
        <v>16</v>
      </c>
      <c r="E1242">
        <v>1</v>
      </c>
      <c r="F1242">
        <v>6.2</v>
      </c>
      <c r="G1242">
        <v>817.35799999999995</v>
      </c>
      <c r="I1242">
        <v>817.35799999999995</v>
      </c>
      <c r="K1242" t="s">
        <v>66</v>
      </c>
      <c r="L1242">
        <v>0.3</v>
      </c>
      <c r="M1242">
        <v>-71.400000000000006</v>
      </c>
    </row>
    <row r="1243" spans="1:13" x14ac:dyDescent="0.35">
      <c r="A1243">
        <v>11</v>
      </c>
      <c r="B1243">
        <v>11</v>
      </c>
      <c r="C1243" t="s">
        <v>30</v>
      </c>
      <c r="D1243" t="s">
        <v>16</v>
      </c>
      <c r="E1243">
        <v>1</v>
      </c>
      <c r="F1243">
        <v>6.27</v>
      </c>
      <c r="G1243">
        <v>940.68600000000004</v>
      </c>
      <c r="I1243">
        <v>940.68600000000004</v>
      </c>
      <c r="K1243" t="s">
        <v>66</v>
      </c>
      <c r="L1243">
        <v>0.3</v>
      </c>
      <c r="M1243">
        <v>-67.099999999999994</v>
      </c>
    </row>
    <row r="1244" spans="1:13" x14ac:dyDescent="0.35">
      <c r="A1244">
        <v>12</v>
      </c>
      <c r="B1244">
        <v>12</v>
      </c>
      <c r="C1244" t="s">
        <v>31</v>
      </c>
      <c r="D1244" t="s">
        <v>24</v>
      </c>
      <c r="E1244">
        <v>1</v>
      </c>
    </row>
    <row r="1245" spans="1:13" x14ac:dyDescent="0.35">
      <c r="A1245">
        <v>13</v>
      </c>
      <c r="B1245">
        <v>13</v>
      </c>
      <c r="C1245" t="s">
        <v>32</v>
      </c>
      <c r="D1245" t="s">
        <v>16</v>
      </c>
      <c r="E1245">
        <v>1</v>
      </c>
      <c r="F1245">
        <v>6.31</v>
      </c>
      <c r="G1245">
        <v>950.21299999999997</v>
      </c>
      <c r="I1245">
        <v>950.21299999999997</v>
      </c>
      <c r="K1245" t="s">
        <v>66</v>
      </c>
      <c r="L1245">
        <v>0.3</v>
      </c>
      <c r="M1245">
        <v>-66.7</v>
      </c>
    </row>
    <row r="1246" spans="1:13" x14ac:dyDescent="0.35">
      <c r="A1246">
        <v>14</v>
      </c>
      <c r="B1246">
        <v>14</v>
      </c>
      <c r="C1246" t="s">
        <v>33</v>
      </c>
      <c r="D1246" t="s">
        <v>16</v>
      </c>
      <c r="E1246">
        <v>1</v>
      </c>
      <c r="F1246">
        <v>6.31</v>
      </c>
      <c r="G1246">
        <v>656.10199999999998</v>
      </c>
      <c r="I1246">
        <v>656.10199999999998</v>
      </c>
      <c r="K1246" t="s">
        <v>66</v>
      </c>
      <c r="L1246">
        <v>0.2</v>
      </c>
      <c r="M1246">
        <v>-77</v>
      </c>
    </row>
    <row r="1247" spans="1:13" x14ac:dyDescent="0.35">
      <c r="A1247">
        <v>15</v>
      </c>
      <c r="B1247">
        <v>15</v>
      </c>
      <c r="C1247" t="s">
        <v>34</v>
      </c>
      <c r="D1247" t="s">
        <v>16</v>
      </c>
      <c r="E1247">
        <v>1</v>
      </c>
      <c r="F1247">
        <v>6.2</v>
      </c>
      <c r="G1247">
        <v>851.48400000000004</v>
      </c>
      <c r="I1247">
        <v>851.48400000000004</v>
      </c>
      <c r="K1247" t="s">
        <v>72</v>
      </c>
      <c r="L1247">
        <v>0.3</v>
      </c>
      <c r="M1247">
        <v>-70.2</v>
      </c>
    </row>
    <row r="1248" spans="1:13" x14ac:dyDescent="0.35">
      <c r="A1248">
        <v>16</v>
      </c>
      <c r="B1248">
        <v>16</v>
      </c>
      <c r="C1248" t="s">
        <v>35</v>
      </c>
      <c r="D1248" t="s">
        <v>16</v>
      </c>
      <c r="E1248">
        <v>1</v>
      </c>
      <c r="F1248">
        <v>6.29</v>
      </c>
      <c r="G1248">
        <v>913.59199999999998</v>
      </c>
      <c r="I1248">
        <v>913.59199999999998</v>
      </c>
      <c r="K1248" t="s">
        <v>66</v>
      </c>
      <c r="L1248">
        <v>0.3</v>
      </c>
      <c r="M1248">
        <v>-68</v>
      </c>
    </row>
    <row r="1249" spans="1:13" x14ac:dyDescent="0.35">
      <c r="A1249">
        <v>17</v>
      </c>
      <c r="B1249">
        <v>17</v>
      </c>
      <c r="C1249" t="s">
        <v>36</v>
      </c>
      <c r="D1249" t="s">
        <v>16</v>
      </c>
      <c r="E1249">
        <v>1</v>
      </c>
      <c r="F1249">
        <v>6.22</v>
      </c>
      <c r="G1249">
        <v>1344.883</v>
      </c>
      <c r="I1249">
        <v>1344.883</v>
      </c>
      <c r="K1249" t="s">
        <v>66</v>
      </c>
      <c r="L1249">
        <v>0.5</v>
      </c>
      <c r="M1249">
        <v>-52.9</v>
      </c>
    </row>
    <row r="1250" spans="1:13" x14ac:dyDescent="0.35">
      <c r="A1250">
        <v>18</v>
      </c>
      <c r="B1250">
        <v>18</v>
      </c>
      <c r="C1250" t="s">
        <v>37</v>
      </c>
      <c r="D1250" t="s">
        <v>24</v>
      </c>
      <c r="E1250">
        <v>1</v>
      </c>
    </row>
    <row r="1251" spans="1:13" x14ac:dyDescent="0.35">
      <c r="A1251">
        <v>19</v>
      </c>
      <c r="B1251">
        <v>19</v>
      </c>
      <c r="C1251" t="s">
        <v>39</v>
      </c>
      <c r="D1251" t="s">
        <v>16</v>
      </c>
      <c r="E1251">
        <v>1</v>
      </c>
      <c r="F1251">
        <v>6.36</v>
      </c>
      <c r="G1251">
        <v>924.399</v>
      </c>
      <c r="I1251">
        <v>924.399</v>
      </c>
      <c r="K1251" t="s">
        <v>66</v>
      </c>
      <c r="L1251">
        <v>0.3</v>
      </c>
      <c r="M1251">
        <v>-67.599999999999994</v>
      </c>
    </row>
    <row r="1252" spans="1:13" x14ac:dyDescent="0.35">
      <c r="A1252">
        <v>20</v>
      </c>
      <c r="B1252">
        <v>20</v>
      </c>
      <c r="C1252" t="s">
        <v>40</v>
      </c>
      <c r="D1252" t="s">
        <v>16</v>
      </c>
      <c r="E1252">
        <v>1</v>
      </c>
      <c r="F1252">
        <v>6.18</v>
      </c>
      <c r="G1252">
        <v>641.70000000000005</v>
      </c>
      <c r="I1252">
        <v>641.70000000000005</v>
      </c>
      <c r="K1252" t="s">
        <v>66</v>
      </c>
      <c r="L1252">
        <v>0.2</v>
      </c>
      <c r="M1252">
        <v>-77.5</v>
      </c>
    </row>
    <row r="1253" spans="1:13" x14ac:dyDescent="0.35">
      <c r="A1253">
        <v>21</v>
      </c>
      <c r="B1253">
        <v>21</v>
      </c>
      <c r="C1253" t="s">
        <v>41</v>
      </c>
      <c r="D1253" t="s">
        <v>16</v>
      </c>
      <c r="E1253">
        <v>1</v>
      </c>
    </row>
    <row r="1254" spans="1:13" x14ac:dyDescent="0.35">
      <c r="A1254">
        <v>22</v>
      </c>
      <c r="B1254">
        <v>22</v>
      </c>
      <c r="C1254" t="s">
        <v>42</v>
      </c>
      <c r="D1254" t="s">
        <v>16</v>
      </c>
      <c r="E1254">
        <v>1</v>
      </c>
      <c r="F1254">
        <v>6.13</v>
      </c>
      <c r="G1254">
        <v>705.16499999999996</v>
      </c>
      <c r="I1254">
        <v>705.16499999999996</v>
      </c>
      <c r="K1254" t="s">
        <v>66</v>
      </c>
      <c r="L1254">
        <v>0.2</v>
      </c>
      <c r="M1254">
        <v>-75.3</v>
      </c>
    </row>
    <row r="1255" spans="1:13" x14ac:dyDescent="0.35">
      <c r="A1255">
        <v>23</v>
      </c>
      <c r="B1255">
        <v>23</v>
      </c>
      <c r="C1255" t="s">
        <v>43</v>
      </c>
      <c r="D1255" t="s">
        <v>16</v>
      </c>
      <c r="E1255">
        <v>1</v>
      </c>
      <c r="F1255">
        <v>6.11</v>
      </c>
      <c r="G1255">
        <v>732.71500000000003</v>
      </c>
      <c r="I1255">
        <v>732.71500000000003</v>
      </c>
      <c r="K1255" t="s">
        <v>66</v>
      </c>
      <c r="L1255">
        <v>0.3</v>
      </c>
      <c r="M1255">
        <v>-74.400000000000006</v>
      </c>
    </row>
    <row r="1256" spans="1:13" x14ac:dyDescent="0.35">
      <c r="A1256">
        <v>24</v>
      </c>
      <c r="B1256">
        <v>24</v>
      </c>
      <c r="C1256" t="s">
        <v>44</v>
      </c>
      <c r="D1256" t="s">
        <v>24</v>
      </c>
      <c r="E1256">
        <v>1</v>
      </c>
    </row>
    <row r="1257" spans="1:13" x14ac:dyDescent="0.35">
      <c r="A1257">
        <v>25</v>
      </c>
      <c r="B1257">
        <v>25</v>
      </c>
      <c r="C1257" t="s">
        <v>45</v>
      </c>
      <c r="D1257" t="s">
        <v>16</v>
      </c>
      <c r="E1257">
        <v>1</v>
      </c>
      <c r="F1257">
        <v>6.27</v>
      </c>
      <c r="G1257">
        <v>1161.3579999999999</v>
      </c>
      <c r="I1257">
        <v>1161.3579999999999</v>
      </c>
      <c r="K1257" t="s">
        <v>66</v>
      </c>
      <c r="L1257">
        <v>0.4</v>
      </c>
      <c r="M1257">
        <v>-59.3</v>
      </c>
    </row>
    <row r="1258" spans="1:13" x14ac:dyDescent="0.35">
      <c r="A1258">
        <v>26</v>
      </c>
      <c r="B1258">
        <v>26</v>
      </c>
      <c r="C1258" t="s">
        <v>46</v>
      </c>
      <c r="D1258" t="s">
        <v>16</v>
      </c>
      <c r="E1258">
        <v>1</v>
      </c>
      <c r="F1258">
        <v>6.29</v>
      </c>
      <c r="G1258">
        <v>842.79100000000005</v>
      </c>
      <c r="I1258">
        <v>842.79100000000005</v>
      </c>
      <c r="K1258" t="s">
        <v>66</v>
      </c>
      <c r="L1258">
        <v>0.3</v>
      </c>
      <c r="M1258">
        <v>-70.5</v>
      </c>
    </row>
    <row r="1259" spans="1:13" x14ac:dyDescent="0.35">
      <c r="A1259">
        <v>27</v>
      </c>
      <c r="B1259">
        <v>27</v>
      </c>
      <c r="C1259" t="s">
        <v>47</v>
      </c>
      <c r="D1259" t="s">
        <v>16</v>
      </c>
      <c r="E1259">
        <v>1</v>
      </c>
      <c r="F1259">
        <v>6.15</v>
      </c>
      <c r="G1259">
        <v>909.39599999999996</v>
      </c>
      <c r="I1259">
        <v>909.39599999999996</v>
      </c>
      <c r="K1259" t="s">
        <v>66</v>
      </c>
      <c r="L1259">
        <v>0.3</v>
      </c>
      <c r="M1259">
        <v>-68.2</v>
      </c>
    </row>
    <row r="1260" spans="1:13" x14ac:dyDescent="0.35">
      <c r="A1260">
        <v>28</v>
      </c>
      <c r="B1260">
        <v>28</v>
      </c>
      <c r="C1260" t="s">
        <v>49</v>
      </c>
      <c r="D1260" t="s">
        <v>16</v>
      </c>
      <c r="E1260">
        <v>1</v>
      </c>
      <c r="F1260">
        <v>6.24</v>
      </c>
      <c r="G1260">
        <v>521.19399999999996</v>
      </c>
      <c r="I1260">
        <v>521.19399999999996</v>
      </c>
      <c r="K1260" t="s">
        <v>66</v>
      </c>
      <c r="L1260">
        <v>0.2</v>
      </c>
      <c r="M1260">
        <v>-81.8</v>
      </c>
    </row>
    <row r="1261" spans="1:13" x14ac:dyDescent="0.35">
      <c r="A1261">
        <v>29</v>
      </c>
      <c r="B1261">
        <v>29</v>
      </c>
      <c r="C1261" t="s">
        <v>50</v>
      </c>
      <c r="D1261" t="s">
        <v>16</v>
      </c>
      <c r="E1261">
        <v>1</v>
      </c>
      <c r="F1261">
        <v>6.2</v>
      </c>
      <c r="G1261">
        <v>885.63</v>
      </c>
      <c r="I1261">
        <v>885.63</v>
      </c>
      <c r="K1261" t="s">
        <v>66</v>
      </c>
      <c r="L1261">
        <v>0.3</v>
      </c>
      <c r="M1261">
        <v>-69</v>
      </c>
    </row>
    <row r="1262" spans="1:13" x14ac:dyDescent="0.35">
      <c r="A1262">
        <v>30</v>
      </c>
      <c r="B1262">
        <v>30</v>
      </c>
      <c r="C1262" t="s">
        <v>51</v>
      </c>
      <c r="D1262" t="s">
        <v>24</v>
      </c>
      <c r="E1262">
        <v>1</v>
      </c>
    </row>
    <row r="1263" spans="1:13" x14ac:dyDescent="0.35">
      <c r="A1263">
        <v>31</v>
      </c>
      <c r="B1263">
        <v>31</v>
      </c>
      <c r="C1263" t="s">
        <v>52</v>
      </c>
      <c r="D1263" t="s">
        <v>16</v>
      </c>
      <c r="E1263">
        <v>1</v>
      </c>
    </row>
    <row r="1264" spans="1:13" x14ac:dyDescent="0.35">
      <c r="A1264">
        <v>32</v>
      </c>
      <c r="B1264">
        <v>32</v>
      </c>
      <c r="C1264" t="s">
        <v>53</v>
      </c>
      <c r="D1264" t="s">
        <v>16</v>
      </c>
      <c r="E1264">
        <v>1</v>
      </c>
      <c r="F1264">
        <v>6.29</v>
      </c>
      <c r="G1264">
        <v>976.07299999999998</v>
      </c>
      <c r="I1264">
        <v>976.07299999999998</v>
      </c>
      <c r="K1264" t="s">
        <v>66</v>
      </c>
      <c r="L1264">
        <v>0.3</v>
      </c>
      <c r="M1264">
        <v>-65.8</v>
      </c>
    </row>
    <row r="1265" spans="1:13" x14ac:dyDescent="0.35">
      <c r="A1265">
        <v>33</v>
      </c>
      <c r="B1265">
        <v>33</v>
      </c>
      <c r="C1265" t="s">
        <v>54</v>
      </c>
      <c r="D1265" t="s">
        <v>16</v>
      </c>
      <c r="E1265">
        <v>1</v>
      </c>
      <c r="F1265">
        <v>6.17</v>
      </c>
      <c r="G1265">
        <v>1033.2670000000001</v>
      </c>
      <c r="I1265">
        <v>1033.2670000000001</v>
      </c>
      <c r="K1265" t="s">
        <v>66</v>
      </c>
      <c r="L1265">
        <v>0.4</v>
      </c>
      <c r="M1265">
        <v>-63.8</v>
      </c>
    </row>
    <row r="1266" spans="1:13" x14ac:dyDescent="0.35">
      <c r="A1266">
        <v>34</v>
      </c>
      <c r="B1266">
        <v>34</v>
      </c>
      <c r="C1266" t="s">
        <v>55</v>
      </c>
      <c r="D1266" t="s">
        <v>16</v>
      </c>
      <c r="E1266">
        <v>1</v>
      </c>
      <c r="F1266">
        <v>6.17</v>
      </c>
      <c r="G1266">
        <v>823.35599999999999</v>
      </c>
      <c r="I1266">
        <v>823.35599999999999</v>
      </c>
      <c r="K1266" t="s">
        <v>66</v>
      </c>
      <c r="L1266">
        <v>0.3</v>
      </c>
      <c r="M1266">
        <v>-71.2</v>
      </c>
    </row>
    <row r="1267" spans="1:13" x14ac:dyDescent="0.35">
      <c r="A1267">
        <v>35</v>
      </c>
      <c r="B1267">
        <v>35</v>
      </c>
      <c r="C1267" t="s">
        <v>56</v>
      </c>
      <c r="D1267" t="s">
        <v>16</v>
      </c>
      <c r="E1267">
        <v>1</v>
      </c>
    </row>
    <row r="1268" spans="1:13" x14ac:dyDescent="0.35">
      <c r="A1268">
        <v>36</v>
      </c>
      <c r="B1268">
        <v>36</v>
      </c>
      <c r="C1268" t="s">
        <v>57</v>
      </c>
      <c r="D1268" t="s">
        <v>24</v>
      </c>
      <c r="E1268">
        <v>1</v>
      </c>
    </row>
    <row r="1269" spans="1:13" x14ac:dyDescent="0.35">
      <c r="A1269">
        <v>37</v>
      </c>
      <c r="B1269">
        <v>37</v>
      </c>
      <c r="C1269" t="s">
        <v>58</v>
      </c>
      <c r="D1269" t="s">
        <v>16</v>
      </c>
      <c r="E1269">
        <v>1</v>
      </c>
      <c r="F1269">
        <v>6.25</v>
      </c>
      <c r="G1269">
        <v>1614.655</v>
      </c>
      <c r="I1269">
        <v>1614.655</v>
      </c>
      <c r="K1269" t="s">
        <v>66</v>
      </c>
      <c r="L1269">
        <v>0.6</v>
      </c>
      <c r="M1269">
        <v>-43.5</v>
      </c>
    </row>
    <row r="1270" spans="1:13" x14ac:dyDescent="0.35">
      <c r="A1270">
        <v>38</v>
      </c>
      <c r="B1270">
        <v>38</v>
      </c>
      <c r="C1270" t="s">
        <v>59</v>
      </c>
      <c r="D1270" t="s">
        <v>16</v>
      </c>
      <c r="E1270">
        <v>1</v>
      </c>
      <c r="F1270">
        <v>6.09</v>
      </c>
      <c r="G1270">
        <v>1026.2070000000001</v>
      </c>
      <c r="I1270">
        <v>1026.2070000000001</v>
      </c>
      <c r="K1270" t="s">
        <v>66</v>
      </c>
      <c r="L1270">
        <v>0.4</v>
      </c>
      <c r="M1270">
        <v>-64.099999999999994</v>
      </c>
    </row>
    <row r="1271" spans="1:13" x14ac:dyDescent="0.35">
      <c r="A1271">
        <v>39</v>
      </c>
      <c r="B1271">
        <v>39</v>
      </c>
      <c r="C1271" t="s">
        <v>60</v>
      </c>
      <c r="D1271" t="s">
        <v>16</v>
      </c>
      <c r="E1271">
        <v>1</v>
      </c>
      <c r="F1271">
        <v>6.18</v>
      </c>
      <c r="G1271">
        <v>802.93200000000002</v>
      </c>
      <c r="I1271">
        <v>802.93200000000002</v>
      </c>
      <c r="K1271" t="s">
        <v>66</v>
      </c>
      <c r="L1271">
        <v>0.3</v>
      </c>
      <c r="M1271">
        <v>-71.900000000000006</v>
      </c>
    </row>
    <row r="1272" spans="1:13" x14ac:dyDescent="0.35">
      <c r="A1272">
        <v>40</v>
      </c>
      <c r="B1272">
        <v>40</v>
      </c>
      <c r="C1272" t="s">
        <v>61</v>
      </c>
      <c r="D1272" t="s">
        <v>16</v>
      </c>
      <c r="E1272">
        <v>1</v>
      </c>
      <c r="F1272">
        <v>6.17</v>
      </c>
      <c r="G1272">
        <v>520.74900000000002</v>
      </c>
      <c r="I1272">
        <v>520.74900000000002</v>
      </c>
      <c r="K1272" t="s">
        <v>66</v>
      </c>
      <c r="L1272">
        <v>0.2</v>
      </c>
      <c r="M1272">
        <v>-81.8</v>
      </c>
    </row>
    <row r="1273" spans="1:13" x14ac:dyDescent="0.35">
      <c r="A1273">
        <v>41</v>
      </c>
      <c r="B1273">
        <v>41</v>
      </c>
      <c r="C1273" t="s">
        <v>62</v>
      </c>
      <c r="D1273" t="s">
        <v>16</v>
      </c>
      <c r="E1273">
        <v>1</v>
      </c>
      <c r="F1273">
        <v>6.15</v>
      </c>
      <c r="G1273">
        <v>870.11099999999999</v>
      </c>
      <c r="I1273">
        <v>870.11099999999999</v>
      </c>
      <c r="K1273" t="s">
        <v>66</v>
      </c>
      <c r="L1273">
        <v>0.3</v>
      </c>
      <c r="M1273">
        <v>-69.5</v>
      </c>
    </row>
    <row r="1274" spans="1:13" x14ac:dyDescent="0.35">
      <c r="A1274">
        <v>42</v>
      </c>
      <c r="B1274">
        <v>42</v>
      </c>
      <c r="C1274" t="s">
        <v>63</v>
      </c>
      <c r="D1274" t="s">
        <v>24</v>
      </c>
      <c r="E1274">
        <v>1</v>
      </c>
    </row>
    <row r="1275" spans="1:13" x14ac:dyDescent="0.35">
      <c r="A1275">
        <v>43</v>
      </c>
      <c r="B1275">
        <v>43</v>
      </c>
      <c r="C1275" t="s">
        <v>64</v>
      </c>
      <c r="D1275" t="s">
        <v>16</v>
      </c>
      <c r="E1275">
        <v>1</v>
      </c>
      <c r="F1275">
        <v>6.15</v>
      </c>
      <c r="G1275">
        <v>1339.1289999999999</v>
      </c>
      <c r="I1275">
        <v>1339.1289999999999</v>
      </c>
      <c r="K1275" t="s">
        <v>66</v>
      </c>
      <c r="L1275">
        <v>0.5</v>
      </c>
      <c r="M1275">
        <v>-53.1</v>
      </c>
    </row>
    <row r="1276" spans="1:13" x14ac:dyDescent="0.35">
      <c r="A1276">
        <v>44</v>
      </c>
      <c r="B1276">
        <v>44</v>
      </c>
      <c r="C1276" t="s">
        <v>65</v>
      </c>
      <c r="D1276" t="s">
        <v>16</v>
      </c>
      <c r="E1276">
        <v>1</v>
      </c>
      <c r="F1276">
        <v>6.09</v>
      </c>
      <c r="G1276">
        <v>488.47500000000002</v>
      </c>
      <c r="I1276">
        <v>488.47500000000002</v>
      </c>
      <c r="K1276" t="s">
        <v>66</v>
      </c>
      <c r="L1276">
        <v>0.2</v>
      </c>
      <c r="M1276">
        <v>-82.9</v>
      </c>
    </row>
    <row r="1277" spans="1:13" x14ac:dyDescent="0.35">
      <c r="A1277">
        <v>45</v>
      </c>
      <c r="B1277">
        <v>45</v>
      </c>
      <c r="C1277" t="s">
        <v>67</v>
      </c>
      <c r="D1277" t="s">
        <v>16</v>
      </c>
      <c r="E1277">
        <v>1</v>
      </c>
      <c r="F1277">
        <v>6.2</v>
      </c>
      <c r="G1277">
        <v>628.471</v>
      </c>
      <c r="I1277">
        <v>628.471</v>
      </c>
      <c r="K1277" t="s">
        <v>66</v>
      </c>
      <c r="L1277">
        <v>0.2</v>
      </c>
      <c r="M1277">
        <v>-78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355"/>
  <sheetViews>
    <sheetView workbookViewId="0"/>
  </sheetViews>
  <sheetFormatPr defaultRowHeight="14.5" x14ac:dyDescent="0.35"/>
  <cols>
    <col min="3" max="3" width="25.26953125" customWidth="1"/>
  </cols>
  <sheetData>
    <row r="1" spans="1:13" x14ac:dyDescent="0.35">
      <c r="A1" t="s">
        <v>0</v>
      </c>
    </row>
    <row r="3" spans="1:13" x14ac:dyDescent="0.35">
      <c r="A3" t="s">
        <v>100</v>
      </c>
    </row>
    <row r="5" spans="1:13" x14ac:dyDescent="0.35">
      <c r="A5" t="s">
        <v>2</v>
      </c>
    </row>
    <row r="7" spans="1:13" x14ac:dyDescent="0.35">
      <c r="B7" t="s">
        <v>3</v>
      </c>
      <c r="C7" t="s">
        <v>4</v>
      </c>
      <c r="D7" t="s">
        <v>5</v>
      </c>
      <c r="E7" t="s">
        <v>6</v>
      </c>
      <c r="F7" t="s">
        <v>7</v>
      </c>
      <c r="G7" t="s">
        <v>8</v>
      </c>
      <c r="H7" t="s">
        <v>9</v>
      </c>
      <c r="I7" t="s">
        <v>10</v>
      </c>
      <c r="J7" t="s">
        <v>11</v>
      </c>
      <c r="K7" t="s">
        <v>12</v>
      </c>
      <c r="L7" t="s">
        <v>13</v>
      </c>
      <c r="M7" t="s">
        <v>14</v>
      </c>
    </row>
    <row r="8" spans="1:13" x14ac:dyDescent="0.35">
      <c r="A8">
        <v>1</v>
      </c>
      <c r="B8">
        <v>1</v>
      </c>
      <c r="C8" t="s">
        <v>101</v>
      </c>
      <c r="D8" t="s">
        <v>24</v>
      </c>
      <c r="K8" t="s">
        <v>25</v>
      </c>
    </row>
    <row r="9" spans="1:13" x14ac:dyDescent="0.35">
      <c r="A9">
        <v>2</v>
      </c>
      <c r="B9">
        <v>2</v>
      </c>
      <c r="C9" t="s">
        <v>102</v>
      </c>
      <c r="D9" t="s">
        <v>16</v>
      </c>
      <c r="F9">
        <v>0.6</v>
      </c>
      <c r="G9">
        <v>1377.0329999999999</v>
      </c>
      <c r="H9">
        <v>2306.1460000000002</v>
      </c>
      <c r="I9">
        <v>0.59699999999999998</v>
      </c>
      <c r="K9" t="s">
        <v>17</v>
      </c>
      <c r="L9">
        <v>63.9</v>
      </c>
    </row>
    <row r="10" spans="1:13" x14ac:dyDescent="0.35">
      <c r="A10">
        <v>3</v>
      </c>
      <c r="B10">
        <v>3</v>
      </c>
      <c r="C10" t="s">
        <v>103</v>
      </c>
      <c r="D10" t="s">
        <v>16</v>
      </c>
      <c r="F10">
        <v>0.59</v>
      </c>
      <c r="G10">
        <v>5480.9340000000002</v>
      </c>
      <c r="H10">
        <v>1519.2639999999999</v>
      </c>
      <c r="I10">
        <v>3.6080000000000001</v>
      </c>
      <c r="K10" t="s">
        <v>17</v>
      </c>
      <c r="L10">
        <v>405.4</v>
      </c>
    </row>
    <row r="11" spans="1:13" x14ac:dyDescent="0.35">
      <c r="A11">
        <v>4</v>
      </c>
      <c r="B11">
        <v>4</v>
      </c>
      <c r="C11" t="s">
        <v>104</v>
      </c>
      <c r="D11" t="s">
        <v>16</v>
      </c>
      <c r="F11">
        <v>0.53</v>
      </c>
      <c r="G11">
        <v>1950.867</v>
      </c>
      <c r="H11">
        <v>1143.9169999999999</v>
      </c>
      <c r="I11">
        <v>1.7050000000000001</v>
      </c>
      <c r="K11" t="s">
        <v>17</v>
      </c>
      <c r="L11">
        <v>189.6</v>
      </c>
    </row>
    <row r="12" spans="1:13" x14ac:dyDescent="0.35">
      <c r="A12">
        <v>5</v>
      </c>
      <c r="B12">
        <v>5</v>
      </c>
      <c r="C12" t="s">
        <v>105</v>
      </c>
      <c r="D12" t="s">
        <v>16</v>
      </c>
      <c r="F12">
        <v>0.69</v>
      </c>
      <c r="G12">
        <v>3588.56</v>
      </c>
      <c r="H12">
        <v>1470.19</v>
      </c>
      <c r="I12">
        <v>2.4409999999999998</v>
      </c>
      <c r="K12" t="s">
        <v>17</v>
      </c>
      <c r="L12">
        <v>273</v>
      </c>
    </row>
    <row r="13" spans="1:13" x14ac:dyDescent="0.35">
      <c r="A13">
        <v>6</v>
      </c>
      <c r="B13">
        <v>6</v>
      </c>
      <c r="C13" t="s">
        <v>106</v>
      </c>
      <c r="D13" t="s">
        <v>16</v>
      </c>
      <c r="F13">
        <v>0.78</v>
      </c>
      <c r="G13">
        <v>5940.3180000000002</v>
      </c>
      <c r="H13">
        <v>1074.0409999999999</v>
      </c>
      <c r="I13">
        <v>5.5309999999999997</v>
      </c>
      <c r="K13" t="s">
        <v>17</v>
      </c>
      <c r="L13">
        <v>623.5</v>
      </c>
    </row>
    <row r="14" spans="1:13" x14ac:dyDescent="0.35">
      <c r="A14">
        <v>7</v>
      </c>
      <c r="B14">
        <v>7</v>
      </c>
      <c r="C14" t="s">
        <v>107</v>
      </c>
      <c r="D14" t="s">
        <v>24</v>
      </c>
      <c r="K14" t="s">
        <v>25</v>
      </c>
    </row>
    <row r="15" spans="1:13" x14ac:dyDescent="0.35">
      <c r="A15">
        <v>8</v>
      </c>
      <c r="B15">
        <v>8</v>
      </c>
      <c r="C15" t="s">
        <v>108</v>
      </c>
      <c r="D15" t="s">
        <v>16</v>
      </c>
      <c r="E15">
        <v>22.41</v>
      </c>
      <c r="F15">
        <v>0.67</v>
      </c>
      <c r="G15">
        <v>797.13499999999999</v>
      </c>
      <c r="H15">
        <v>2919.97</v>
      </c>
      <c r="I15">
        <v>0.27300000000000002</v>
      </c>
      <c r="K15" t="s">
        <v>17</v>
      </c>
      <c r="L15">
        <v>27.1</v>
      </c>
      <c r="M15">
        <v>20.9</v>
      </c>
    </row>
    <row r="16" spans="1:13" x14ac:dyDescent="0.35">
      <c r="A16">
        <v>9</v>
      </c>
      <c r="B16">
        <v>9</v>
      </c>
      <c r="C16" t="s">
        <v>109</v>
      </c>
      <c r="D16" t="s">
        <v>16</v>
      </c>
      <c r="F16">
        <v>0.6</v>
      </c>
      <c r="G16">
        <v>2467.5909999999999</v>
      </c>
      <c r="H16">
        <v>1889.5329999999999</v>
      </c>
      <c r="I16">
        <v>1.306</v>
      </c>
      <c r="K16" t="s">
        <v>17</v>
      </c>
      <c r="L16">
        <v>144.30000000000001</v>
      </c>
    </row>
    <row r="17" spans="1:12" x14ac:dyDescent="0.35">
      <c r="A17">
        <v>10</v>
      </c>
      <c r="B17">
        <v>10</v>
      </c>
      <c r="C17" t="s">
        <v>110</v>
      </c>
      <c r="D17" t="s">
        <v>16</v>
      </c>
      <c r="F17">
        <v>0.74</v>
      </c>
      <c r="G17">
        <v>2554.739</v>
      </c>
      <c r="H17">
        <v>1464.3630000000001</v>
      </c>
      <c r="I17">
        <v>1.7450000000000001</v>
      </c>
      <c r="K17" t="s">
        <v>17</v>
      </c>
      <c r="L17">
        <v>194</v>
      </c>
    </row>
    <row r="18" spans="1:12" x14ac:dyDescent="0.35">
      <c r="A18">
        <v>11</v>
      </c>
      <c r="B18">
        <v>11</v>
      </c>
      <c r="C18" t="s">
        <v>111</v>
      </c>
      <c r="D18" t="s">
        <v>16</v>
      </c>
      <c r="F18">
        <v>0.6</v>
      </c>
      <c r="G18">
        <v>4685.7290000000003</v>
      </c>
      <c r="H18">
        <v>1801.3389999999999</v>
      </c>
      <c r="I18">
        <v>2.601</v>
      </c>
      <c r="K18" t="s">
        <v>17</v>
      </c>
      <c r="L18">
        <v>291.2</v>
      </c>
    </row>
    <row r="19" spans="1:12" x14ac:dyDescent="0.35">
      <c r="A19">
        <v>12</v>
      </c>
      <c r="B19">
        <v>12</v>
      </c>
      <c r="C19" t="s">
        <v>112</v>
      </c>
      <c r="D19" t="s">
        <v>16</v>
      </c>
      <c r="F19">
        <v>0.96</v>
      </c>
      <c r="G19">
        <v>5816.1670000000004</v>
      </c>
      <c r="H19">
        <v>1207.297</v>
      </c>
      <c r="I19">
        <v>4.8179999999999996</v>
      </c>
      <c r="K19" t="s">
        <v>17</v>
      </c>
      <c r="L19">
        <v>542.6</v>
      </c>
    </row>
    <row r="20" spans="1:12" x14ac:dyDescent="0.35">
      <c r="A20">
        <v>13</v>
      </c>
      <c r="B20">
        <v>13</v>
      </c>
      <c r="C20" t="s">
        <v>113</v>
      </c>
      <c r="D20" t="s">
        <v>24</v>
      </c>
    </row>
    <row r="21" spans="1:12" x14ac:dyDescent="0.35">
      <c r="A21">
        <v>14</v>
      </c>
      <c r="B21">
        <v>14</v>
      </c>
      <c r="C21" t="s">
        <v>114</v>
      </c>
      <c r="D21" t="s">
        <v>16</v>
      </c>
      <c r="F21">
        <v>0.65</v>
      </c>
      <c r="G21">
        <v>1135.3219999999999</v>
      </c>
      <c r="H21">
        <v>2075.4929999999999</v>
      </c>
      <c r="I21">
        <v>0.54700000000000004</v>
      </c>
      <c r="K21" t="s">
        <v>17</v>
      </c>
      <c r="L21">
        <v>58.2</v>
      </c>
    </row>
    <row r="22" spans="1:12" x14ac:dyDescent="0.35">
      <c r="A22">
        <v>15</v>
      </c>
      <c r="B22">
        <v>15</v>
      </c>
      <c r="C22" t="s">
        <v>115</v>
      </c>
      <c r="D22" t="s">
        <v>16</v>
      </c>
      <c r="F22">
        <v>0.59</v>
      </c>
      <c r="G22">
        <v>2075.8560000000002</v>
      </c>
      <c r="H22">
        <v>1976.0070000000001</v>
      </c>
      <c r="I22">
        <v>1.0509999999999999</v>
      </c>
      <c r="K22" t="s">
        <v>17</v>
      </c>
      <c r="L22">
        <v>115.3</v>
      </c>
    </row>
    <row r="23" spans="1:12" x14ac:dyDescent="0.35">
      <c r="A23">
        <v>16</v>
      </c>
      <c r="B23">
        <v>16</v>
      </c>
      <c r="C23" t="s">
        <v>116</v>
      </c>
      <c r="D23" t="s">
        <v>16</v>
      </c>
      <c r="F23">
        <v>0.6</v>
      </c>
      <c r="G23">
        <v>3275.68</v>
      </c>
      <c r="H23">
        <v>1888.6020000000001</v>
      </c>
      <c r="I23">
        <v>1.734</v>
      </c>
      <c r="K23" t="s">
        <v>17</v>
      </c>
      <c r="L23">
        <v>192.9</v>
      </c>
    </row>
    <row r="24" spans="1:12" x14ac:dyDescent="0.35">
      <c r="A24">
        <v>17</v>
      </c>
      <c r="B24">
        <v>17</v>
      </c>
      <c r="C24" t="s">
        <v>117</v>
      </c>
      <c r="D24" t="s">
        <v>16</v>
      </c>
      <c r="F24">
        <v>0.53</v>
      </c>
      <c r="G24">
        <v>2173.0039999999999</v>
      </c>
      <c r="H24">
        <v>555.77</v>
      </c>
      <c r="I24">
        <v>3.91</v>
      </c>
      <c r="K24" t="s">
        <v>17</v>
      </c>
      <c r="L24">
        <v>439.6</v>
      </c>
    </row>
    <row r="25" spans="1:12" x14ac:dyDescent="0.35">
      <c r="A25">
        <v>18</v>
      </c>
      <c r="B25">
        <v>18</v>
      </c>
      <c r="C25" t="s">
        <v>118</v>
      </c>
      <c r="D25" t="s">
        <v>16</v>
      </c>
      <c r="F25">
        <v>0.69</v>
      </c>
      <c r="G25">
        <v>2297.0410000000002</v>
      </c>
      <c r="H25">
        <v>1240.2809999999999</v>
      </c>
      <c r="I25">
        <v>1.8520000000000001</v>
      </c>
      <c r="K25" t="s">
        <v>17</v>
      </c>
      <c r="L25">
        <v>206.2</v>
      </c>
    </row>
    <row r="26" spans="1:12" x14ac:dyDescent="0.35">
      <c r="A26">
        <v>19</v>
      </c>
      <c r="B26">
        <v>19</v>
      </c>
      <c r="C26" t="s">
        <v>119</v>
      </c>
      <c r="D26" t="s">
        <v>24</v>
      </c>
      <c r="K26" t="s">
        <v>25</v>
      </c>
    </row>
    <row r="27" spans="1:12" x14ac:dyDescent="0.35">
      <c r="A27">
        <v>20</v>
      </c>
      <c r="B27">
        <v>20</v>
      </c>
      <c r="C27" t="s">
        <v>120</v>
      </c>
      <c r="D27" t="s">
        <v>16</v>
      </c>
      <c r="F27">
        <v>0.6</v>
      </c>
      <c r="G27">
        <v>1104.944</v>
      </c>
      <c r="H27">
        <v>2085.482</v>
      </c>
      <c r="I27">
        <v>0.53</v>
      </c>
      <c r="K27" t="s">
        <v>17</v>
      </c>
      <c r="L27">
        <v>56.2</v>
      </c>
    </row>
    <row r="28" spans="1:12" x14ac:dyDescent="0.35">
      <c r="A28">
        <v>21</v>
      </c>
      <c r="B28">
        <v>21</v>
      </c>
      <c r="C28" t="s">
        <v>121</v>
      </c>
      <c r="D28" t="s">
        <v>16</v>
      </c>
      <c r="F28">
        <v>0.6</v>
      </c>
      <c r="G28">
        <v>4149.4049999999997</v>
      </c>
      <c r="H28">
        <v>1659.3679999999999</v>
      </c>
      <c r="I28">
        <v>2.5009999999999999</v>
      </c>
      <c r="K28" t="s">
        <v>17</v>
      </c>
      <c r="L28">
        <v>279.8</v>
      </c>
    </row>
    <row r="29" spans="1:12" x14ac:dyDescent="0.35">
      <c r="A29">
        <v>22</v>
      </c>
      <c r="B29">
        <v>22</v>
      </c>
      <c r="C29" t="s">
        <v>122</v>
      </c>
      <c r="D29" t="s">
        <v>16</v>
      </c>
      <c r="F29">
        <v>0.7</v>
      </c>
      <c r="G29">
        <v>2971.8719999999998</v>
      </c>
      <c r="H29">
        <v>1369.7750000000001</v>
      </c>
      <c r="I29">
        <v>2.17</v>
      </c>
      <c r="K29" t="s">
        <v>17</v>
      </c>
      <c r="L29">
        <v>242.2</v>
      </c>
    </row>
    <row r="30" spans="1:12" x14ac:dyDescent="0.35">
      <c r="A30">
        <v>23</v>
      </c>
      <c r="B30">
        <v>23</v>
      </c>
      <c r="C30" t="s">
        <v>123</v>
      </c>
      <c r="D30" t="s">
        <v>16</v>
      </c>
      <c r="F30">
        <v>0.62</v>
      </c>
      <c r="G30">
        <v>3627.68</v>
      </c>
      <c r="H30">
        <v>1762.425</v>
      </c>
      <c r="I30">
        <v>2.0579999999999998</v>
      </c>
      <c r="K30" t="s">
        <v>66</v>
      </c>
      <c r="L30">
        <v>229.6</v>
      </c>
    </row>
    <row r="31" spans="1:12" x14ac:dyDescent="0.35">
      <c r="A31">
        <v>24</v>
      </c>
      <c r="B31">
        <v>24</v>
      </c>
      <c r="C31" t="s">
        <v>124</v>
      </c>
      <c r="D31" t="s">
        <v>16</v>
      </c>
      <c r="F31">
        <v>0.59</v>
      </c>
      <c r="G31">
        <v>3820.049</v>
      </c>
      <c r="H31">
        <v>1891.6179999999999</v>
      </c>
      <c r="I31">
        <v>2.0190000000000001</v>
      </c>
      <c r="K31" t="s">
        <v>17</v>
      </c>
      <c r="L31">
        <v>225.2</v>
      </c>
    </row>
    <row r="32" spans="1:12" x14ac:dyDescent="0.35">
      <c r="A32">
        <v>25</v>
      </c>
      <c r="B32">
        <v>25</v>
      </c>
      <c r="C32" t="s">
        <v>125</v>
      </c>
      <c r="D32" t="s">
        <v>24</v>
      </c>
      <c r="K32" t="s">
        <v>25</v>
      </c>
    </row>
    <row r="33" spans="1:13" x14ac:dyDescent="0.35">
      <c r="A33">
        <v>26</v>
      </c>
      <c r="B33">
        <v>26</v>
      </c>
      <c r="C33" t="s">
        <v>126</v>
      </c>
      <c r="D33" t="s">
        <v>16</v>
      </c>
      <c r="F33">
        <v>0.63</v>
      </c>
      <c r="G33">
        <v>1281.576</v>
      </c>
      <c r="H33">
        <v>2048.6109999999999</v>
      </c>
      <c r="I33">
        <v>0.626</v>
      </c>
      <c r="K33" t="s">
        <v>17</v>
      </c>
      <c r="L33">
        <v>67.099999999999994</v>
      </c>
    </row>
    <row r="34" spans="1:13" x14ac:dyDescent="0.35">
      <c r="A34">
        <v>27</v>
      </c>
      <c r="B34">
        <v>27</v>
      </c>
      <c r="C34" t="s">
        <v>127</v>
      </c>
      <c r="D34" t="s">
        <v>16</v>
      </c>
      <c r="F34">
        <v>0.57999999999999996</v>
      </c>
      <c r="G34">
        <v>4037.203</v>
      </c>
      <c r="H34">
        <v>1772.6990000000001</v>
      </c>
      <c r="I34">
        <v>2.2770000000000001</v>
      </c>
      <c r="K34" t="s">
        <v>17</v>
      </c>
      <c r="L34">
        <v>254.5</v>
      </c>
    </row>
    <row r="35" spans="1:13" x14ac:dyDescent="0.35">
      <c r="A35">
        <v>28</v>
      </c>
      <c r="B35">
        <v>28</v>
      </c>
      <c r="C35" t="s">
        <v>128</v>
      </c>
      <c r="D35" t="s">
        <v>16</v>
      </c>
      <c r="F35">
        <v>0.59</v>
      </c>
      <c r="G35">
        <v>3053.627</v>
      </c>
      <c r="H35">
        <v>1544.5150000000001</v>
      </c>
      <c r="I35">
        <v>1.9770000000000001</v>
      </c>
      <c r="K35" t="s">
        <v>17</v>
      </c>
      <c r="L35">
        <v>220.4</v>
      </c>
    </row>
    <row r="36" spans="1:13" x14ac:dyDescent="0.35">
      <c r="A36">
        <v>29</v>
      </c>
      <c r="B36">
        <v>29</v>
      </c>
      <c r="C36" t="s">
        <v>129</v>
      </c>
      <c r="D36" t="s">
        <v>16</v>
      </c>
      <c r="F36">
        <v>0.57999999999999996</v>
      </c>
      <c r="G36">
        <v>7479.6660000000002</v>
      </c>
      <c r="H36">
        <v>2064.009</v>
      </c>
      <c r="I36">
        <v>3.6240000000000001</v>
      </c>
      <c r="K36" t="s">
        <v>17</v>
      </c>
      <c r="L36">
        <v>407.2</v>
      </c>
    </row>
    <row r="37" spans="1:13" x14ac:dyDescent="0.35">
      <c r="A37">
        <v>30</v>
      </c>
      <c r="B37">
        <v>30</v>
      </c>
      <c r="C37" t="s">
        <v>130</v>
      </c>
      <c r="D37" t="s">
        <v>16</v>
      </c>
      <c r="F37">
        <v>0.78</v>
      </c>
      <c r="G37">
        <v>1783.847</v>
      </c>
      <c r="H37">
        <v>1185.0409999999999</v>
      </c>
      <c r="I37">
        <v>1.5049999999999999</v>
      </c>
      <c r="K37" t="s">
        <v>17</v>
      </c>
      <c r="L37">
        <v>166.9</v>
      </c>
    </row>
    <row r="38" spans="1:13" x14ac:dyDescent="0.35">
      <c r="A38">
        <v>31</v>
      </c>
      <c r="B38">
        <v>31</v>
      </c>
      <c r="C38" t="s">
        <v>131</v>
      </c>
      <c r="D38" t="s">
        <v>24</v>
      </c>
      <c r="K38" t="s">
        <v>25</v>
      </c>
    </row>
    <row r="39" spans="1:13" x14ac:dyDescent="0.35">
      <c r="A39">
        <v>32</v>
      </c>
      <c r="B39">
        <v>32</v>
      </c>
      <c r="C39" t="s">
        <v>132</v>
      </c>
      <c r="D39" t="s">
        <v>16</v>
      </c>
      <c r="F39">
        <v>0.78</v>
      </c>
      <c r="G39">
        <v>5787.1360000000004</v>
      </c>
      <c r="H39">
        <v>1244.6099999999999</v>
      </c>
      <c r="I39">
        <v>4.6500000000000004</v>
      </c>
      <c r="K39" t="s">
        <v>17</v>
      </c>
      <c r="L39">
        <v>523.6</v>
      </c>
    </row>
    <row r="40" spans="1:13" x14ac:dyDescent="0.35">
      <c r="A40">
        <v>33</v>
      </c>
      <c r="B40">
        <v>33</v>
      </c>
      <c r="C40" t="s">
        <v>133</v>
      </c>
      <c r="D40" t="s">
        <v>16</v>
      </c>
      <c r="F40">
        <v>0.64</v>
      </c>
      <c r="G40">
        <v>4100.2280000000001</v>
      </c>
      <c r="H40">
        <v>1100.904</v>
      </c>
      <c r="I40">
        <v>3.7240000000000002</v>
      </c>
      <c r="K40" t="s">
        <v>17</v>
      </c>
      <c r="L40">
        <v>418.6</v>
      </c>
    </row>
    <row r="41" spans="1:13" x14ac:dyDescent="0.35">
      <c r="A41">
        <v>34</v>
      </c>
      <c r="B41">
        <v>34</v>
      </c>
      <c r="C41" t="s">
        <v>134</v>
      </c>
      <c r="D41" t="s">
        <v>16</v>
      </c>
      <c r="F41">
        <v>0.87</v>
      </c>
      <c r="G41">
        <v>1213.6400000000001</v>
      </c>
      <c r="H41">
        <v>749.01700000000005</v>
      </c>
      <c r="I41">
        <v>1.62</v>
      </c>
      <c r="K41" t="s">
        <v>17</v>
      </c>
      <c r="L41">
        <v>179.9</v>
      </c>
    </row>
    <row r="42" spans="1:13" x14ac:dyDescent="0.35">
      <c r="A42">
        <v>35</v>
      </c>
      <c r="B42">
        <v>35</v>
      </c>
      <c r="C42" t="s">
        <v>135</v>
      </c>
      <c r="D42" t="s">
        <v>16</v>
      </c>
      <c r="F42">
        <v>0.53</v>
      </c>
      <c r="G42">
        <v>2404.7159999999999</v>
      </c>
      <c r="H42">
        <v>1170.9110000000001</v>
      </c>
      <c r="I42">
        <v>2.0539999999999998</v>
      </c>
      <c r="K42" t="s">
        <v>17</v>
      </c>
      <c r="L42">
        <v>229.1</v>
      </c>
    </row>
    <row r="43" spans="1:13" x14ac:dyDescent="0.35">
      <c r="A43">
        <v>36</v>
      </c>
      <c r="B43">
        <v>36</v>
      </c>
      <c r="C43" t="s">
        <v>136</v>
      </c>
      <c r="D43" t="s">
        <v>16</v>
      </c>
      <c r="F43">
        <v>0.72</v>
      </c>
      <c r="G43">
        <v>6898.6329999999998</v>
      </c>
      <c r="H43">
        <v>1215.009</v>
      </c>
      <c r="I43">
        <v>5.6779999999999999</v>
      </c>
      <c r="K43" t="s">
        <v>17</v>
      </c>
      <c r="L43">
        <v>640.20000000000005</v>
      </c>
    </row>
    <row r="44" spans="1:13" x14ac:dyDescent="0.35">
      <c r="A44">
        <v>37</v>
      </c>
      <c r="B44">
        <v>37</v>
      </c>
      <c r="C44" t="s">
        <v>137</v>
      </c>
      <c r="D44" t="s">
        <v>24</v>
      </c>
      <c r="K44" t="s">
        <v>25</v>
      </c>
    </row>
    <row r="45" spans="1:13" x14ac:dyDescent="0.35">
      <c r="A45">
        <v>38</v>
      </c>
      <c r="B45">
        <v>38</v>
      </c>
      <c r="C45" t="s">
        <v>138</v>
      </c>
      <c r="D45" t="s">
        <v>16</v>
      </c>
      <c r="E45">
        <v>176.4</v>
      </c>
      <c r="F45">
        <v>0.63</v>
      </c>
      <c r="G45">
        <v>4290.17</v>
      </c>
      <c r="H45">
        <v>2504.5970000000002</v>
      </c>
      <c r="I45">
        <v>1.7130000000000001</v>
      </c>
      <c r="K45" t="s">
        <v>17</v>
      </c>
      <c r="L45">
        <v>190.4</v>
      </c>
      <c r="M45">
        <v>8</v>
      </c>
    </row>
    <row r="46" spans="1:13" x14ac:dyDescent="0.35">
      <c r="A46">
        <v>39</v>
      </c>
      <c r="B46">
        <v>39</v>
      </c>
      <c r="C46" t="s">
        <v>139</v>
      </c>
      <c r="D46" t="s">
        <v>16</v>
      </c>
      <c r="F46">
        <v>0.57999999999999996</v>
      </c>
      <c r="G46">
        <v>3144.953</v>
      </c>
      <c r="H46">
        <v>1419.395</v>
      </c>
      <c r="I46">
        <v>2.2160000000000002</v>
      </c>
      <c r="K46" t="s">
        <v>17</v>
      </c>
      <c r="L46">
        <v>247.5</v>
      </c>
    </row>
    <row r="47" spans="1:13" x14ac:dyDescent="0.35">
      <c r="A47">
        <v>40</v>
      </c>
      <c r="B47">
        <v>40</v>
      </c>
      <c r="C47" t="s">
        <v>140</v>
      </c>
      <c r="D47" t="s">
        <v>16</v>
      </c>
      <c r="F47">
        <v>0.57999999999999996</v>
      </c>
      <c r="G47">
        <v>2860.482</v>
      </c>
      <c r="H47">
        <v>1529.3119999999999</v>
      </c>
      <c r="I47">
        <v>1.87</v>
      </c>
      <c r="K47" t="s">
        <v>17</v>
      </c>
      <c r="L47">
        <v>208.3</v>
      </c>
    </row>
    <row r="48" spans="1:13" x14ac:dyDescent="0.35">
      <c r="A48">
        <v>41</v>
      </c>
      <c r="B48">
        <v>41</v>
      </c>
      <c r="C48" t="s">
        <v>141</v>
      </c>
      <c r="D48" t="s">
        <v>16</v>
      </c>
      <c r="F48">
        <v>0.71</v>
      </c>
      <c r="G48">
        <v>3951.0129999999999</v>
      </c>
      <c r="H48">
        <v>1502.816</v>
      </c>
      <c r="I48">
        <v>2.629</v>
      </c>
      <c r="K48" t="s">
        <v>17</v>
      </c>
      <c r="L48">
        <v>294.3</v>
      </c>
    </row>
    <row r="49" spans="1:13" x14ac:dyDescent="0.35">
      <c r="A49">
        <v>42</v>
      </c>
      <c r="B49">
        <v>42</v>
      </c>
      <c r="C49" t="s">
        <v>142</v>
      </c>
      <c r="D49" t="s">
        <v>16</v>
      </c>
      <c r="F49">
        <v>0.75</v>
      </c>
      <c r="G49">
        <v>1496.4380000000001</v>
      </c>
      <c r="H49">
        <v>1087.2349999999999</v>
      </c>
      <c r="I49">
        <v>1.3759999999999999</v>
      </c>
      <c r="K49" t="s">
        <v>17</v>
      </c>
      <c r="L49">
        <v>152.19999999999999</v>
      </c>
    </row>
    <row r="50" spans="1:13" x14ac:dyDescent="0.35">
      <c r="A50">
        <v>43</v>
      </c>
      <c r="B50">
        <v>43</v>
      </c>
      <c r="C50" t="s">
        <v>143</v>
      </c>
      <c r="D50" t="s">
        <v>24</v>
      </c>
      <c r="K50" t="s">
        <v>25</v>
      </c>
    </row>
    <row r="51" spans="1:13" x14ac:dyDescent="0.35">
      <c r="A51">
        <v>44</v>
      </c>
      <c r="B51">
        <v>44</v>
      </c>
      <c r="C51" t="s">
        <v>144</v>
      </c>
      <c r="D51" t="s">
        <v>16</v>
      </c>
      <c r="F51">
        <v>0.63</v>
      </c>
      <c r="G51">
        <v>1153.568</v>
      </c>
      <c r="H51">
        <v>2031.4849999999999</v>
      </c>
      <c r="I51">
        <v>0.56799999999999995</v>
      </c>
      <c r="K51" t="s">
        <v>17</v>
      </c>
      <c r="L51">
        <v>60.5</v>
      </c>
    </row>
    <row r="52" spans="1:13" x14ac:dyDescent="0.35">
      <c r="A52">
        <v>45</v>
      </c>
      <c r="B52">
        <v>45</v>
      </c>
      <c r="C52" t="s">
        <v>145</v>
      </c>
      <c r="D52" t="s">
        <v>16</v>
      </c>
      <c r="F52">
        <v>0.76</v>
      </c>
      <c r="G52">
        <v>925.01499999999999</v>
      </c>
      <c r="H52">
        <v>240.393</v>
      </c>
      <c r="I52">
        <v>3.8479999999999999</v>
      </c>
      <c r="K52" t="s">
        <v>17</v>
      </c>
      <c r="L52">
        <v>432.6</v>
      </c>
    </row>
    <row r="53" spans="1:13" x14ac:dyDescent="0.35">
      <c r="A53">
        <v>46</v>
      </c>
      <c r="B53">
        <v>46</v>
      </c>
      <c r="C53" t="s">
        <v>146</v>
      </c>
      <c r="D53" t="s">
        <v>16</v>
      </c>
      <c r="F53">
        <v>0.74</v>
      </c>
      <c r="G53">
        <v>2160.8389999999999</v>
      </c>
      <c r="H53">
        <v>1707.461</v>
      </c>
      <c r="I53">
        <v>1.266</v>
      </c>
      <c r="K53" t="s">
        <v>17</v>
      </c>
      <c r="L53">
        <v>139.69999999999999</v>
      </c>
    </row>
    <row r="54" spans="1:13" x14ac:dyDescent="0.35">
      <c r="A54">
        <v>47</v>
      </c>
      <c r="B54">
        <v>47</v>
      </c>
      <c r="C54" t="s">
        <v>147</v>
      </c>
      <c r="D54" t="s">
        <v>16</v>
      </c>
      <c r="F54">
        <v>0.6</v>
      </c>
      <c r="G54">
        <v>2209.7139999999999</v>
      </c>
      <c r="H54">
        <v>1899.8320000000001</v>
      </c>
      <c r="I54">
        <v>1.163</v>
      </c>
      <c r="K54" t="s">
        <v>17</v>
      </c>
      <c r="L54">
        <v>128.1</v>
      </c>
    </row>
    <row r="55" spans="1:13" x14ac:dyDescent="0.35">
      <c r="A55">
        <v>48</v>
      </c>
      <c r="B55">
        <v>48</v>
      </c>
      <c r="C55" t="s">
        <v>148</v>
      </c>
      <c r="D55" t="s">
        <v>24</v>
      </c>
      <c r="K55" t="s">
        <v>25</v>
      </c>
    </row>
    <row r="57" spans="1:13" x14ac:dyDescent="0.35">
      <c r="A57" t="s">
        <v>68</v>
      </c>
    </row>
    <row r="59" spans="1:13" x14ac:dyDescent="0.35">
      <c r="B59" t="s">
        <v>3</v>
      </c>
      <c r="C59" t="s">
        <v>4</v>
      </c>
      <c r="D59" t="s">
        <v>5</v>
      </c>
      <c r="E59" t="s">
        <v>6</v>
      </c>
      <c r="F59" t="s">
        <v>7</v>
      </c>
      <c r="G59" t="s">
        <v>8</v>
      </c>
      <c r="H59" t="s">
        <v>9</v>
      </c>
      <c r="I59" t="s">
        <v>10</v>
      </c>
      <c r="J59" t="s">
        <v>11</v>
      </c>
      <c r="K59" t="s">
        <v>12</v>
      </c>
      <c r="L59" t="s">
        <v>13</v>
      </c>
      <c r="M59" t="s">
        <v>14</v>
      </c>
    </row>
    <row r="60" spans="1:13" x14ac:dyDescent="0.35">
      <c r="A60">
        <v>1</v>
      </c>
      <c r="B60">
        <v>1</v>
      </c>
      <c r="C60" t="s">
        <v>101</v>
      </c>
      <c r="D60" t="s">
        <v>24</v>
      </c>
      <c r="K60" t="s">
        <v>25</v>
      </c>
    </row>
    <row r="61" spans="1:13" x14ac:dyDescent="0.35">
      <c r="A61">
        <v>2</v>
      </c>
      <c r="B61">
        <v>2</v>
      </c>
      <c r="C61" t="s">
        <v>102</v>
      </c>
      <c r="D61" t="s">
        <v>16</v>
      </c>
      <c r="F61">
        <v>0.89</v>
      </c>
      <c r="G61">
        <v>1056.5229999999999</v>
      </c>
      <c r="H61">
        <v>2235.1640000000002</v>
      </c>
      <c r="I61">
        <v>0.47299999999999998</v>
      </c>
      <c r="K61" t="s">
        <v>17</v>
      </c>
      <c r="L61">
        <v>42.8</v>
      </c>
    </row>
    <row r="62" spans="1:13" x14ac:dyDescent="0.35">
      <c r="A62">
        <v>3</v>
      </c>
      <c r="B62">
        <v>3</v>
      </c>
      <c r="C62" t="s">
        <v>103</v>
      </c>
      <c r="D62" t="s">
        <v>16</v>
      </c>
      <c r="F62">
        <v>0.75</v>
      </c>
      <c r="G62">
        <v>9979.9580000000005</v>
      </c>
      <c r="H62">
        <v>4303.3440000000001</v>
      </c>
      <c r="I62">
        <v>2.319</v>
      </c>
      <c r="K62" t="s">
        <v>17</v>
      </c>
      <c r="L62">
        <v>246.6</v>
      </c>
    </row>
    <row r="63" spans="1:13" x14ac:dyDescent="0.35">
      <c r="A63">
        <v>4</v>
      </c>
      <c r="B63">
        <v>4</v>
      </c>
      <c r="C63" t="s">
        <v>104</v>
      </c>
      <c r="D63" t="s">
        <v>16</v>
      </c>
      <c r="F63">
        <v>0.79</v>
      </c>
      <c r="G63">
        <v>7260.116</v>
      </c>
      <c r="H63">
        <v>2331.5</v>
      </c>
      <c r="I63">
        <v>3.1139999999999999</v>
      </c>
      <c r="K63" t="s">
        <v>17</v>
      </c>
      <c r="L63">
        <v>334.3</v>
      </c>
    </row>
    <row r="64" spans="1:13" x14ac:dyDescent="0.35">
      <c r="A64">
        <v>5</v>
      </c>
      <c r="B64">
        <v>5</v>
      </c>
      <c r="C64" t="s">
        <v>105</v>
      </c>
      <c r="D64" t="s">
        <v>16</v>
      </c>
      <c r="F64">
        <v>0.74</v>
      </c>
      <c r="G64">
        <v>10007.33</v>
      </c>
      <c r="H64">
        <v>3134.5569999999998</v>
      </c>
      <c r="I64">
        <v>3.1930000000000001</v>
      </c>
      <c r="K64" t="s">
        <v>17</v>
      </c>
      <c r="L64">
        <v>343</v>
      </c>
    </row>
    <row r="65" spans="1:13" x14ac:dyDescent="0.35">
      <c r="A65">
        <v>6</v>
      </c>
      <c r="B65">
        <v>6</v>
      </c>
      <c r="C65" t="s">
        <v>106</v>
      </c>
      <c r="D65" t="s">
        <v>16</v>
      </c>
      <c r="F65">
        <v>0.73</v>
      </c>
      <c r="G65">
        <v>13371.504000000001</v>
      </c>
      <c r="H65">
        <v>3179.5839999999998</v>
      </c>
      <c r="I65">
        <v>4.2050000000000001</v>
      </c>
      <c r="K65" t="s">
        <v>17</v>
      </c>
      <c r="L65">
        <v>454.8</v>
      </c>
    </row>
    <row r="66" spans="1:13" x14ac:dyDescent="0.35">
      <c r="A66">
        <v>7</v>
      </c>
      <c r="B66">
        <v>7</v>
      </c>
      <c r="C66" t="s">
        <v>107</v>
      </c>
      <c r="D66" t="s">
        <v>24</v>
      </c>
      <c r="K66" t="s">
        <v>25</v>
      </c>
    </row>
    <row r="67" spans="1:13" x14ac:dyDescent="0.35">
      <c r="A67">
        <v>8</v>
      </c>
      <c r="B67">
        <v>8</v>
      </c>
      <c r="C67" t="s">
        <v>108</v>
      </c>
      <c r="D67" t="s">
        <v>16</v>
      </c>
      <c r="E67">
        <v>22.41</v>
      </c>
      <c r="F67">
        <v>0.89</v>
      </c>
      <c r="G67">
        <v>911.58799999999997</v>
      </c>
      <c r="H67">
        <v>2509.0059999999999</v>
      </c>
      <c r="I67">
        <v>0.36299999999999999</v>
      </c>
      <c r="K67" t="s">
        <v>17</v>
      </c>
      <c r="L67">
        <v>30.7</v>
      </c>
      <c r="M67">
        <v>37.1</v>
      </c>
    </row>
    <row r="68" spans="1:13" x14ac:dyDescent="0.35">
      <c r="A68">
        <v>9</v>
      </c>
      <c r="B68">
        <v>9</v>
      </c>
      <c r="C68" t="s">
        <v>109</v>
      </c>
      <c r="D68" t="s">
        <v>16</v>
      </c>
      <c r="F68">
        <v>0.74</v>
      </c>
      <c r="G68">
        <v>4827.0410000000002</v>
      </c>
      <c r="H68">
        <v>2221.4389999999999</v>
      </c>
      <c r="I68">
        <v>2.173</v>
      </c>
      <c r="K68" t="s">
        <v>17</v>
      </c>
      <c r="L68">
        <v>230.5</v>
      </c>
    </row>
    <row r="69" spans="1:13" x14ac:dyDescent="0.35">
      <c r="A69">
        <v>10</v>
      </c>
      <c r="B69">
        <v>10</v>
      </c>
      <c r="C69" t="s">
        <v>110</v>
      </c>
      <c r="D69" t="s">
        <v>16</v>
      </c>
      <c r="F69">
        <v>0.74</v>
      </c>
      <c r="G69">
        <v>8944.8549999999996</v>
      </c>
      <c r="H69">
        <v>2512.2359999999999</v>
      </c>
      <c r="I69">
        <v>3.5609999999999999</v>
      </c>
      <c r="K69" t="s">
        <v>17</v>
      </c>
      <c r="L69">
        <v>383.6</v>
      </c>
    </row>
    <row r="70" spans="1:13" x14ac:dyDescent="0.35">
      <c r="A70">
        <v>11</v>
      </c>
      <c r="B70">
        <v>11</v>
      </c>
      <c r="C70" t="s">
        <v>111</v>
      </c>
      <c r="D70" t="s">
        <v>16</v>
      </c>
      <c r="F70">
        <v>0.73</v>
      </c>
      <c r="G70">
        <v>11682.629000000001</v>
      </c>
      <c r="H70">
        <v>2243.0500000000002</v>
      </c>
      <c r="I70">
        <v>5.2080000000000002</v>
      </c>
      <c r="K70" t="s">
        <v>17</v>
      </c>
      <c r="L70">
        <v>565.5</v>
      </c>
    </row>
    <row r="71" spans="1:13" x14ac:dyDescent="0.35">
      <c r="A71">
        <v>12</v>
      </c>
      <c r="B71">
        <v>12</v>
      </c>
      <c r="C71" t="s">
        <v>112</v>
      </c>
      <c r="D71" t="s">
        <v>16</v>
      </c>
      <c r="F71">
        <v>0.73</v>
      </c>
      <c r="G71">
        <v>4806.8310000000001</v>
      </c>
      <c r="H71">
        <v>1937.444</v>
      </c>
      <c r="I71">
        <v>2.4809999999999999</v>
      </c>
      <c r="K71" t="s">
        <v>17</v>
      </c>
      <c r="L71">
        <v>264.5</v>
      </c>
    </row>
    <row r="72" spans="1:13" x14ac:dyDescent="0.35">
      <c r="A72">
        <v>13</v>
      </c>
      <c r="B72">
        <v>13</v>
      </c>
      <c r="C72" t="s">
        <v>113</v>
      </c>
      <c r="D72" t="s">
        <v>24</v>
      </c>
      <c r="K72" t="s">
        <v>25</v>
      </c>
    </row>
    <row r="73" spans="1:13" x14ac:dyDescent="0.35">
      <c r="A73">
        <v>14</v>
      </c>
      <c r="B73">
        <v>14</v>
      </c>
      <c r="C73" t="s">
        <v>114</v>
      </c>
      <c r="D73" t="s">
        <v>16</v>
      </c>
      <c r="F73">
        <v>0.8</v>
      </c>
      <c r="G73">
        <v>952.005</v>
      </c>
      <c r="H73">
        <v>2042.5730000000001</v>
      </c>
      <c r="I73">
        <v>0.46600000000000003</v>
      </c>
      <c r="K73" t="s">
        <v>17</v>
      </c>
      <c r="L73">
        <v>42.1</v>
      </c>
    </row>
    <row r="74" spans="1:13" x14ac:dyDescent="0.35">
      <c r="A74">
        <v>15</v>
      </c>
      <c r="B74">
        <v>15</v>
      </c>
      <c r="C74" t="s">
        <v>115</v>
      </c>
      <c r="D74" t="s">
        <v>16</v>
      </c>
      <c r="F74">
        <v>0.93</v>
      </c>
      <c r="G74">
        <v>4634.4470000000001</v>
      </c>
      <c r="H74">
        <v>2445.203</v>
      </c>
      <c r="I74">
        <v>1.895</v>
      </c>
      <c r="K74" t="s">
        <v>17</v>
      </c>
      <c r="L74">
        <v>199.8</v>
      </c>
    </row>
    <row r="75" spans="1:13" x14ac:dyDescent="0.35">
      <c r="A75">
        <v>16</v>
      </c>
      <c r="B75">
        <v>16</v>
      </c>
      <c r="C75" t="s">
        <v>116</v>
      </c>
      <c r="D75" t="s">
        <v>16</v>
      </c>
      <c r="F75">
        <v>0.72</v>
      </c>
      <c r="G75">
        <v>7929.7</v>
      </c>
      <c r="H75">
        <v>2585.3980000000001</v>
      </c>
      <c r="I75">
        <v>3.0670000000000002</v>
      </c>
      <c r="K75" t="s">
        <v>17</v>
      </c>
      <c r="L75">
        <v>329.2</v>
      </c>
    </row>
    <row r="76" spans="1:13" x14ac:dyDescent="0.35">
      <c r="A76">
        <v>17</v>
      </c>
      <c r="B76">
        <v>17</v>
      </c>
      <c r="C76" t="s">
        <v>117</v>
      </c>
      <c r="D76" t="s">
        <v>16</v>
      </c>
      <c r="F76">
        <v>0.79</v>
      </c>
      <c r="G76">
        <v>5873.3230000000003</v>
      </c>
      <c r="H76">
        <v>975.20799999999997</v>
      </c>
      <c r="I76">
        <v>6.0229999999999997</v>
      </c>
      <c r="K76" t="s">
        <v>17</v>
      </c>
      <c r="L76">
        <v>655.4</v>
      </c>
    </row>
    <row r="77" spans="1:13" x14ac:dyDescent="0.35">
      <c r="A77">
        <v>18</v>
      </c>
      <c r="B77">
        <v>18</v>
      </c>
      <c r="C77" t="s">
        <v>118</v>
      </c>
      <c r="D77" t="s">
        <v>16</v>
      </c>
      <c r="F77">
        <v>0.78</v>
      </c>
      <c r="G77">
        <v>8725.0969999999998</v>
      </c>
      <c r="H77">
        <v>3041.9349999999999</v>
      </c>
      <c r="I77">
        <v>2.8679999999999999</v>
      </c>
      <c r="K77" t="s">
        <v>17</v>
      </c>
      <c r="L77">
        <v>307.2</v>
      </c>
    </row>
    <row r="78" spans="1:13" x14ac:dyDescent="0.35">
      <c r="A78">
        <v>19</v>
      </c>
      <c r="B78">
        <v>19</v>
      </c>
      <c r="C78" t="s">
        <v>119</v>
      </c>
      <c r="D78" t="s">
        <v>24</v>
      </c>
      <c r="K78" t="s">
        <v>25</v>
      </c>
    </row>
    <row r="79" spans="1:13" x14ac:dyDescent="0.35">
      <c r="A79">
        <v>20</v>
      </c>
      <c r="B79">
        <v>20</v>
      </c>
      <c r="C79" t="s">
        <v>120</v>
      </c>
      <c r="D79" t="s">
        <v>16</v>
      </c>
      <c r="F79">
        <v>0.79</v>
      </c>
      <c r="G79">
        <v>760.827</v>
      </c>
      <c r="H79">
        <v>1902.6420000000001</v>
      </c>
      <c r="I79">
        <v>0.4</v>
      </c>
      <c r="K79" t="s">
        <v>17</v>
      </c>
      <c r="L79">
        <v>34.799999999999997</v>
      </c>
    </row>
    <row r="80" spans="1:13" x14ac:dyDescent="0.35">
      <c r="A80">
        <v>21</v>
      </c>
      <c r="B80">
        <v>21</v>
      </c>
      <c r="C80" t="s">
        <v>121</v>
      </c>
      <c r="D80" t="s">
        <v>16</v>
      </c>
      <c r="F80">
        <v>0.77</v>
      </c>
      <c r="G80">
        <v>8011.2730000000001</v>
      </c>
      <c r="H80">
        <v>2660.6509999999998</v>
      </c>
      <c r="I80">
        <v>3.0110000000000001</v>
      </c>
      <c r="K80" t="s">
        <v>17</v>
      </c>
      <c r="L80">
        <v>323</v>
      </c>
    </row>
    <row r="81" spans="1:12" x14ac:dyDescent="0.35">
      <c r="A81">
        <v>22</v>
      </c>
      <c r="B81">
        <v>22</v>
      </c>
      <c r="C81" t="s">
        <v>122</v>
      </c>
      <c r="D81" t="s">
        <v>16</v>
      </c>
      <c r="F81">
        <v>0.77</v>
      </c>
      <c r="G81">
        <v>8486.3230000000003</v>
      </c>
      <c r="H81">
        <v>3029.297</v>
      </c>
      <c r="I81">
        <v>2.8010000000000002</v>
      </c>
      <c r="K81" t="s">
        <v>17</v>
      </c>
      <c r="L81">
        <v>299.8</v>
      </c>
    </row>
    <row r="82" spans="1:12" x14ac:dyDescent="0.35">
      <c r="A82">
        <v>23</v>
      </c>
      <c r="B82">
        <v>23</v>
      </c>
      <c r="C82" t="s">
        <v>123</v>
      </c>
      <c r="D82" t="s">
        <v>16</v>
      </c>
      <c r="F82">
        <v>0.73</v>
      </c>
      <c r="G82">
        <v>5931.9889999999996</v>
      </c>
      <c r="H82">
        <v>2395.598</v>
      </c>
      <c r="I82">
        <v>2.476</v>
      </c>
      <c r="K82" t="s">
        <v>17</v>
      </c>
      <c r="L82">
        <v>263.89999999999998</v>
      </c>
    </row>
    <row r="83" spans="1:12" x14ac:dyDescent="0.35">
      <c r="A83">
        <v>24</v>
      </c>
      <c r="B83">
        <v>24</v>
      </c>
      <c r="C83" t="s">
        <v>124</v>
      </c>
      <c r="D83" t="s">
        <v>16</v>
      </c>
      <c r="F83">
        <v>0.7</v>
      </c>
      <c r="G83">
        <v>13345.032999999999</v>
      </c>
      <c r="H83">
        <v>3028.0329999999999</v>
      </c>
      <c r="I83">
        <v>4.407</v>
      </c>
      <c r="K83" t="s">
        <v>17</v>
      </c>
      <c r="L83">
        <v>477.1</v>
      </c>
    </row>
    <row r="84" spans="1:12" x14ac:dyDescent="0.35">
      <c r="A84">
        <v>25</v>
      </c>
      <c r="B84">
        <v>25</v>
      </c>
      <c r="C84" t="s">
        <v>125</v>
      </c>
      <c r="D84" t="s">
        <v>24</v>
      </c>
      <c r="K84" t="s">
        <v>25</v>
      </c>
    </row>
    <row r="85" spans="1:12" x14ac:dyDescent="0.35">
      <c r="A85">
        <v>26</v>
      </c>
      <c r="B85">
        <v>26</v>
      </c>
      <c r="C85" t="s">
        <v>126</v>
      </c>
      <c r="D85" t="s">
        <v>16</v>
      </c>
      <c r="F85">
        <v>0.7</v>
      </c>
      <c r="G85">
        <v>659.27</v>
      </c>
      <c r="H85">
        <v>2025.672</v>
      </c>
      <c r="I85">
        <v>0.32500000000000001</v>
      </c>
      <c r="K85" t="s">
        <v>17</v>
      </c>
      <c r="L85">
        <v>26.5</v>
      </c>
    </row>
    <row r="86" spans="1:12" x14ac:dyDescent="0.35">
      <c r="A86">
        <v>27</v>
      </c>
      <c r="B86">
        <v>27</v>
      </c>
      <c r="C86" t="s">
        <v>127</v>
      </c>
      <c r="D86" t="s">
        <v>16</v>
      </c>
      <c r="F86">
        <v>0.7</v>
      </c>
      <c r="G86">
        <v>10699.236000000001</v>
      </c>
      <c r="H86">
        <v>2330.4899999999998</v>
      </c>
      <c r="I86">
        <v>4.5910000000000002</v>
      </c>
      <c r="K86" t="s">
        <v>17</v>
      </c>
      <c r="L86">
        <v>497.4</v>
      </c>
    </row>
    <row r="87" spans="1:12" x14ac:dyDescent="0.35">
      <c r="A87">
        <v>28</v>
      </c>
      <c r="B87">
        <v>28</v>
      </c>
      <c r="C87" t="s">
        <v>128</v>
      </c>
      <c r="D87" t="s">
        <v>16</v>
      </c>
      <c r="F87">
        <v>0.71</v>
      </c>
      <c r="G87">
        <v>5681.0690000000004</v>
      </c>
      <c r="H87">
        <v>2421.3609999999999</v>
      </c>
      <c r="I87">
        <v>2.3460000000000001</v>
      </c>
      <c r="K87" t="s">
        <v>17</v>
      </c>
      <c r="L87">
        <v>249.6</v>
      </c>
    </row>
    <row r="88" spans="1:12" x14ac:dyDescent="0.35">
      <c r="A88">
        <v>29</v>
      </c>
      <c r="B88">
        <v>29</v>
      </c>
      <c r="C88" t="s">
        <v>129</v>
      </c>
      <c r="D88" t="s">
        <v>16</v>
      </c>
      <c r="F88">
        <v>0.72</v>
      </c>
      <c r="G88">
        <v>10855.477999999999</v>
      </c>
      <c r="H88">
        <v>2128.92</v>
      </c>
      <c r="I88">
        <v>5.0990000000000002</v>
      </c>
      <c r="K88" t="s">
        <v>17</v>
      </c>
      <c r="L88">
        <v>553.4</v>
      </c>
    </row>
    <row r="89" spans="1:12" x14ac:dyDescent="0.35">
      <c r="A89">
        <v>30</v>
      </c>
      <c r="B89">
        <v>30</v>
      </c>
      <c r="C89" t="s">
        <v>130</v>
      </c>
      <c r="D89" t="s">
        <v>16</v>
      </c>
      <c r="F89">
        <v>0.78</v>
      </c>
      <c r="G89">
        <v>6464.8379999999997</v>
      </c>
      <c r="H89">
        <v>2988.5749999999998</v>
      </c>
      <c r="I89">
        <v>2.1629999999999998</v>
      </c>
      <c r="K89" t="s">
        <v>17</v>
      </c>
      <c r="L89">
        <v>229.4</v>
      </c>
    </row>
    <row r="90" spans="1:12" x14ac:dyDescent="0.35">
      <c r="A90">
        <v>31</v>
      </c>
      <c r="B90">
        <v>31</v>
      </c>
      <c r="C90" t="s">
        <v>131</v>
      </c>
      <c r="D90" t="s">
        <v>24</v>
      </c>
      <c r="K90" t="s">
        <v>25</v>
      </c>
    </row>
    <row r="91" spans="1:12" x14ac:dyDescent="0.35">
      <c r="A91">
        <v>32</v>
      </c>
      <c r="B91">
        <v>32</v>
      </c>
      <c r="C91" t="s">
        <v>132</v>
      </c>
      <c r="D91" t="s">
        <v>16</v>
      </c>
      <c r="F91">
        <v>0.77</v>
      </c>
      <c r="G91">
        <v>13312.258</v>
      </c>
      <c r="H91">
        <v>3026.4380000000001</v>
      </c>
      <c r="I91">
        <v>4.399</v>
      </c>
      <c r="K91" t="s">
        <v>17</v>
      </c>
      <c r="L91">
        <v>476.1</v>
      </c>
    </row>
    <row r="92" spans="1:12" x14ac:dyDescent="0.35">
      <c r="A92">
        <v>33</v>
      </c>
      <c r="B92">
        <v>33</v>
      </c>
      <c r="C92" t="s">
        <v>133</v>
      </c>
      <c r="D92" t="s">
        <v>16</v>
      </c>
      <c r="F92">
        <v>0.7</v>
      </c>
      <c r="G92">
        <v>7317.8429999999998</v>
      </c>
      <c r="H92">
        <v>3672.7539999999999</v>
      </c>
      <c r="I92">
        <v>1.992</v>
      </c>
      <c r="K92" t="s">
        <v>17</v>
      </c>
      <c r="L92">
        <v>210.5</v>
      </c>
    </row>
    <row r="93" spans="1:12" x14ac:dyDescent="0.35">
      <c r="A93">
        <v>34</v>
      </c>
      <c r="B93">
        <v>34</v>
      </c>
      <c r="C93" t="s">
        <v>134</v>
      </c>
      <c r="D93" t="s">
        <v>16</v>
      </c>
      <c r="F93">
        <v>0.79</v>
      </c>
      <c r="G93">
        <v>5236.6559999999999</v>
      </c>
      <c r="H93">
        <v>1868.7650000000001</v>
      </c>
      <c r="I93">
        <v>2.802</v>
      </c>
      <c r="K93" t="s">
        <v>17</v>
      </c>
      <c r="L93">
        <v>299.89999999999998</v>
      </c>
    </row>
    <row r="94" spans="1:12" x14ac:dyDescent="0.35">
      <c r="A94">
        <v>35</v>
      </c>
      <c r="B94">
        <v>35</v>
      </c>
      <c r="C94" t="s">
        <v>135</v>
      </c>
      <c r="D94" t="s">
        <v>16</v>
      </c>
      <c r="F94">
        <v>0.74</v>
      </c>
      <c r="G94">
        <v>5250.3130000000001</v>
      </c>
      <c r="H94">
        <v>2374.2629999999999</v>
      </c>
      <c r="I94">
        <v>2.2109999999999999</v>
      </c>
      <c r="K94" t="s">
        <v>17</v>
      </c>
      <c r="L94">
        <v>234.7</v>
      </c>
    </row>
    <row r="95" spans="1:12" x14ac:dyDescent="0.35">
      <c r="A95">
        <v>36</v>
      </c>
      <c r="B95">
        <v>36</v>
      </c>
      <c r="C95" t="s">
        <v>136</v>
      </c>
      <c r="D95" t="s">
        <v>16</v>
      </c>
      <c r="F95">
        <v>0.72</v>
      </c>
      <c r="G95">
        <v>14267.513000000001</v>
      </c>
      <c r="H95">
        <v>3143.0390000000002</v>
      </c>
      <c r="I95">
        <v>4.5389999999999997</v>
      </c>
      <c r="K95" t="s">
        <v>17</v>
      </c>
      <c r="L95">
        <v>491.7</v>
      </c>
    </row>
    <row r="96" spans="1:12" x14ac:dyDescent="0.35">
      <c r="A96">
        <v>37</v>
      </c>
      <c r="B96">
        <v>37</v>
      </c>
      <c r="C96" t="s">
        <v>137</v>
      </c>
      <c r="D96" t="s">
        <v>24</v>
      </c>
      <c r="K96" t="s">
        <v>25</v>
      </c>
    </row>
    <row r="97" spans="1:13" x14ac:dyDescent="0.35">
      <c r="A97">
        <v>38</v>
      </c>
      <c r="B97">
        <v>38</v>
      </c>
      <c r="C97" t="s">
        <v>138</v>
      </c>
      <c r="D97" t="s">
        <v>16</v>
      </c>
      <c r="E97">
        <v>176.4</v>
      </c>
      <c r="F97">
        <v>0.84</v>
      </c>
      <c r="G97">
        <v>3852.1419999999998</v>
      </c>
      <c r="H97">
        <v>2233.558</v>
      </c>
      <c r="I97">
        <v>1.7250000000000001</v>
      </c>
      <c r="K97" t="s">
        <v>17</v>
      </c>
      <c r="L97">
        <v>181</v>
      </c>
      <c r="M97">
        <v>2.6</v>
      </c>
    </row>
    <row r="98" spans="1:13" x14ac:dyDescent="0.35">
      <c r="A98">
        <v>39</v>
      </c>
      <c r="B98">
        <v>39</v>
      </c>
      <c r="C98" t="s">
        <v>139</v>
      </c>
      <c r="D98" t="s">
        <v>16</v>
      </c>
      <c r="F98">
        <v>0.7</v>
      </c>
      <c r="G98">
        <v>6150.0190000000002</v>
      </c>
      <c r="H98">
        <v>2206.4450000000002</v>
      </c>
      <c r="I98">
        <v>2.7869999999999999</v>
      </c>
      <c r="K98" t="s">
        <v>17</v>
      </c>
      <c r="L98">
        <v>298.3</v>
      </c>
    </row>
    <row r="99" spans="1:13" x14ac:dyDescent="0.35">
      <c r="A99">
        <v>40</v>
      </c>
      <c r="B99">
        <v>40</v>
      </c>
      <c r="C99" t="s">
        <v>140</v>
      </c>
      <c r="D99" t="s">
        <v>16</v>
      </c>
      <c r="F99">
        <v>0.7</v>
      </c>
      <c r="G99">
        <v>10049.273999999999</v>
      </c>
      <c r="H99">
        <v>2772.672</v>
      </c>
      <c r="I99">
        <v>3.6240000000000001</v>
      </c>
      <c r="K99" t="s">
        <v>17</v>
      </c>
      <c r="L99">
        <v>390.7</v>
      </c>
    </row>
    <row r="100" spans="1:13" x14ac:dyDescent="0.35">
      <c r="A100">
        <v>41</v>
      </c>
      <c r="B100">
        <v>41</v>
      </c>
      <c r="C100" t="s">
        <v>141</v>
      </c>
      <c r="D100" t="s">
        <v>16</v>
      </c>
      <c r="F100">
        <v>0.72</v>
      </c>
      <c r="G100">
        <v>13599.508</v>
      </c>
      <c r="H100">
        <v>2892.1930000000002</v>
      </c>
      <c r="I100">
        <v>4.702</v>
      </c>
      <c r="K100" t="s">
        <v>17</v>
      </c>
      <c r="L100">
        <v>509.6</v>
      </c>
    </row>
    <row r="101" spans="1:13" x14ac:dyDescent="0.35">
      <c r="A101">
        <v>42</v>
      </c>
      <c r="B101">
        <v>42</v>
      </c>
      <c r="C101" t="s">
        <v>142</v>
      </c>
      <c r="D101" t="s">
        <v>16</v>
      </c>
      <c r="F101">
        <v>0.75</v>
      </c>
      <c r="G101">
        <v>4481.1760000000004</v>
      </c>
      <c r="H101">
        <v>2502.5369999999998</v>
      </c>
      <c r="I101">
        <v>1.7909999999999999</v>
      </c>
      <c r="K101" t="s">
        <v>17</v>
      </c>
      <c r="L101">
        <v>188.3</v>
      </c>
    </row>
    <row r="102" spans="1:13" x14ac:dyDescent="0.35">
      <c r="A102">
        <v>43</v>
      </c>
      <c r="B102">
        <v>43</v>
      </c>
      <c r="C102" t="s">
        <v>143</v>
      </c>
      <c r="D102" t="s">
        <v>24</v>
      </c>
      <c r="K102" t="s">
        <v>25</v>
      </c>
    </row>
    <row r="103" spans="1:13" x14ac:dyDescent="0.35">
      <c r="A103">
        <v>44</v>
      </c>
      <c r="B103">
        <v>44</v>
      </c>
      <c r="C103" t="s">
        <v>144</v>
      </c>
      <c r="D103" t="s">
        <v>16</v>
      </c>
      <c r="F103">
        <v>0.72</v>
      </c>
      <c r="G103">
        <v>1007.0650000000001</v>
      </c>
      <c r="H103">
        <v>1944.191</v>
      </c>
      <c r="I103">
        <v>0.51800000000000002</v>
      </c>
      <c r="K103" t="s">
        <v>17</v>
      </c>
      <c r="L103">
        <v>47.8</v>
      </c>
    </row>
    <row r="104" spans="1:13" x14ac:dyDescent="0.35">
      <c r="A104">
        <v>45</v>
      </c>
      <c r="B104">
        <v>45</v>
      </c>
      <c r="C104" t="s">
        <v>145</v>
      </c>
      <c r="D104" t="s">
        <v>16</v>
      </c>
      <c r="F104">
        <v>0.76</v>
      </c>
      <c r="G104">
        <v>3092.3319999999999</v>
      </c>
      <c r="H104">
        <v>1577.2819999999999</v>
      </c>
      <c r="I104">
        <v>1.9610000000000001</v>
      </c>
      <c r="K104" t="s">
        <v>17</v>
      </c>
      <c r="L104">
        <v>207</v>
      </c>
    </row>
    <row r="105" spans="1:13" x14ac:dyDescent="0.35">
      <c r="A105">
        <v>46</v>
      </c>
      <c r="B105">
        <v>46</v>
      </c>
      <c r="C105" t="s">
        <v>146</v>
      </c>
      <c r="D105" t="s">
        <v>16</v>
      </c>
      <c r="F105">
        <v>0.7</v>
      </c>
      <c r="G105">
        <v>5538.8559999999998</v>
      </c>
      <c r="H105">
        <v>2696.346</v>
      </c>
      <c r="I105">
        <v>2.0539999999999998</v>
      </c>
      <c r="K105" t="s">
        <v>17</v>
      </c>
      <c r="L105">
        <v>217.4</v>
      </c>
    </row>
    <row r="106" spans="1:13" x14ac:dyDescent="0.35">
      <c r="A106">
        <v>47</v>
      </c>
      <c r="B106">
        <v>47</v>
      </c>
      <c r="C106" t="s">
        <v>147</v>
      </c>
      <c r="D106" t="s">
        <v>16</v>
      </c>
      <c r="F106">
        <v>0.73</v>
      </c>
      <c r="G106">
        <v>3875.2750000000001</v>
      </c>
      <c r="H106">
        <v>2227.3449999999998</v>
      </c>
      <c r="I106">
        <v>1.74</v>
      </c>
      <c r="K106" t="s">
        <v>17</v>
      </c>
      <c r="L106">
        <v>182.7</v>
      </c>
    </row>
    <row r="107" spans="1:13" x14ac:dyDescent="0.35">
      <c r="A107">
        <v>48</v>
      </c>
      <c r="B107">
        <v>48</v>
      </c>
      <c r="C107" t="s">
        <v>148</v>
      </c>
      <c r="D107" t="s">
        <v>24</v>
      </c>
      <c r="K107" t="s">
        <v>25</v>
      </c>
    </row>
    <row r="109" spans="1:13" x14ac:dyDescent="0.35">
      <c r="A109" t="s">
        <v>70</v>
      </c>
    </row>
    <row r="111" spans="1:13" x14ac:dyDescent="0.35">
      <c r="B111" t="s">
        <v>3</v>
      </c>
      <c r="C111" t="s">
        <v>4</v>
      </c>
      <c r="D111" t="s">
        <v>5</v>
      </c>
      <c r="E111" t="s">
        <v>6</v>
      </c>
      <c r="F111" t="s">
        <v>7</v>
      </c>
      <c r="G111" t="s">
        <v>8</v>
      </c>
      <c r="H111" t="s">
        <v>9</v>
      </c>
      <c r="I111" t="s">
        <v>10</v>
      </c>
      <c r="J111" t="s">
        <v>11</v>
      </c>
      <c r="K111" t="s">
        <v>12</v>
      </c>
      <c r="L111" t="s">
        <v>13</v>
      </c>
      <c r="M111" t="s">
        <v>14</v>
      </c>
    </row>
    <row r="112" spans="1:13" x14ac:dyDescent="0.35">
      <c r="A112">
        <v>1</v>
      </c>
      <c r="B112">
        <v>1</v>
      </c>
      <c r="C112" t="s">
        <v>101</v>
      </c>
      <c r="D112" t="s">
        <v>24</v>
      </c>
      <c r="K112" t="s">
        <v>25</v>
      </c>
    </row>
    <row r="113" spans="1:13" x14ac:dyDescent="0.35">
      <c r="A113">
        <v>2</v>
      </c>
      <c r="B113">
        <v>2</v>
      </c>
      <c r="C113" t="s">
        <v>102</v>
      </c>
      <c r="D113" t="s">
        <v>16</v>
      </c>
      <c r="F113">
        <v>1.21</v>
      </c>
      <c r="G113">
        <v>6140.1980000000003</v>
      </c>
      <c r="H113">
        <v>2328.8490000000002</v>
      </c>
      <c r="I113">
        <v>2.637</v>
      </c>
      <c r="J113">
        <v>194.98500000000001</v>
      </c>
      <c r="K113" t="s">
        <v>17</v>
      </c>
      <c r="L113">
        <v>265.89999999999998</v>
      </c>
    </row>
    <row r="114" spans="1:13" x14ac:dyDescent="0.35">
      <c r="A114">
        <v>3</v>
      </c>
      <c r="B114">
        <v>3</v>
      </c>
      <c r="C114" t="s">
        <v>103</v>
      </c>
      <c r="D114" t="s">
        <v>16</v>
      </c>
      <c r="F114">
        <v>1.1000000000000001</v>
      </c>
      <c r="G114">
        <v>5520.5079999999998</v>
      </c>
      <c r="H114">
        <v>1815.443</v>
      </c>
      <c r="I114">
        <v>3.0409999999999999</v>
      </c>
      <c r="J114">
        <v>268.779</v>
      </c>
      <c r="K114" t="s">
        <v>17</v>
      </c>
      <c r="L114">
        <v>307.89999999999998</v>
      </c>
    </row>
    <row r="115" spans="1:13" x14ac:dyDescent="0.35">
      <c r="A115">
        <v>4</v>
      </c>
      <c r="B115">
        <v>4</v>
      </c>
      <c r="C115" t="s">
        <v>104</v>
      </c>
      <c r="D115" t="s">
        <v>16</v>
      </c>
      <c r="F115">
        <v>1.08</v>
      </c>
      <c r="G115">
        <v>4565.7719999999999</v>
      </c>
      <c r="H115">
        <v>1686.18</v>
      </c>
      <c r="I115">
        <v>2.7080000000000002</v>
      </c>
      <c r="J115">
        <v>167.494</v>
      </c>
      <c r="K115" t="s">
        <v>17</v>
      </c>
      <c r="L115">
        <v>273.3</v>
      </c>
    </row>
    <row r="116" spans="1:13" x14ac:dyDescent="0.35">
      <c r="A116">
        <v>5</v>
      </c>
      <c r="B116">
        <v>5</v>
      </c>
      <c r="C116" t="s">
        <v>105</v>
      </c>
      <c r="D116" t="s">
        <v>16</v>
      </c>
      <c r="F116">
        <v>1.08</v>
      </c>
      <c r="G116">
        <v>17934.715</v>
      </c>
      <c r="H116">
        <v>1454.549</v>
      </c>
      <c r="I116">
        <v>12.33</v>
      </c>
      <c r="J116">
        <v>797.22500000000002</v>
      </c>
      <c r="K116" t="s">
        <v>17</v>
      </c>
      <c r="L116">
        <v>1273.4000000000001</v>
      </c>
    </row>
    <row r="117" spans="1:13" x14ac:dyDescent="0.35">
      <c r="A117">
        <v>6</v>
      </c>
      <c r="B117">
        <v>6</v>
      </c>
      <c r="C117" t="s">
        <v>106</v>
      </c>
      <c r="D117" t="s">
        <v>16</v>
      </c>
      <c r="F117">
        <v>1.07</v>
      </c>
      <c r="G117">
        <v>10845.348</v>
      </c>
      <c r="H117">
        <v>1329.29</v>
      </c>
      <c r="I117">
        <v>8.1590000000000007</v>
      </c>
      <c r="J117">
        <v>361.49200000000002</v>
      </c>
      <c r="K117" t="s">
        <v>17</v>
      </c>
      <c r="L117">
        <v>839.8</v>
      </c>
    </row>
    <row r="118" spans="1:13" x14ac:dyDescent="0.35">
      <c r="A118">
        <v>7</v>
      </c>
      <c r="B118">
        <v>7</v>
      </c>
      <c r="C118" t="s">
        <v>107</v>
      </c>
      <c r="D118" t="s">
        <v>24</v>
      </c>
      <c r="K118" t="s">
        <v>25</v>
      </c>
    </row>
    <row r="119" spans="1:13" x14ac:dyDescent="0.35">
      <c r="A119">
        <v>8</v>
      </c>
      <c r="B119">
        <v>8</v>
      </c>
      <c r="C119" t="s">
        <v>108</v>
      </c>
      <c r="D119" t="s">
        <v>16</v>
      </c>
      <c r="E119">
        <v>22.41</v>
      </c>
      <c r="F119">
        <v>1.19</v>
      </c>
      <c r="G119">
        <v>886.35799999999995</v>
      </c>
      <c r="H119">
        <v>2760.9949999999999</v>
      </c>
      <c r="I119">
        <v>0.32100000000000001</v>
      </c>
      <c r="J119">
        <v>28.026</v>
      </c>
      <c r="K119" t="s">
        <v>66</v>
      </c>
      <c r="L119">
        <v>25.2</v>
      </c>
      <c r="M119">
        <v>12.6</v>
      </c>
    </row>
    <row r="120" spans="1:13" x14ac:dyDescent="0.35">
      <c r="A120">
        <v>9</v>
      </c>
      <c r="B120">
        <v>9</v>
      </c>
      <c r="C120" t="s">
        <v>109</v>
      </c>
      <c r="D120" t="s">
        <v>16</v>
      </c>
      <c r="F120">
        <v>1.07</v>
      </c>
      <c r="G120">
        <v>4486.4799999999996</v>
      </c>
      <c r="H120">
        <v>1700.07</v>
      </c>
      <c r="I120">
        <v>2.6389999999999998</v>
      </c>
      <c r="J120">
        <v>153.84700000000001</v>
      </c>
      <c r="K120" t="s">
        <v>17</v>
      </c>
      <c r="L120">
        <v>266.10000000000002</v>
      </c>
    </row>
    <row r="121" spans="1:13" x14ac:dyDescent="0.35">
      <c r="A121">
        <v>10</v>
      </c>
      <c r="B121">
        <v>10</v>
      </c>
      <c r="C121" t="s">
        <v>110</v>
      </c>
      <c r="D121" t="s">
        <v>16</v>
      </c>
      <c r="F121">
        <v>1.08</v>
      </c>
      <c r="G121">
        <v>10584.2</v>
      </c>
      <c r="H121">
        <v>1316.6279999999999</v>
      </c>
      <c r="I121">
        <v>8.0389999999999997</v>
      </c>
      <c r="J121">
        <v>448.084</v>
      </c>
      <c r="K121" t="s">
        <v>17</v>
      </c>
      <c r="L121">
        <v>827.4</v>
      </c>
    </row>
    <row r="122" spans="1:13" x14ac:dyDescent="0.35">
      <c r="A122">
        <v>11</v>
      </c>
      <c r="B122">
        <v>11</v>
      </c>
      <c r="C122" t="s">
        <v>111</v>
      </c>
      <c r="D122" t="s">
        <v>16</v>
      </c>
      <c r="F122">
        <v>1.1000000000000001</v>
      </c>
      <c r="G122">
        <v>8456.9330000000009</v>
      </c>
      <c r="H122">
        <v>1618.443</v>
      </c>
      <c r="I122">
        <v>5.2249999999999996</v>
      </c>
      <c r="J122">
        <v>355.74099999999999</v>
      </c>
      <c r="K122" t="s">
        <v>17</v>
      </c>
      <c r="L122">
        <v>535</v>
      </c>
    </row>
    <row r="123" spans="1:13" x14ac:dyDescent="0.35">
      <c r="A123">
        <v>12</v>
      </c>
      <c r="B123">
        <v>12</v>
      </c>
      <c r="C123" t="s">
        <v>112</v>
      </c>
      <c r="D123" t="s">
        <v>16</v>
      </c>
      <c r="F123">
        <v>1.4</v>
      </c>
      <c r="G123">
        <v>3202.0590000000002</v>
      </c>
      <c r="H123">
        <v>1186.7940000000001</v>
      </c>
      <c r="I123">
        <v>2.698</v>
      </c>
      <c r="J123">
        <v>85.998999999999995</v>
      </c>
      <c r="K123" t="s">
        <v>17</v>
      </c>
      <c r="L123">
        <v>272.3</v>
      </c>
    </row>
    <row r="124" spans="1:13" x14ac:dyDescent="0.35">
      <c r="A124">
        <v>13</v>
      </c>
      <c r="B124">
        <v>13</v>
      </c>
      <c r="C124" t="s">
        <v>113</v>
      </c>
      <c r="D124" t="s">
        <v>24</v>
      </c>
      <c r="J124">
        <v>6.78</v>
      </c>
      <c r="K124" t="s">
        <v>25</v>
      </c>
    </row>
    <row r="125" spans="1:13" x14ac:dyDescent="0.35">
      <c r="A125">
        <v>14</v>
      </c>
      <c r="B125">
        <v>14</v>
      </c>
      <c r="C125" t="s">
        <v>114</v>
      </c>
      <c r="D125" t="s">
        <v>16</v>
      </c>
      <c r="F125">
        <v>1.21</v>
      </c>
      <c r="G125">
        <v>1576.3420000000001</v>
      </c>
      <c r="H125">
        <v>2060.5810000000001</v>
      </c>
      <c r="I125">
        <v>0.76500000000000001</v>
      </c>
      <c r="J125">
        <v>92.653999999999996</v>
      </c>
      <c r="K125" t="s">
        <v>17</v>
      </c>
      <c r="L125">
        <v>71.400000000000006</v>
      </c>
    </row>
    <row r="126" spans="1:13" x14ac:dyDescent="0.35">
      <c r="A126">
        <v>15</v>
      </c>
      <c r="B126">
        <v>15</v>
      </c>
      <c r="C126" t="s">
        <v>115</v>
      </c>
      <c r="D126" t="s">
        <v>16</v>
      </c>
      <c r="F126">
        <v>1.08</v>
      </c>
      <c r="G126">
        <v>2403.6889999999999</v>
      </c>
      <c r="H126">
        <v>1528.797</v>
      </c>
      <c r="I126">
        <v>1.5720000000000001</v>
      </c>
      <c r="J126">
        <v>105.56100000000001</v>
      </c>
      <c r="K126" t="s">
        <v>17</v>
      </c>
      <c r="L126">
        <v>155.30000000000001</v>
      </c>
    </row>
    <row r="127" spans="1:13" x14ac:dyDescent="0.35">
      <c r="A127">
        <v>16</v>
      </c>
      <c r="B127">
        <v>16</v>
      </c>
      <c r="C127" t="s">
        <v>116</v>
      </c>
      <c r="D127" t="s">
        <v>16</v>
      </c>
      <c r="F127">
        <v>1.07</v>
      </c>
      <c r="G127">
        <v>2594.8829999999998</v>
      </c>
      <c r="H127">
        <v>1479.6859999999999</v>
      </c>
      <c r="I127">
        <v>1.754</v>
      </c>
      <c r="J127">
        <v>27.265999999999998</v>
      </c>
      <c r="K127" t="s">
        <v>17</v>
      </c>
      <c r="L127">
        <v>174.1</v>
      </c>
    </row>
    <row r="128" spans="1:13" x14ac:dyDescent="0.35">
      <c r="A128">
        <v>17</v>
      </c>
      <c r="B128">
        <v>17</v>
      </c>
      <c r="C128" t="s">
        <v>117</v>
      </c>
      <c r="D128" t="s">
        <v>16</v>
      </c>
      <c r="F128">
        <v>1.4</v>
      </c>
      <c r="G128">
        <v>3230.4090000000001</v>
      </c>
      <c r="H128">
        <v>1036.153</v>
      </c>
      <c r="I128">
        <v>3.1179999999999999</v>
      </c>
      <c r="J128">
        <v>133.102</v>
      </c>
      <c r="K128" t="s">
        <v>17</v>
      </c>
      <c r="L128">
        <v>315.89999999999998</v>
      </c>
    </row>
    <row r="129" spans="1:12" x14ac:dyDescent="0.35">
      <c r="A129">
        <v>18</v>
      </c>
      <c r="B129">
        <v>18</v>
      </c>
      <c r="C129" t="s">
        <v>118</v>
      </c>
      <c r="D129" t="s">
        <v>16</v>
      </c>
      <c r="F129">
        <v>1.07</v>
      </c>
      <c r="G129">
        <v>5209.6769999999997</v>
      </c>
      <c r="H129">
        <v>1395.9380000000001</v>
      </c>
      <c r="I129">
        <v>3.7320000000000002</v>
      </c>
      <c r="J129">
        <v>223.62</v>
      </c>
      <c r="K129" t="s">
        <v>17</v>
      </c>
      <c r="L129">
        <v>379.8</v>
      </c>
    </row>
    <row r="130" spans="1:12" x14ac:dyDescent="0.35">
      <c r="A130">
        <v>19</v>
      </c>
      <c r="B130">
        <v>19</v>
      </c>
      <c r="C130" t="s">
        <v>119</v>
      </c>
      <c r="D130" t="s">
        <v>24</v>
      </c>
      <c r="K130" t="s">
        <v>25</v>
      </c>
    </row>
    <row r="131" spans="1:12" x14ac:dyDescent="0.35">
      <c r="A131">
        <v>20</v>
      </c>
      <c r="B131">
        <v>20</v>
      </c>
      <c r="C131" t="s">
        <v>120</v>
      </c>
      <c r="D131" t="s">
        <v>16</v>
      </c>
      <c r="F131">
        <v>1.18</v>
      </c>
      <c r="G131">
        <v>1378.941</v>
      </c>
      <c r="H131">
        <v>1966.4880000000001</v>
      </c>
      <c r="I131">
        <v>0.70099999999999996</v>
      </c>
      <c r="J131">
        <v>23.748999999999999</v>
      </c>
      <c r="K131" t="s">
        <v>17</v>
      </c>
      <c r="L131">
        <v>64.8</v>
      </c>
    </row>
    <row r="132" spans="1:12" x14ac:dyDescent="0.35">
      <c r="A132">
        <v>21</v>
      </c>
      <c r="B132">
        <v>21</v>
      </c>
      <c r="C132" t="s">
        <v>121</v>
      </c>
      <c r="D132" t="s">
        <v>16</v>
      </c>
      <c r="F132">
        <v>1.08</v>
      </c>
      <c r="G132">
        <v>5083.9080000000004</v>
      </c>
      <c r="H132">
        <v>1475.0170000000001</v>
      </c>
      <c r="I132">
        <v>3.4470000000000001</v>
      </c>
      <c r="J132">
        <v>462.80399999999997</v>
      </c>
      <c r="K132" t="s">
        <v>17</v>
      </c>
      <c r="L132">
        <v>350.1</v>
      </c>
    </row>
    <row r="133" spans="1:12" x14ac:dyDescent="0.35">
      <c r="A133">
        <v>22</v>
      </c>
      <c r="B133">
        <v>22</v>
      </c>
      <c r="C133" t="s">
        <v>122</v>
      </c>
      <c r="D133" t="s">
        <v>16</v>
      </c>
      <c r="F133">
        <v>1.07</v>
      </c>
      <c r="G133">
        <v>3274.5219999999999</v>
      </c>
      <c r="H133">
        <v>1062.039</v>
      </c>
      <c r="I133">
        <v>3.0830000000000002</v>
      </c>
      <c r="J133">
        <v>97.787000000000006</v>
      </c>
      <c r="K133" t="s">
        <v>17</v>
      </c>
      <c r="L133">
        <v>312.3</v>
      </c>
    </row>
    <row r="134" spans="1:12" x14ac:dyDescent="0.35">
      <c r="A134">
        <v>23</v>
      </c>
      <c r="B134">
        <v>23</v>
      </c>
      <c r="C134" t="s">
        <v>123</v>
      </c>
      <c r="D134" t="s">
        <v>16</v>
      </c>
      <c r="F134">
        <v>1.05</v>
      </c>
      <c r="G134">
        <v>4841.6509999999998</v>
      </c>
      <c r="H134">
        <v>1336.0039999999999</v>
      </c>
      <c r="I134">
        <v>3.6240000000000001</v>
      </c>
      <c r="J134">
        <v>145.49799999999999</v>
      </c>
      <c r="K134" t="s">
        <v>17</v>
      </c>
      <c r="L134">
        <v>368.5</v>
      </c>
    </row>
    <row r="135" spans="1:12" x14ac:dyDescent="0.35">
      <c r="A135">
        <v>24</v>
      </c>
      <c r="B135">
        <v>24</v>
      </c>
      <c r="C135" t="s">
        <v>124</v>
      </c>
      <c r="D135" t="s">
        <v>16</v>
      </c>
      <c r="F135">
        <v>1.05</v>
      </c>
      <c r="G135">
        <v>6707.3720000000003</v>
      </c>
      <c r="H135">
        <v>1496.2049999999999</v>
      </c>
      <c r="I135">
        <v>4.4829999999999997</v>
      </c>
      <c r="J135">
        <v>297.83999999999997</v>
      </c>
      <c r="K135" t="s">
        <v>17</v>
      </c>
      <c r="L135">
        <v>457.8</v>
      </c>
    </row>
    <row r="136" spans="1:12" x14ac:dyDescent="0.35">
      <c r="A136">
        <v>25</v>
      </c>
      <c r="B136">
        <v>25</v>
      </c>
      <c r="C136" t="s">
        <v>125</v>
      </c>
      <c r="D136" t="s">
        <v>24</v>
      </c>
      <c r="K136" t="s">
        <v>25</v>
      </c>
    </row>
    <row r="137" spans="1:12" x14ac:dyDescent="0.35">
      <c r="A137">
        <v>26</v>
      </c>
      <c r="B137">
        <v>26</v>
      </c>
      <c r="C137" t="s">
        <v>126</v>
      </c>
      <c r="D137" t="s">
        <v>16</v>
      </c>
      <c r="F137">
        <v>1.19</v>
      </c>
      <c r="G137">
        <v>1737.7929999999999</v>
      </c>
      <c r="H137">
        <v>1953.7170000000001</v>
      </c>
      <c r="I137">
        <v>0.88900000000000001</v>
      </c>
      <c r="J137">
        <v>49.764000000000003</v>
      </c>
      <c r="K137" t="s">
        <v>17</v>
      </c>
      <c r="L137">
        <v>84.3</v>
      </c>
    </row>
    <row r="138" spans="1:12" x14ac:dyDescent="0.35">
      <c r="A138">
        <v>27</v>
      </c>
      <c r="B138">
        <v>27</v>
      </c>
      <c r="C138" t="s">
        <v>127</v>
      </c>
      <c r="D138" t="s">
        <v>16</v>
      </c>
      <c r="F138">
        <v>1.05</v>
      </c>
      <c r="G138">
        <v>10011.264999999999</v>
      </c>
      <c r="H138">
        <v>1810.674</v>
      </c>
      <c r="I138">
        <v>5.5289999999999999</v>
      </c>
      <c r="K138" t="s">
        <v>17</v>
      </c>
      <c r="L138">
        <v>566.5</v>
      </c>
    </row>
    <row r="139" spans="1:12" x14ac:dyDescent="0.35">
      <c r="A139">
        <v>28</v>
      </c>
      <c r="B139">
        <v>28</v>
      </c>
      <c r="C139" t="s">
        <v>128</v>
      </c>
      <c r="D139" t="s">
        <v>16</v>
      </c>
      <c r="F139">
        <v>1.05</v>
      </c>
      <c r="G139">
        <v>3219.93</v>
      </c>
      <c r="H139">
        <v>1560.3019999999999</v>
      </c>
      <c r="I139">
        <v>2.0640000000000001</v>
      </c>
      <c r="J139">
        <v>110.575</v>
      </c>
      <c r="K139" t="s">
        <v>17</v>
      </c>
      <c r="L139">
        <v>206.4</v>
      </c>
    </row>
    <row r="140" spans="1:12" x14ac:dyDescent="0.35">
      <c r="A140">
        <v>29</v>
      </c>
      <c r="B140">
        <v>29</v>
      </c>
      <c r="C140" t="s">
        <v>129</v>
      </c>
      <c r="D140" t="s">
        <v>16</v>
      </c>
      <c r="F140">
        <v>1.04</v>
      </c>
      <c r="G140">
        <v>7979.9549999999999</v>
      </c>
      <c r="H140">
        <v>1856.2719999999999</v>
      </c>
      <c r="I140">
        <v>4.2990000000000004</v>
      </c>
      <c r="J140">
        <v>211.06700000000001</v>
      </c>
      <c r="K140" t="s">
        <v>17</v>
      </c>
      <c r="L140">
        <v>438.7</v>
      </c>
    </row>
    <row r="141" spans="1:12" x14ac:dyDescent="0.35">
      <c r="A141">
        <v>30</v>
      </c>
      <c r="B141">
        <v>30</v>
      </c>
      <c r="C141" t="s">
        <v>130</v>
      </c>
      <c r="D141" t="s">
        <v>16</v>
      </c>
      <c r="F141">
        <v>1.05</v>
      </c>
      <c r="G141">
        <v>3726.9789999999998</v>
      </c>
      <c r="H141">
        <v>1080.3050000000001</v>
      </c>
      <c r="I141">
        <v>3.45</v>
      </c>
      <c r="J141">
        <v>87.507000000000005</v>
      </c>
      <c r="K141" t="s">
        <v>17</v>
      </c>
      <c r="L141">
        <v>350.4</v>
      </c>
    </row>
    <row r="142" spans="1:12" x14ac:dyDescent="0.35">
      <c r="A142">
        <v>31</v>
      </c>
      <c r="B142">
        <v>31</v>
      </c>
      <c r="C142" t="s">
        <v>131</v>
      </c>
      <c r="D142" t="s">
        <v>24</v>
      </c>
      <c r="K142" t="s">
        <v>25</v>
      </c>
    </row>
    <row r="143" spans="1:12" x14ac:dyDescent="0.35">
      <c r="A143">
        <v>32</v>
      </c>
      <c r="B143">
        <v>32</v>
      </c>
      <c r="C143" t="s">
        <v>132</v>
      </c>
      <c r="D143" t="s">
        <v>16</v>
      </c>
      <c r="F143">
        <v>1.08</v>
      </c>
      <c r="G143">
        <v>7067.7740000000003</v>
      </c>
      <c r="H143">
        <v>1333.9760000000001</v>
      </c>
      <c r="I143">
        <v>5.298</v>
      </c>
      <c r="J143">
        <v>261.858</v>
      </c>
      <c r="K143" t="s">
        <v>17</v>
      </c>
      <c r="L143">
        <v>542.5</v>
      </c>
    </row>
    <row r="144" spans="1:12" x14ac:dyDescent="0.35">
      <c r="A144">
        <v>33</v>
      </c>
      <c r="B144">
        <v>33</v>
      </c>
      <c r="C144" t="s">
        <v>133</v>
      </c>
      <c r="D144" t="s">
        <v>16</v>
      </c>
      <c r="F144">
        <v>1.07</v>
      </c>
      <c r="G144">
        <v>7094.5630000000001</v>
      </c>
      <c r="H144">
        <v>1432.37</v>
      </c>
      <c r="I144">
        <v>4.9530000000000003</v>
      </c>
      <c r="J144">
        <v>204.05600000000001</v>
      </c>
      <c r="K144" t="s">
        <v>17</v>
      </c>
      <c r="L144">
        <v>506.7</v>
      </c>
    </row>
    <row r="145" spans="1:13" x14ac:dyDescent="0.35">
      <c r="A145">
        <v>34</v>
      </c>
      <c r="B145">
        <v>34</v>
      </c>
      <c r="C145" t="s">
        <v>134</v>
      </c>
      <c r="D145" t="s">
        <v>16</v>
      </c>
      <c r="F145">
        <v>1.07</v>
      </c>
      <c r="G145">
        <v>3305.1819999999998</v>
      </c>
      <c r="H145">
        <v>1245.377</v>
      </c>
      <c r="I145">
        <v>2.6539999999999999</v>
      </c>
      <c r="J145">
        <v>101.11199999999999</v>
      </c>
      <c r="K145" t="s">
        <v>17</v>
      </c>
      <c r="L145">
        <v>267.7</v>
      </c>
    </row>
    <row r="146" spans="1:13" x14ac:dyDescent="0.35">
      <c r="A146">
        <v>35</v>
      </c>
      <c r="B146">
        <v>35</v>
      </c>
      <c r="C146" t="s">
        <v>135</v>
      </c>
      <c r="D146" t="s">
        <v>16</v>
      </c>
      <c r="F146">
        <v>1.07</v>
      </c>
      <c r="G146">
        <v>4122.9970000000003</v>
      </c>
      <c r="H146">
        <v>1483.806</v>
      </c>
      <c r="I146">
        <v>2.7789999999999999</v>
      </c>
      <c r="J146">
        <v>216.715</v>
      </c>
      <c r="K146" t="s">
        <v>17</v>
      </c>
      <c r="L146">
        <v>280.7</v>
      </c>
    </row>
    <row r="147" spans="1:13" x14ac:dyDescent="0.35">
      <c r="A147">
        <v>36</v>
      </c>
      <c r="B147">
        <v>36</v>
      </c>
      <c r="C147" t="s">
        <v>136</v>
      </c>
      <c r="D147" t="s">
        <v>16</v>
      </c>
      <c r="F147">
        <v>1.07</v>
      </c>
      <c r="G147">
        <v>5044.9840000000004</v>
      </c>
      <c r="H147">
        <v>1092.9449999999999</v>
      </c>
      <c r="I147">
        <v>4.6159999999999997</v>
      </c>
      <c r="J147">
        <v>165.1</v>
      </c>
      <c r="K147" t="s">
        <v>17</v>
      </c>
      <c r="L147">
        <v>471.6</v>
      </c>
    </row>
    <row r="148" spans="1:13" x14ac:dyDescent="0.35">
      <c r="A148">
        <v>37</v>
      </c>
      <c r="B148">
        <v>37</v>
      </c>
      <c r="C148" t="s">
        <v>137</v>
      </c>
      <c r="D148" t="s">
        <v>24</v>
      </c>
      <c r="J148">
        <v>12.307</v>
      </c>
      <c r="K148" t="s">
        <v>25</v>
      </c>
    </row>
    <row r="149" spans="1:13" x14ac:dyDescent="0.35">
      <c r="A149">
        <v>38</v>
      </c>
      <c r="B149">
        <v>38</v>
      </c>
      <c r="C149" t="s">
        <v>138</v>
      </c>
      <c r="D149" t="s">
        <v>16</v>
      </c>
      <c r="E149">
        <v>176.4</v>
      </c>
      <c r="F149">
        <v>1.1599999999999999</v>
      </c>
      <c r="G149">
        <v>4040.2669999999998</v>
      </c>
      <c r="H149">
        <v>2202.6680000000001</v>
      </c>
      <c r="I149">
        <v>1.8340000000000001</v>
      </c>
      <c r="J149">
        <v>189.58799999999999</v>
      </c>
      <c r="K149" t="s">
        <v>66</v>
      </c>
      <c r="L149">
        <v>182.5</v>
      </c>
      <c r="M149">
        <v>3.5</v>
      </c>
    </row>
    <row r="150" spans="1:13" x14ac:dyDescent="0.35">
      <c r="A150">
        <v>39</v>
      </c>
      <c r="B150">
        <v>39</v>
      </c>
      <c r="C150" t="s">
        <v>139</v>
      </c>
      <c r="D150" t="s">
        <v>16</v>
      </c>
      <c r="F150">
        <v>1.05</v>
      </c>
      <c r="G150">
        <v>5703.7889999999998</v>
      </c>
      <c r="H150">
        <v>1317.809</v>
      </c>
      <c r="I150">
        <v>4.3280000000000003</v>
      </c>
      <c r="J150">
        <v>314.29899999999998</v>
      </c>
      <c r="K150" t="s">
        <v>17</v>
      </c>
      <c r="L150">
        <v>441.7</v>
      </c>
    </row>
    <row r="151" spans="1:13" x14ac:dyDescent="0.35">
      <c r="A151">
        <v>40</v>
      </c>
      <c r="B151">
        <v>40</v>
      </c>
      <c r="C151" t="s">
        <v>140</v>
      </c>
      <c r="D151" t="s">
        <v>16</v>
      </c>
      <c r="F151">
        <v>1.05</v>
      </c>
      <c r="G151">
        <v>4723.9650000000001</v>
      </c>
      <c r="H151">
        <v>1306.5709999999999</v>
      </c>
      <c r="I151">
        <v>3.6160000000000001</v>
      </c>
      <c r="J151">
        <v>233.52699999999999</v>
      </c>
      <c r="K151" t="s">
        <v>17</v>
      </c>
      <c r="L151">
        <v>367.6</v>
      </c>
    </row>
    <row r="152" spans="1:13" x14ac:dyDescent="0.35">
      <c r="A152">
        <v>41</v>
      </c>
      <c r="B152">
        <v>41</v>
      </c>
      <c r="C152" t="s">
        <v>141</v>
      </c>
      <c r="D152" t="s">
        <v>16</v>
      </c>
      <c r="F152">
        <v>1.08</v>
      </c>
      <c r="G152">
        <v>8099.3969999999999</v>
      </c>
      <c r="H152">
        <v>1100.114</v>
      </c>
      <c r="I152">
        <v>7.3620000000000001</v>
      </c>
      <c r="J152">
        <v>283.13299999999998</v>
      </c>
      <c r="K152" t="s">
        <v>17</v>
      </c>
      <c r="L152">
        <v>757.1</v>
      </c>
    </row>
    <row r="153" spans="1:13" x14ac:dyDescent="0.35">
      <c r="A153">
        <v>42</v>
      </c>
      <c r="B153">
        <v>42</v>
      </c>
      <c r="C153" t="s">
        <v>142</v>
      </c>
      <c r="D153" t="s">
        <v>16</v>
      </c>
      <c r="F153">
        <v>1.07</v>
      </c>
      <c r="G153">
        <v>2498.5279999999998</v>
      </c>
      <c r="H153">
        <v>1172.078</v>
      </c>
      <c r="I153">
        <v>2.1320000000000001</v>
      </c>
      <c r="J153">
        <v>87.478999999999999</v>
      </c>
      <c r="K153" t="s">
        <v>17</v>
      </c>
      <c r="L153">
        <v>213.4</v>
      </c>
    </row>
    <row r="154" spans="1:13" x14ac:dyDescent="0.35">
      <c r="A154">
        <v>43</v>
      </c>
      <c r="B154">
        <v>43</v>
      </c>
      <c r="C154" t="s">
        <v>143</v>
      </c>
      <c r="D154" t="s">
        <v>24</v>
      </c>
      <c r="K154" t="s">
        <v>25</v>
      </c>
    </row>
    <row r="155" spans="1:13" x14ac:dyDescent="0.35">
      <c r="A155">
        <v>44</v>
      </c>
      <c r="B155">
        <v>44</v>
      </c>
      <c r="C155" t="s">
        <v>144</v>
      </c>
      <c r="D155" t="s">
        <v>16</v>
      </c>
      <c r="F155">
        <v>1.19</v>
      </c>
      <c r="G155">
        <v>1045.5129999999999</v>
      </c>
      <c r="H155">
        <v>1870.28</v>
      </c>
      <c r="I155">
        <v>0.55900000000000005</v>
      </c>
      <c r="J155">
        <v>10.32</v>
      </c>
      <c r="K155" t="s">
        <v>17</v>
      </c>
      <c r="L155">
        <v>50</v>
      </c>
    </row>
    <row r="156" spans="1:13" x14ac:dyDescent="0.35">
      <c r="A156">
        <v>45</v>
      </c>
      <c r="B156">
        <v>45</v>
      </c>
      <c r="C156" t="s">
        <v>145</v>
      </c>
      <c r="D156" t="s">
        <v>16</v>
      </c>
      <c r="F156">
        <v>1.4</v>
      </c>
      <c r="G156">
        <v>788.26</v>
      </c>
      <c r="H156">
        <v>1007.343</v>
      </c>
      <c r="I156">
        <v>0.78300000000000003</v>
      </c>
      <c r="J156">
        <v>56.613999999999997</v>
      </c>
      <c r="K156" t="s">
        <v>66</v>
      </c>
      <c r="L156">
        <v>73.2</v>
      </c>
    </row>
    <row r="157" spans="1:13" x14ac:dyDescent="0.35">
      <c r="A157">
        <v>46</v>
      </c>
      <c r="B157">
        <v>46</v>
      </c>
      <c r="C157" t="s">
        <v>146</v>
      </c>
      <c r="D157" t="s">
        <v>16</v>
      </c>
      <c r="F157">
        <v>1.05</v>
      </c>
      <c r="G157">
        <v>2996.7260000000001</v>
      </c>
      <c r="H157">
        <v>1146.4100000000001</v>
      </c>
      <c r="I157">
        <v>2.6139999999999999</v>
      </c>
      <c r="J157">
        <v>101.587</v>
      </c>
      <c r="K157" t="s">
        <v>17</v>
      </c>
      <c r="L157">
        <v>263.60000000000002</v>
      </c>
    </row>
    <row r="158" spans="1:13" x14ac:dyDescent="0.35">
      <c r="A158">
        <v>47</v>
      </c>
      <c r="B158">
        <v>47</v>
      </c>
      <c r="C158" t="s">
        <v>147</v>
      </c>
      <c r="D158" t="s">
        <v>16</v>
      </c>
      <c r="F158">
        <v>1.07</v>
      </c>
      <c r="G158">
        <v>2515.4690000000001</v>
      </c>
      <c r="H158">
        <v>1516.6980000000001</v>
      </c>
      <c r="I158">
        <v>1.659</v>
      </c>
      <c r="J158">
        <v>78.319000000000003</v>
      </c>
      <c r="K158" t="s">
        <v>17</v>
      </c>
      <c r="L158">
        <v>164.2</v>
      </c>
    </row>
    <row r="159" spans="1:13" x14ac:dyDescent="0.35">
      <c r="A159">
        <v>48</v>
      </c>
      <c r="B159">
        <v>48</v>
      </c>
      <c r="C159" t="s">
        <v>148</v>
      </c>
      <c r="D159" t="s">
        <v>24</v>
      </c>
      <c r="K159" t="s">
        <v>25</v>
      </c>
    </row>
    <row r="161" spans="1:13" x14ac:dyDescent="0.35">
      <c r="A161" t="s">
        <v>71</v>
      </c>
    </row>
    <row r="163" spans="1:13" x14ac:dyDescent="0.35">
      <c r="B163" t="s">
        <v>3</v>
      </c>
      <c r="C163" t="s">
        <v>4</v>
      </c>
      <c r="D163" t="s">
        <v>5</v>
      </c>
      <c r="E163" t="s">
        <v>6</v>
      </c>
      <c r="F163" t="s">
        <v>7</v>
      </c>
      <c r="G163" t="s">
        <v>8</v>
      </c>
      <c r="H163" t="s">
        <v>9</v>
      </c>
      <c r="I163" t="s">
        <v>10</v>
      </c>
      <c r="J163" t="s">
        <v>11</v>
      </c>
      <c r="K163" t="s">
        <v>12</v>
      </c>
      <c r="L163" t="s">
        <v>13</v>
      </c>
      <c r="M163" t="s">
        <v>14</v>
      </c>
    </row>
    <row r="164" spans="1:13" x14ac:dyDescent="0.35">
      <c r="A164">
        <v>1</v>
      </c>
      <c r="B164">
        <v>1</v>
      </c>
      <c r="C164" t="s">
        <v>101</v>
      </c>
      <c r="D164" t="s">
        <v>24</v>
      </c>
      <c r="J164">
        <v>13.065</v>
      </c>
      <c r="K164" t="s">
        <v>25</v>
      </c>
    </row>
    <row r="165" spans="1:13" x14ac:dyDescent="0.35">
      <c r="A165">
        <v>2</v>
      </c>
      <c r="B165">
        <v>2</v>
      </c>
      <c r="C165" t="s">
        <v>102</v>
      </c>
      <c r="D165" t="s">
        <v>16</v>
      </c>
      <c r="F165">
        <v>1.6</v>
      </c>
      <c r="G165">
        <v>709.56799999999998</v>
      </c>
      <c r="H165">
        <v>1979.864</v>
      </c>
      <c r="I165">
        <v>0.35799999999999998</v>
      </c>
      <c r="J165">
        <v>180.37</v>
      </c>
      <c r="K165" t="s">
        <v>66</v>
      </c>
      <c r="L165">
        <v>36.1</v>
      </c>
    </row>
    <row r="166" spans="1:13" x14ac:dyDescent="0.35">
      <c r="A166">
        <v>3</v>
      </c>
      <c r="B166">
        <v>3</v>
      </c>
      <c r="C166" t="s">
        <v>103</v>
      </c>
      <c r="D166" t="s">
        <v>16</v>
      </c>
      <c r="F166">
        <v>1.63</v>
      </c>
      <c r="G166">
        <v>5159.8109999999997</v>
      </c>
      <c r="H166">
        <v>2118.89</v>
      </c>
      <c r="I166">
        <v>2.4350000000000001</v>
      </c>
      <c r="J166">
        <v>1459.088</v>
      </c>
      <c r="K166" t="s">
        <v>66</v>
      </c>
      <c r="L166">
        <v>253.6</v>
      </c>
    </row>
    <row r="167" spans="1:13" x14ac:dyDescent="0.35">
      <c r="A167">
        <v>4</v>
      </c>
      <c r="B167">
        <v>4</v>
      </c>
      <c r="C167" t="s">
        <v>104</v>
      </c>
      <c r="D167" t="s">
        <v>16</v>
      </c>
      <c r="F167">
        <v>1.63</v>
      </c>
      <c r="G167">
        <v>4669.0529999999999</v>
      </c>
      <c r="H167">
        <v>2143.06</v>
      </c>
      <c r="I167">
        <v>2.1789999999999998</v>
      </c>
      <c r="J167">
        <v>1505.9559999999999</v>
      </c>
      <c r="K167" t="s">
        <v>72</v>
      </c>
      <c r="L167">
        <v>226.7</v>
      </c>
    </row>
    <row r="168" spans="1:13" x14ac:dyDescent="0.35">
      <c r="A168">
        <v>5</v>
      </c>
      <c r="B168">
        <v>5</v>
      </c>
      <c r="C168" t="s">
        <v>105</v>
      </c>
      <c r="D168" t="s">
        <v>16</v>
      </c>
      <c r="F168">
        <v>1.63</v>
      </c>
      <c r="G168">
        <v>3821.6610000000001</v>
      </c>
      <c r="H168">
        <v>1787.395</v>
      </c>
      <c r="I168">
        <v>2.1379999999999999</v>
      </c>
      <c r="J168">
        <v>951.60500000000002</v>
      </c>
      <c r="K168" t="s">
        <v>66</v>
      </c>
      <c r="L168">
        <v>222.5</v>
      </c>
    </row>
    <row r="169" spans="1:13" x14ac:dyDescent="0.35">
      <c r="A169">
        <v>6</v>
      </c>
      <c r="B169">
        <v>6</v>
      </c>
      <c r="C169" t="s">
        <v>106</v>
      </c>
      <c r="D169" t="s">
        <v>16</v>
      </c>
      <c r="F169">
        <v>1.63</v>
      </c>
      <c r="G169">
        <v>6882.4470000000001</v>
      </c>
      <c r="H169">
        <v>1977.614</v>
      </c>
      <c r="I169">
        <v>3.48</v>
      </c>
      <c r="J169">
        <v>2184.5700000000002</v>
      </c>
      <c r="K169" t="s">
        <v>66</v>
      </c>
      <c r="L169">
        <v>363</v>
      </c>
    </row>
    <row r="170" spans="1:13" x14ac:dyDescent="0.35">
      <c r="A170">
        <v>7</v>
      </c>
      <c r="B170">
        <v>7</v>
      </c>
      <c r="C170" t="s">
        <v>107</v>
      </c>
      <c r="D170" t="s">
        <v>24</v>
      </c>
      <c r="K170" t="s">
        <v>25</v>
      </c>
    </row>
    <row r="171" spans="1:13" x14ac:dyDescent="0.35">
      <c r="A171">
        <v>8</v>
      </c>
      <c r="B171">
        <v>8</v>
      </c>
      <c r="C171" t="s">
        <v>108</v>
      </c>
      <c r="D171" t="s">
        <v>16</v>
      </c>
      <c r="E171">
        <v>22.41</v>
      </c>
      <c r="F171">
        <v>1.58</v>
      </c>
      <c r="G171">
        <v>835.09900000000005</v>
      </c>
      <c r="H171">
        <v>3263.2629999999999</v>
      </c>
      <c r="I171">
        <v>0.25600000000000001</v>
      </c>
      <c r="J171">
        <v>208.74</v>
      </c>
      <c r="K171" t="s">
        <v>66</v>
      </c>
      <c r="L171">
        <v>25.3</v>
      </c>
      <c r="M171">
        <v>13.1</v>
      </c>
    </row>
    <row r="172" spans="1:13" x14ac:dyDescent="0.35">
      <c r="A172">
        <v>9</v>
      </c>
      <c r="B172">
        <v>9</v>
      </c>
      <c r="C172" t="s">
        <v>109</v>
      </c>
      <c r="D172" t="s">
        <v>16</v>
      </c>
      <c r="F172">
        <v>1.61</v>
      </c>
      <c r="G172">
        <v>2601.7829999999999</v>
      </c>
      <c r="H172">
        <v>1466.81</v>
      </c>
      <c r="I172">
        <v>1.774</v>
      </c>
      <c r="J172">
        <v>783.32399999999996</v>
      </c>
      <c r="K172" t="s">
        <v>69</v>
      </c>
      <c r="L172">
        <v>184.3</v>
      </c>
    </row>
    <row r="173" spans="1:13" x14ac:dyDescent="0.35">
      <c r="A173">
        <v>10</v>
      </c>
      <c r="B173">
        <v>10</v>
      </c>
      <c r="C173" t="s">
        <v>110</v>
      </c>
      <c r="D173" t="s">
        <v>16</v>
      </c>
      <c r="F173">
        <v>1.61</v>
      </c>
      <c r="G173">
        <v>6268.817</v>
      </c>
      <c r="H173">
        <v>2166.7060000000001</v>
      </c>
      <c r="I173">
        <v>2.8929999999999998</v>
      </c>
      <c r="J173">
        <v>1756.6089999999999</v>
      </c>
      <c r="K173" t="s">
        <v>66</v>
      </c>
      <c r="L173">
        <v>301.5</v>
      </c>
    </row>
    <row r="174" spans="1:13" x14ac:dyDescent="0.35">
      <c r="A174">
        <v>11</v>
      </c>
      <c r="B174">
        <v>11</v>
      </c>
      <c r="C174" t="s">
        <v>111</v>
      </c>
      <c r="D174" t="s">
        <v>16</v>
      </c>
      <c r="F174">
        <v>1.61</v>
      </c>
      <c r="G174">
        <v>8646.3549999999996</v>
      </c>
      <c r="H174">
        <v>1732.421</v>
      </c>
      <c r="I174">
        <v>4.9909999999999997</v>
      </c>
      <c r="J174">
        <v>2643.75</v>
      </c>
      <c r="K174" t="s">
        <v>69</v>
      </c>
      <c r="L174">
        <v>521.20000000000005</v>
      </c>
    </row>
    <row r="175" spans="1:13" x14ac:dyDescent="0.35">
      <c r="A175">
        <v>12</v>
      </c>
      <c r="B175">
        <v>12</v>
      </c>
      <c r="C175" t="s">
        <v>112</v>
      </c>
      <c r="D175" t="s">
        <v>16</v>
      </c>
      <c r="F175">
        <v>1.63</v>
      </c>
      <c r="G175">
        <v>3885.8649999999998</v>
      </c>
      <c r="H175">
        <v>2140.6640000000002</v>
      </c>
      <c r="I175">
        <v>1.8149999999999999</v>
      </c>
      <c r="J175">
        <v>1172.277</v>
      </c>
      <c r="K175" t="s">
        <v>66</v>
      </c>
      <c r="L175">
        <v>188.6</v>
      </c>
    </row>
    <row r="176" spans="1:13" x14ac:dyDescent="0.35">
      <c r="A176">
        <v>13</v>
      </c>
      <c r="B176">
        <v>13</v>
      </c>
      <c r="C176" t="s">
        <v>113</v>
      </c>
      <c r="D176" t="s">
        <v>24</v>
      </c>
      <c r="K176" t="s">
        <v>25</v>
      </c>
    </row>
    <row r="177" spans="1:12" x14ac:dyDescent="0.35">
      <c r="A177">
        <v>14</v>
      </c>
      <c r="B177">
        <v>14</v>
      </c>
      <c r="C177" t="s">
        <v>114</v>
      </c>
      <c r="D177" t="s">
        <v>16</v>
      </c>
      <c r="F177">
        <v>1.6</v>
      </c>
      <c r="G177">
        <v>257.52100000000002</v>
      </c>
      <c r="H177">
        <v>1656.8340000000001</v>
      </c>
      <c r="I177">
        <v>0.155</v>
      </c>
      <c r="J177">
        <v>100.196</v>
      </c>
      <c r="K177" t="s">
        <v>66</v>
      </c>
      <c r="L177">
        <v>14.8</v>
      </c>
    </row>
    <row r="178" spans="1:12" x14ac:dyDescent="0.35">
      <c r="A178">
        <v>15</v>
      </c>
      <c r="B178">
        <v>15</v>
      </c>
      <c r="C178" t="s">
        <v>115</v>
      </c>
      <c r="D178" t="s">
        <v>16</v>
      </c>
      <c r="F178">
        <v>1.61</v>
      </c>
      <c r="G178">
        <v>1626.34</v>
      </c>
      <c r="H178">
        <v>2022.048</v>
      </c>
      <c r="I178">
        <v>0.80400000000000005</v>
      </c>
      <c r="J178">
        <v>564.346</v>
      </c>
      <c r="K178" t="s">
        <v>66</v>
      </c>
      <c r="L178">
        <v>82.8</v>
      </c>
    </row>
    <row r="179" spans="1:12" x14ac:dyDescent="0.35">
      <c r="A179">
        <v>16</v>
      </c>
      <c r="B179">
        <v>16</v>
      </c>
      <c r="C179" t="s">
        <v>116</v>
      </c>
      <c r="D179" t="s">
        <v>16</v>
      </c>
      <c r="F179">
        <v>1.61</v>
      </c>
      <c r="G179">
        <v>2360.0360000000001</v>
      </c>
      <c r="H179">
        <v>1847.297</v>
      </c>
      <c r="I179">
        <v>1.278</v>
      </c>
      <c r="J179">
        <v>598.755</v>
      </c>
      <c r="K179" t="s">
        <v>66</v>
      </c>
      <c r="L179">
        <v>132.30000000000001</v>
      </c>
    </row>
    <row r="180" spans="1:12" x14ac:dyDescent="0.35">
      <c r="A180">
        <v>17</v>
      </c>
      <c r="B180">
        <v>17</v>
      </c>
      <c r="C180" t="s">
        <v>117</v>
      </c>
      <c r="D180" t="s">
        <v>16</v>
      </c>
      <c r="F180">
        <v>1.63</v>
      </c>
      <c r="G180">
        <v>4965.3869999999997</v>
      </c>
      <c r="H180">
        <v>2107.37</v>
      </c>
      <c r="I180">
        <v>2.3559999999999999</v>
      </c>
      <c r="J180">
        <v>1682.93</v>
      </c>
      <c r="K180" t="s">
        <v>66</v>
      </c>
      <c r="L180">
        <v>245.3</v>
      </c>
    </row>
    <row r="181" spans="1:12" x14ac:dyDescent="0.35">
      <c r="A181">
        <v>18</v>
      </c>
      <c r="B181">
        <v>18</v>
      </c>
      <c r="C181" t="s">
        <v>118</v>
      </c>
      <c r="D181" t="s">
        <v>16</v>
      </c>
      <c r="F181">
        <v>1.63</v>
      </c>
      <c r="G181">
        <v>4544.6030000000001</v>
      </c>
      <c r="H181">
        <v>1795.7819999999999</v>
      </c>
      <c r="I181">
        <v>2.5310000000000001</v>
      </c>
      <c r="J181">
        <v>1148.258</v>
      </c>
      <c r="K181" t="s">
        <v>66</v>
      </c>
      <c r="L181">
        <v>263.60000000000002</v>
      </c>
    </row>
    <row r="182" spans="1:12" x14ac:dyDescent="0.35">
      <c r="A182">
        <v>19</v>
      </c>
      <c r="B182">
        <v>19</v>
      </c>
      <c r="C182" t="s">
        <v>119</v>
      </c>
      <c r="D182" t="s">
        <v>24</v>
      </c>
      <c r="J182">
        <v>11.287000000000001</v>
      </c>
      <c r="K182" t="s">
        <v>25</v>
      </c>
    </row>
    <row r="183" spans="1:12" x14ac:dyDescent="0.35">
      <c r="A183">
        <v>20</v>
      </c>
      <c r="B183">
        <v>20</v>
      </c>
      <c r="C183" t="s">
        <v>120</v>
      </c>
      <c r="D183" t="s">
        <v>16</v>
      </c>
      <c r="F183">
        <v>1.53</v>
      </c>
      <c r="G183">
        <v>303.58600000000001</v>
      </c>
      <c r="H183">
        <v>1655.8579999999999</v>
      </c>
      <c r="I183">
        <v>0.183</v>
      </c>
      <c r="J183">
        <v>102.88200000000001</v>
      </c>
      <c r="K183" t="s">
        <v>17</v>
      </c>
      <c r="L183">
        <v>17.7</v>
      </c>
    </row>
    <row r="184" spans="1:12" x14ac:dyDescent="0.35">
      <c r="A184">
        <v>21</v>
      </c>
      <c r="B184">
        <v>21</v>
      </c>
      <c r="C184" t="s">
        <v>121</v>
      </c>
      <c r="D184" t="s">
        <v>16</v>
      </c>
      <c r="F184">
        <v>1.63</v>
      </c>
      <c r="G184">
        <v>4129.326</v>
      </c>
      <c r="H184">
        <v>1655.854</v>
      </c>
      <c r="I184">
        <v>2.4940000000000002</v>
      </c>
      <c r="J184">
        <v>1362.1</v>
      </c>
      <c r="K184" t="s">
        <v>66</v>
      </c>
      <c r="L184">
        <v>259.7</v>
      </c>
    </row>
    <row r="185" spans="1:12" x14ac:dyDescent="0.35">
      <c r="A185">
        <v>22</v>
      </c>
      <c r="B185">
        <v>22</v>
      </c>
      <c r="C185" t="s">
        <v>122</v>
      </c>
      <c r="D185" t="s">
        <v>16</v>
      </c>
      <c r="F185">
        <v>1.61</v>
      </c>
      <c r="G185">
        <v>3210.5650000000001</v>
      </c>
      <c r="H185">
        <v>1889.335</v>
      </c>
      <c r="I185">
        <v>1.6990000000000001</v>
      </c>
      <c r="J185">
        <v>849.66399999999999</v>
      </c>
      <c r="K185" t="s">
        <v>66</v>
      </c>
      <c r="L185">
        <v>176.5</v>
      </c>
    </row>
    <row r="186" spans="1:12" x14ac:dyDescent="0.35">
      <c r="A186">
        <v>23</v>
      </c>
      <c r="B186">
        <v>23</v>
      </c>
      <c r="C186" t="s">
        <v>123</v>
      </c>
      <c r="D186" t="s">
        <v>16</v>
      </c>
      <c r="F186">
        <v>1.61</v>
      </c>
      <c r="G186">
        <v>3581.9969999999998</v>
      </c>
      <c r="H186">
        <v>1627.8040000000001</v>
      </c>
      <c r="I186">
        <v>2.2010000000000001</v>
      </c>
      <c r="J186">
        <v>1031.501</v>
      </c>
      <c r="K186" t="s">
        <v>69</v>
      </c>
      <c r="L186">
        <v>229</v>
      </c>
    </row>
    <row r="187" spans="1:12" x14ac:dyDescent="0.35">
      <c r="A187">
        <v>24</v>
      </c>
      <c r="B187">
        <v>24</v>
      </c>
      <c r="C187" t="s">
        <v>124</v>
      </c>
      <c r="D187" t="s">
        <v>16</v>
      </c>
      <c r="F187">
        <v>1.61</v>
      </c>
      <c r="G187">
        <v>7046.7860000000001</v>
      </c>
      <c r="H187">
        <v>1812.7449999999999</v>
      </c>
      <c r="I187">
        <v>3.887</v>
      </c>
      <c r="J187">
        <v>1956.7280000000001</v>
      </c>
      <c r="K187" t="s">
        <v>69</v>
      </c>
      <c r="L187">
        <v>405.7</v>
      </c>
    </row>
    <row r="188" spans="1:12" x14ac:dyDescent="0.35">
      <c r="A188">
        <v>25</v>
      </c>
      <c r="B188">
        <v>25</v>
      </c>
      <c r="C188" t="s">
        <v>125</v>
      </c>
      <c r="D188" t="s">
        <v>24</v>
      </c>
      <c r="K188" t="s">
        <v>25</v>
      </c>
    </row>
    <row r="189" spans="1:12" x14ac:dyDescent="0.35">
      <c r="A189">
        <v>26</v>
      </c>
      <c r="B189">
        <v>26</v>
      </c>
      <c r="C189" t="s">
        <v>126</v>
      </c>
      <c r="D189" t="s">
        <v>16</v>
      </c>
      <c r="F189">
        <v>1.53</v>
      </c>
      <c r="G189">
        <v>400.73599999999999</v>
      </c>
      <c r="H189">
        <v>1496.184</v>
      </c>
      <c r="I189">
        <v>0.26800000000000002</v>
      </c>
      <c r="J189">
        <v>103.126</v>
      </c>
      <c r="K189" t="s">
        <v>66</v>
      </c>
      <c r="L189">
        <v>26.6</v>
      </c>
    </row>
    <row r="190" spans="1:12" x14ac:dyDescent="0.35">
      <c r="A190">
        <v>27</v>
      </c>
      <c r="B190">
        <v>27</v>
      </c>
      <c r="C190" t="s">
        <v>127</v>
      </c>
      <c r="D190" t="s">
        <v>16</v>
      </c>
      <c r="F190">
        <v>1.61</v>
      </c>
      <c r="G190">
        <v>7453.1689999999999</v>
      </c>
      <c r="H190">
        <v>1592.9780000000001</v>
      </c>
      <c r="I190">
        <v>4.6790000000000003</v>
      </c>
      <c r="J190">
        <v>2208.4740000000002</v>
      </c>
      <c r="K190" t="s">
        <v>69</v>
      </c>
      <c r="L190">
        <v>488.5</v>
      </c>
    </row>
    <row r="191" spans="1:12" x14ac:dyDescent="0.35">
      <c r="A191">
        <v>28</v>
      </c>
      <c r="B191">
        <v>28</v>
      </c>
      <c r="C191" t="s">
        <v>128</v>
      </c>
      <c r="D191" t="s">
        <v>16</v>
      </c>
      <c r="F191">
        <v>1.61</v>
      </c>
      <c r="G191">
        <v>3054.4110000000001</v>
      </c>
      <c r="H191">
        <v>1702.8679999999999</v>
      </c>
      <c r="I191">
        <v>1.794</v>
      </c>
      <c r="J191">
        <v>970.24199999999996</v>
      </c>
      <c r="K191" t="s">
        <v>66</v>
      </c>
      <c r="L191">
        <v>186.4</v>
      </c>
    </row>
    <row r="192" spans="1:12" x14ac:dyDescent="0.35">
      <c r="A192">
        <v>29</v>
      </c>
      <c r="B192">
        <v>29</v>
      </c>
      <c r="C192" t="s">
        <v>129</v>
      </c>
      <c r="D192" t="s">
        <v>16</v>
      </c>
      <c r="F192">
        <v>1.6</v>
      </c>
      <c r="G192">
        <v>3376.2910000000002</v>
      </c>
      <c r="H192">
        <v>1417.1610000000001</v>
      </c>
      <c r="I192">
        <v>2.3820000000000001</v>
      </c>
      <c r="J192">
        <v>1426.1020000000001</v>
      </c>
      <c r="K192" t="s">
        <v>17</v>
      </c>
      <c r="L192">
        <v>248</v>
      </c>
    </row>
    <row r="193" spans="1:13" x14ac:dyDescent="0.35">
      <c r="A193">
        <v>30</v>
      </c>
      <c r="B193">
        <v>30</v>
      </c>
      <c r="C193" t="s">
        <v>130</v>
      </c>
      <c r="D193" t="s">
        <v>16</v>
      </c>
      <c r="F193">
        <v>1.61</v>
      </c>
      <c r="G193">
        <v>2629.9470000000001</v>
      </c>
      <c r="H193">
        <v>1840.933</v>
      </c>
      <c r="I193">
        <v>1.429</v>
      </c>
      <c r="J193">
        <v>828.61500000000001</v>
      </c>
      <c r="K193" t="s">
        <v>66</v>
      </c>
      <c r="L193">
        <v>148.19999999999999</v>
      </c>
    </row>
    <row r="194" spans="1:13" x14ac:dyDescent="0.35">
      <c r="A194">
        <v>31</v>
      </c>
      <c r="B194">
        <v>31</v>
      </c>
      <c r="C194" t="s">
        <v>131</v>
      </c>
      <c r="D194" t="s">
        <v>24</v>
      </c>
      <c r="J194">
        <v>16.727</v>
      </c>
      <c r="K194" t="s">
        <v>25</v>
      </c>
    </row>
    <row r="195" spans="1:13" x14ac:dyDescent="0.35">
      <c r="A195">
        <v>32</v>
      </c>
      <c r="B195">
        <v>32</v>
      </c>
      <c r="C195" t="s">
        <v>132</v>
      </c>
      <c r="D195" t="s">
        <v>16</v>
      </c>
      <c r="F195">
        <v>1.61</v>
      </c>
      <c r="G195">
        <v>6024.9390000000003</v>
      </c>
      <c r="H195">
        <v>1924.8240000000001</v>
      </c>
      <c r="I195">
        <v>3.13</v>
      </c>
      <c r="J195">
        <v>2056.6770000000001</v>
      </c>
      <c r="K195" t="s">
        <v>17</v>
      </c>
      <c r="L195">
        <v>326.3</v>
      </c>
    </row>
    <row r="196" spans="1:13" x14ac:dyDescent="0.35">
      <c r="A196">
        <v>33</v>
      </c>
      <c r="B196">
        <v>33</v>
      </c>
      <c r="C196" t="s">
        <v>133</v>
      </c>
      <c r="D196" t="s">
        <v>16</v>
      </c>
      <c r="F196">
        <v>1.61</v>
      </c>
      <c r="G196">
        <v>3559.59</v>
      </c>
      <c r="H196">
        <v>1871.942</v>
      </c>
      <c r="I196">
        <v>1.9019999999999999</v>
      </c>
      <c r="J196">
        <v>1400.8209999999999</v>
      </c>
      <c r="K196" t="s">
        <v>66</v>
      </c>
      <c r="L196">
        <v>197.7</v>
      </c>
    </row>
    <row r="197" spans="1:13" x14ac:dyDescent="0.35">
      <c r="A197">
        <v>34</v>
      </c>
      <c r="B197">
        <v>34</v>
      </c>
      <c r="C197" t="s">
        <v>134</v>
      </c>
      <c r="D197" t="s">
        <v>16</v>
      </c>
      <c r="F197">
        <v>1.63</v>
      </c>
      <c r="G197">
        <v>4289.3590000000004</v>
      </c>
      <c r="H197">
        <v>1684.8330000000001</v>
      </c>
      <c r="I197">
        <v>2.5459999999999998</v>
      </c>
      <c r="J197">
        <v>1301.9739999999999</v>
      </c>
      <c r="K197" t="s">
        <v>66</v>
      </c>
      <c r="L197">
        <v>265.2</v>
      </c>
    </row>
    <row r="198" spans="1:13" x14ac:dyDescent="0.35">
      <c r="A198">
        <v>35</v>
      </c>
      <c r="B198">
        <v>35</v>
      </c>
      <c r="C198" t="s">
        <v>135</v>
      </c>
      <c r="D198" t="s">
        <v>16</v>
      </c>
      <c r="F198">
        <v>1.63</v>
      </c>
      <c r="G198">
        <v>2800.11</v>
      </c>
      <c r="H198">
        <v>1677.338</v>
      </c>
      <c r="I198">
        <v>1.669</v>
      </c>
      <c r="J198">
        <v>966.24900000000002</v>
      </c>
      <c r="K198" t="s">
        <v>72</v>
      </c>
      <c r="L198">
        <v>173.4</v>
      </c>
    </row>
    <row r="199" spans="1:13" x14ac:dyDescent="0.35">
      <c r="A199">
        <v>36</v>
      </c>
      <c r="B199">
        <v>36</v>
      </c>
      <c r="C199" t="s">
        <v>136</v>
      </c>
      <c r="D199" t="s">
        <v>16</v>
      </c>
      <c r="F199">
        <v>1.61</v>
      </c>
      <c r="G199">
        <v>6529.777</v>
      </c>
      <c r="H199">
        <v>1711.4749999999999</v>
      </c>
      <c r="I199">
        <v>3.8149999999999999</v>
      </c>
      <c r="J199">
        <v>2310.9850000000001</v>
      </c>
      <c r="K199" t="s">
        <v>66</v>
      </c>
      <c r="L199">
        <v>398.1</v>
      </c>
    </row>
    <row r="200" spans="1:13" x14ac:dyDescent="0.35">
      <c r="A200">
        <v>37</v>
      </c>
      <c r="B200">
        <v>37</v>
      </c>
      <c r="C200" t="s">
        <v>137</v>
      </c>
      <c r="D200" t="s">
        <v>24</v>
      </c>
    </row>
    <row r="201" spans="1:13" x14ac:dyDescent="0.35">
      <c r="A201">
        <v>38</v>
      </c>
      <c r="B201">
        <v>38</v>
      </c>
      <c r="C201" t="s">
        <v>138</v>
      </c>
      <c r="D201" t="s">
        <v>16</v>
      </c>
      <c r="E201">
        <v>176.4</v>
      </c>
      <c r="F201">
        <v>1.54</v>
      </c>
      <c r="G201">
        <v>4131.9629999999997</v>
      </c>
      <c r="H201">
        <v>2751.84</v>
      </c>
      <c r="I201">
        <v>1.502</v>
      </c>
      <c r="J201">
        <v>1511.578</v>
      </c>
      <c r="K201" t="s">
        <v>17</v>
      </c>
      <c r="L201">
        <v>155.80000000000001</v>
      </c>
      <c r="M201">
        <v>-11.7</v>
      </c>
    </row>
    <row r="202" spans="1:13" x14ac:dyDescent="0.35">
      <c r="A202">
        <v>39</v>
      </c>
      <c r="B202">
        <v>39</v>
      </c>
      <c r="C202" t="s">
        <v>139</v>
      </c>
      <c r="D202" t="s">
        <v>16</v>
      </c>
      <c r="F202">
        <v>1.61</v>
      </c>
      <c r="G202">
        <v>3251.24</v>
      </c>
      <c r="H202">
        <v>1673.2809999999999</v>
      </c>
      <c r="I202">
        <v>1.9430000000000001</v>
      </c>
      <c r="J202">
        <v>958.31799999999998</v>
      </c>
      <c r="K202" t="s">
        <v>69</v>
      </c>
      <c r="L202">
        <v>202</v>
      </c>
    </row>
    <row r="203" spans="1:13" x14ac:dyDescent="0.35">
      <c r="A203">
        <v>40</v>
      </c>
      <c r="B203">
        <v>40</v>
      </c>
      <c r="C203" t="s">
        <v>140</v>
      </c>
      <c r="D203" t="s">
        <v>16</v>
      </c>
      <c r="F203">
        <v>1.61</v>
      </c>
      <c r="G203">
        <v>6072.0439999999999</v>
      </c>
      <c r="H203">
        <v>1874.982</v>
      </c>
      <c r="I203">
        <v>3.238</v>
      </c>
      <c r="J203">
        <v>1719.585</v>
      </c>
      <c r="K203" t="s">
        <v>69</v>
      </c>
      <c r="L203">
        <v>337.7</v>
      </c>
    </row>
    <row r="204" spans="1:13" x14ac:dyDescent="0.35">
      <c r="A204">
        <v>41</v>
      </c>
      <c r="B204">
        <v>41</v>
      </c>
      <c r="C204" t="s">
        <v>141</v>
      </c>
      <c r="D204" t="s">
        <v>16</v>
      </c>
      <c r="F204">
        <v>1.61</v>
      </c>
      <c r="G204">
        <v>9398.3320000000003</v>
      </c>
      <c r="H204">
        <v>1384.2239999999999</v>
      </c>
      <c r="I204">
        <v>6.79</v>
      </c>
      <c r="J204">
        <v>3116.3</v>
      </c>
      <c r="K204" t="s">
        <v>66</v>
      </c>
      <c r="L204">
        <v>709.6</v>
      </c>
    </row>
    <row r="205" spans="1:13" x14ac:dyDescent="0.35">
      <c r="A205">
        <v>42</v>
      </c>
      <c r="B205">
        <v>42</v>
      </c>
      <c r="C205" t="s">
        <v>142</v>
      </c>
      <c r="D205" t="s">
        <v>16</v>
      </c>
      <c r="F205">
        <v>1.61</v>
      </c>
      <c r="G205">
        <v>2831.915</v>
      </c>
      <c r="H205">
        <v>1978.444</v>
      </c>
      <c r="I205">
        <v>1.431</v>
      </c>
      <c r="J205">
        <v>877.73900000000003</v>
      </c>
      <c r="K205" t="s">
        <v>66</v>
      </c>
      <c r="L205">
        <v>148.4</v>
      </c>
    </row>
    <row r="206" spans="1:13" x14ac:dyDescent="0.35">
      <c r="A206">
        <v>43</v>
      </c>
      <c r="B206">
        <v>43</v>
      </c>
      <c r="C206" t="s">
        <v>143</v>
      </c>
      <c r="D206" t="s">
        <v>24</v>
      </c>
      <c r="J206">
        <v>8.4969999999999999</v>
      </c>
      <c r="K206" t="s">
        <v>25</v>
      </c>
    </row>
    <row r="207" spans="1:13" x14ac:dyDescent="0.35">
      <c r="A207">
        <v>44</v>
      </c>
      <c r="B207">
        <v>44</v>
      </c>
      <c r="C207" t="s">
        <v>144</v>
      </c>
      <c r="D207" t="s">
        <v>16</v>
      </c>
      <c r="F207">
        <v>1.58</v>
      </c>
      <c r="G207">
        <v>318.97800000000001</v>
      </c>
      <c r="H207">
        <v>1418.3489999999999</v>
      </c>
      <c r="I207">
        <v>0.22500000000000001</v>
      </c>
      <c r="J207">
        <v>84.263999999999996</v>
      </c>
      <c r="K207" t="s">
        <v>66</v>
      </c>
      <c r="L207">
        <v>22.1</v>
      </c>
    </row>
    <row r="208" spans="1:13" x14ac:dyDescent="0.35">
      <c r="A208">
        <v>45</v>
      </c>
      <c r="B208">
        <v>45</v>
      </c>
      <c r="C208" t="s">
        <v>145</v>
      </c>
      <c r="D208" t="s">
        <v>16</v>
      </c>
      <c r="F208">
        <v>1.63</v>
      </c>
      <c r="G208">
        <v>2678.2069999999999</v>
      </c>
      <c r="H208">
        <v>1692.759</v>
      </c>
      <c r="I208">
        <v>1.5820000000000001</v>
      </c>
      <c r="J208">
        <v>833.31500000000005</v>
      </c>
      <c r="K208" t="s">
        <v>66</v>
      </c>
      <c r="L208">
        <v>164.2</v>
      </c>
    </row>
    <row r="209" spans="1:13" x14ac:dyDescent="0.35">
      <c r="A209">
        <v>46</v>
      </c>
      <c r="B209">
        <v>46</v>
      </c>
      <c r="C209" t="s">
        <v>146</v>
      </c>
      <c r="D209" t="s">
        <v>16</v>
      </c>
      <c r="F209">
        <v>1.61</v>
      </c>
      <c r="G209">
        <v>2317.7550000000001</v>
      </c>
      <c r="H209">
        <v>1825.376</v>
      </c>
      <c r="I209">
        <v>1.27</v>
      </c>
      <c r="J209">
        <v>502.07499999999999</v>
      </c>
      <c r="K209" t="s">
        <v>69</v>
      </c>
      <c r="L209">
        <v>131.5</v>
      </c>
    </row>
    <row r="210" spans="1:13" x14ac:dyDescent="0.35">
      <c r="A210">
        <v>47</v>
      </c>
      <c r="B210">
        <v>47</v>
      </c>
      <c r="C210" t="s">
        <v>147</v>
      </c>
      <c r="D210" t="s">
        <v>16</v>
      </c>
      <c r="F210">
        <v>1.6</v>
      </c>
      <c r="G210">
        <v>1614.6969999999999</v>
      </c>
      <c r="H210">
        <v>1767.9929999999999</v>
      </c>
      <c r="I210">
        <v>0.91300000000000003</v>
      </c>
      <c r="J210">
        <v>569.85400000000004</v>
      </c>
      <c r="K210" t="s">
        <v>69</v>
      </c>
      <c r="L210">
        <v>94.2</v>
      </c>
    </row>
    <row r="211" spans="1:13" x14ac:dyDescent="0.35">
      <c r="A211">
        <v>48</v>
      </c>
      <c r="B211">
        <v>48</v>
      </c>
      <c r="C211" t="s">
        <v>148</v>
      </c>
      <c r="D211" t="s">
        <v>24</v>
      </c>
      <c r="K211" t="s">
        <v>25</v>
      </c>
    </row>
    <row r="213" spans="1:13" x14ac:dyDescent="0.35">
      <c r="A213" t="s">
        <v>73</v>
      </c>
    </row>
    <row r="215" spans="1:13" x14ac:dyDescent="0.35">
      <c r="B215" t="s">
        <v>3</v>
      </c>
      <c r="C215" t="s">
        <v>4</v>
      </c>
      <c r="D215" t="s">
        <v>5</v>
      </c>
      <c r="E215" t="s">
        <v>6</v>
      </c>
      <c r="F215" t="s">
        <v>7</v>
      </c>
      <c r="G215" t="s">
        <v>8</v>
      </c>
      <c r="H215" t="s">
        <v>9</v>
      </c>
      <c r="I215" t="s">
        <v>10</v>
      </c>
      <c r="J215" t="s">
        <v>11</v>
      </c>
      <c r="K215" t="s">
        <v>12</v>
      </c>
      <c r="L215" t="s">
        <v>13</v>
      </c>
      <c r="M215" t="s">
        <v>14</v>
      </c>
    </row>
    <row r="216" spans="1:13" x14ac:dyDescent="0.35">
      <c r="A216">
        <v>1</v>
      </c>
      <c r="B216">
        <v>1</v>
      </c>
      <c r="C216" t="s">
        <v>101</v>
      </c>
      <c r="D216" t="s">
        <v>24</v>
      </c>
      <c r="J216">
        <v>38.252000000000002</v>
      </c>
      <c r="K216" t="s">
        <v>25</v>
      </c>
    </row>
    <row r="217" spans="1:13" x14ac:dyDescent="0.35">
      <c r="A217">
        <v>2</v>
      </c>
      <c r="B217">
        <v>2</v>
      </c>
      <c r="C217" t="s">
        <v>102</v>
      </c>
      <c r="D217" t="s">
        <v>16</v>
      </c>
      <c r="F217">
        <v>2.0299999999999998</v>
      </c>
      <c r="G217">
        <v>2082.6790000000001</v>
      </c>
      <c r="H217">
        <v>2786.0929999999998</v>
      </c>
      <c r="I217">
        <v>0.748</v>
      </c>
      <c r="J217">
        <v>829.85</v>
      </c>
      <c r="K217" t="s">
        <v>66</v>
      </c>
      <c r="L217">
        <v>64.8</v>
      </c>
    </row>
    <row r="218" spans="1:13" x14ac:dyDescent="0.35">
      <c r="A218">
        <v>3</v>
      </c>
      <c r="B218">
        <v>3</v>
      </c>
      <c r="C218" t="s">
        <v>103</v>
      </c>
      <c r="D218" t="s">
        <v>16</v>
      </c>
      <c r="F218">
        <v>2.0299999999999998</v>
      </c>
      <c r="G218">
        <v>18716.386999999999</v>
      </c>
      <c r="H218">
        <v>2450.2759999999998</v>
      </c>
      <c r="I218">
        <v>7.6379999999999999</v>
      </c>
      <c r="J218">
        <v>7237.6350000000002</v>
      </c>
      <c r="K218" t="s">
        <v>69</v>
      </c>
      <c r="L218">
        <v>715.3</v>
      </c>
    </row>
    <row r="219" spans="1:13" x14ac:dyDescent="0.35">
      <c r="A219">
        <v>4</v>
      </c>
      <c r="B219">
        <v>4</v>
      </c>
      <c r="C219" t="s">
        <v>104</v>
      </c>
      <c r="D219" t="s">
        <v>16</v>
      </c>
      <c r="F219">
        <v>2.0299999999999998</v>
      </c>
      <c r="G219">
        <v>26788.688999999998</v>
      </c>
      <c r="H219">
        <v>2328.5520000000001</v>
      </c>
      <c r="I219">
        <v>11.504</v>
      </c>
      <c r="J219">
        <v>10196.591</v>
      </c>
      <c r="K219" t="s">
        <v>66</v>
      </c>
      <c r="L219">
        <v>1080.2</v>
      </c>
    </row>
    <row r="220" spans="1:13" x14ac:dyDescent="0.35">
      <c r="A220">
        <v>5</v>
      </c>
      <c r="B220">
        <v>5</v>
      </c>
      <c r="C220" t="s">
        <v>105</v>
      </c>
      <c r="D220" t="s">
        <v>16</v>
      </c>
      <c r="F220">
        <v>2.0099999999999998</v>
      </c>
      <c r="G220">
        <v>25211.293000000001</v>
      </c>
      <c r="H220">
        <v>2459.607</v>
      </c>
      <c r="I220">
        <v>10.25</v>
      </c>
      <c r="J220">
        <v>9660.1209999999992</v>
      </c>
      <c r="K220" t="s">
        <v>69</v>
      </c>
      <c r="L220">
        <v>961.8</v>
      </c>
    </row>
    <row r="221" spans="1:13" x14ac:dyDescent="0.35">
      <c r="A221">
        <v>6</v>
      </c>
      <c r="B221">
        <v>6</v>
      </c>
      <c r="C221" t="s">
        <v>106</v>
      </c>
      <c r="D221" t="s">
        <v>16</v>
      </c>
      <c r="F221">
        <v>2.0099999999999998</v>
      </c>
      <c r="G221">
        <v>29250.407999999999</v>
      </c>
      <c r="H221">
        <v>2395.375</v>
      </c>
      <c r="I221">
        <v>12.211</v>
      </c>
      <c r="J221">
        <v>10840.901</v>
      </c>
      <c r="K221" t="s">
        <v>66</v>
      </c>
      <c r="L221">
        <v>1146.9000000000001</v>
      </c>
    </row>
    <row r="222" spans="1:13" x14ac:dyDescent="0.35">
      <c r="A222">
        <v>7</v>
      </c>
      <c r="B222">
        <v>7</v>
      </c>
      <c r="C222" t="s">
        <v>107</v>
      </c>
      <c r="D222" t="s">
        <v>24</v>
      </c>
    </row>
    <row r="223" spans="1:13" x14ac:dyDescent="0.35">
      <c r="A223">
        <v>8</v>
      </c>
      <c r="B223">
        <v>8</v>
      </c>
      <c r="C223" t="s">
        <v>108</v>
      </c>
      <c r="D223" t="s">
        <v>16</v>
      </c>
      <c r="E223">
        <v>22.41</v>
      </c>
      <c r="F223">
        <v>2.0099999999999998</v>
      </c>
      <c r="G223">
        <v>1191.0340000000001</v>
      </c>
      <c r="H223">
        <v>3573.5889999999999</v>
      </c>
      <c r="I223">
        <v>0.33300000000000002</v>
      </c>
      <c r="J223">
        <v>418.79300000000001</v>
      </c>
      <c r="K223" t="s">
        <v>66</v>
      </c>
      <c r="L223">
        <v>25.7</v>
      </c>
      <c r="M223">
        <v>14.7</v>
      </c>
    </row>
    <row r="224" spans="1:13" x14ac:dyDescent="0.35">
      <c r="A224">
        <v>9</v>
      </c>
      <c r="B224">
        <v>9</v>
      </c>
      <c r="C224" t="s">
        <v>109</v>
      </c>
      <c r="D224" t="s">
        <v>16</v>
      </c>
      <c r="F224">
        <v>2.0099999999999998</v>
      </c>
      <c r="G224">
        <v>15079.285</v>
      </c>
      <c r="H224">
        <v>2460.5360000000001</v>
      </c>
      <c r="I224">
        <v>6.1280000000000001</v>
      </c>
      <c r="J224">
        <v>5888.9210000000003</v>
      </c>
      <c r="K224" t="s">
        <v>69</v>
      </c>
      <c r="L224">
        <v>572.70000000000005</v>
      </c>
    </row>
    <row r="225" spans="1:12" x14ac:dyDescent="0.35">
      <c r="A225">
        <v>10</v>
      </c>
      <c r="B225">
        <v>10</v>
      </c>
      <c r="C225" t="s">
        <v>110</v>
      </c>
      <c r="D225" t="s">
        <v>16</v>
      </c>
      <c r="F225">
        <v>2.0099999999999998</v>
      </c>
      <c r="G225">
        <v>14364.689</v>
      </c>
      <c r="H225">
        <v>2470.1559999999999</v>
      </c>
      <c r="I225">
        <v>5.8150000000000004</v>
      </c>
      <c r="J225">
        <v>5243.0240000000003</v>
      </c>
      <c r="K225" t="s">
        <v>66</v>
      </c>
      <c r="L225">
        <v>543.20000000000005</v>
      </c>
    </row>
    <row r="226" spans="1:12" x14ac:dyDescent="0.35">
      <c r="A226">
        <v>11</v>
      </c>
      <c r="B226">
        <v>11</v>
      </c>
      <c r="C226" t="s">
        <v>111</v>
      </c>
      <c r="D226" t="s">
        <v>16</v>
      </c>
      <c r="F226">
        <v>2.0099999999999998</v>
      </c>
      <c r="G226">
        <v>20018.442999999999</v>
      </c>
      <c r="H226">
        <v>2446.6669999999999</v>
      </c>
      <c r="I226">
        <v>8.1820000000000004</v>
      </c>
      <c r="J226">
        <v>7318.2269999999999</v>
      </c>
      <c r="K226" t="s">
        <v>66</v>
      </c>
      <c r="L226">
        <v>766.6</v>
      </c>
    </row>
    <row r="227" spans="1:12" x14ac:dyDescent="0.35">
      <c r="A227">
        <v>12</v>
      </c>
      <c r="B227">
        <v>12</v>
      </c>
      <c r="C227" t="s">
        <v>112</v>
      </c>
      <c r="D227" t="s">
        <v>16</v>
      </c>
      <c r="F227">
        <v>2.0299999999999998</v>
      </c>
      <c r="G227">
        <v>12389.157999999999</v>
      </c>
      <c r="H227">
        <v>2499.123</v>
      </c>
      <c r="I227">
        <v>4.9569999999999999</v>
      </c>
      <c r="J227">
        <v>4801.3320000000003</v>
      </c>
      <c r="K227" t="s">
        <v>66</v>
      </c>
      <c r="L227">
        <v>462.2</v>
      </c>
    </row>
    <row r="228" spans="1:12" x14ac:dyDescent="0.35">
      <c r="A228">
        <v>13</v>
      </c>
      <c r="B228">
        <v>13</v>
      </c>
      <c r="C228" t="s">
        <v>113</v>
      </c>
      <c r="D228" t="s">
        <v>24</v>
      </c>
      <c r="J228">
        <v>11.101000000000001</v>
      </c>
      <c r="K228" t="s">
        <v>25</v>
      </c>
    </row>
    <row r="229" spans="1:12" x14ac:dyDescent="0.35">
      <c r="A229">
        <v>14</v>
      </c>
      <c r="B229">
        <v>14</v>
      </c>
      <c r="C229" t="s">
        <v>114</v>
      </c>
      <c r="D229" t="s">
        <v>16</v>
      </c>
      <c r="F229">
        <v>1.98</v>
      </c>
      <c r="G229">
        <v>1686.1120000000001</v>
      </c>
      <c r="H229">
        <v>2614.8069999999998</v>
      </c>
      <c r="I229">
        <v>0.64500000000000002</v>
      </c>
      <c r="J229">
        <v>635.27</v>
      </c>
      <c r="K229" t="s">
        <v>66</v>
      </c>
      <c r="L229">
        <v>55.1</v>
      </c>
    </row>
    <row r="230" spans="1:12" x14ac:dyDescent="0.35">
      <c r="A230">
        <v>15</v>
      </c>
      <c r="B230">
        <v>15</v>
      </c>
      <c r="C230" t="s">
        <v>115</v>
      </c>
      <c r="D230" t="s">
        <v>16</v>
      </c>
      <c r="F230">
        <v>2.0099999999999998</v>
      </c>
      <c r="G230">
        <v>5747.4840000000004</v>
      </c>
      <c r="H230">
        <v>2401.0500000000002</v>
      </c>
      <c r="I230">
        <v>2.3940000000000001</v>
      </c>
      <c r="J230">
        <v>1959.664</v>
      </c>
      <c r="K230" t="s">
        <v>69</v>
      </c>
      <c r="L230">
        <v>220.2</v>
      </c>
    </row>
    <row r="231" spans="1:12" x14ac:dyDescent="0.35">
      <c r="A231">
        <v>16</v>
      </c>
      <c r="B231">
        <v>16</v>
      </c>
      <c r="C231" t="s">
        <v>116</v>
      </c>
      <c r="D231" t="s">
        <v>16</v>
      </c>
      <c r="F231">
        <v>2.0099999999999998</v>
      </c>
      <c r="G231">
        <v>6210.5829999999996</v>
      </c>
      <c r="H231">
        <v>2335.2890000000002</v>
      </c>
      <c r="I231">
        <v>2.6589999999999998</v>
      </c>
      <c r="J231">
        <v>2138.3490000000002</v>
      </c>
      <c r="K231" t="s">
        <v>66</v>
      </c>
      <c r="L231">
        <v>245.3</v>
      </c>
    </row>
    <row r="232" spans="1:12" x14ac:dyDescent="0.35">
      <c r="A232">
        <v>17</v>
      </c>
      <c r="B232">
        <v>17</v>
      </c>
      <c r="C232" t="s">
        <v>117</v>
      </c>
      <c r="D232" t="s">
        <v>16</v>
      </c>
      <c r="F232">
        <v>2.0299999999999998</v>
      </c>
      <c r="G232">
        <v>22363.805</v>
      </c>
      <c r="H232">
        <v>2272.875</v>
      </c>
      <c r="I232">
        <v>9.8390000000000004</v>
      </c>
      <c r="J232">
        <v>8880.8690000000006</v>
      </c>
      <c r="K232" t="s">
        <v>69</v>
      </c>
      <c r="L232">
        <v>923</v>
      </c>
    </row>
    <row r="233" spans="1:12" x14ac:dyDescent="0.35">
      <c r="A233">
        <v>18</v>
      </c>
      <c r="B233">
        <v>18</v>
      </c>
      <c r="C233" t="s">
        <v>118</v>
      </c>
      <c r="D233" t="s">
        <v>16</v>
      </c>
      <c r="F233">
        <v>2.0099999999999998</v>
      </c>
      <c r="G233">
        <v>27276.151999999998</v>
      </c>
      <c r="H233">
        <v>2395.2820000000002</v>
      </c>
      <c r="I233">
        <v>11.387</v>
      </c>
      <c r="J233">
        <v>10851.966</v>
      </c>
      <c r="K233" t="s">
        <v>66</v>
      </c>
      <c r="L233">
        <v>1069.0999999999999</v>
      </c>
    </row>
    <row r="234" spans="1:12" x14ac:dyDescent="0.35">
      <c r="A234">
        <v>19</v>
      </c>
      <c r="B234">
        <v>19</v>
      </c>
      <c r="C234" t="s">
        <v>119</v>
      </c>
      <c r="D234" t="s">
        <v>24</v>
      </c>
      <c r="K234" t="s">
        <v>25</v>
      </c>
    </row>
    <row r="235" spans="1:12" x14ac:dyDescent="0.35">
      <c r="A235">
        <v>20</v>
      </c>
      <c r="B235">
        <v>20</v>
      </c>
      <c r="C235" t="s">
        <v>120</v>
      </c>
      <c r="D235" t="s">
        <v>16</v>
      </c>
      <c r="F235">
        <v>2</v>
      </c>
      <c r="G235">
        <v>1624.586</v>
      </c>
      <c r="H235">
        <v>2537.893</v>
      </c>
      <c r="I235">
        <v>0.64</v>
      </c>
      <c r="J235">
        <v>643.31899999999996</v>
      </c>
      <c r="K235" t="s">
        <v>69</v>
      </c>
      <c r="L235">
        <v>54.7</v>
      </c>
    </row>
    <row r="236" spans="1:12" x14ac:dyDescent="0.35">
      <c r="A236">
        <v>21</v>
      </c>
      <c r="B236">
        <v>21</v>
      </c>
      <c r="C236" t="s">
        <v>121</v>
      </c>
      <c r="D236" t="s">
        <v>16</v>
      </c>
      <c r="F236">
        <v>2.0099999999999998</v>
      </c>
      <c r="G236">
        <v>25928.004000000001</v>
      </c>
      <c r="H236">
        <v>2358.3969999999999</v>
      </c>
      <c r="I236">
        <v>10.994</v>
      </c>
      <c r="J236">
        <v>9396.48</v>
      </c>
      <c r="K236" t="s">
        <v>69</v>
      </c>
      <c r="L236">
        <v>1032</v>
      </c>
    </row>
    <row r="237" spans="1:12" x14ac:dyDescent="0.35">
      <c r="A237">
        <v>22</v>
      </c>
      <c r="B237">
        <v>22</v>
      </c>
      <c r="C237" t="s">
        <v>122</v>
      </c>
      <c r="D237" t="s">
        <v>16</v>
      </c>
      <c r="F237">
        <v>2</v>
      </c>
      <c r="G237">
        <v>11384.71</v>
      </c>
      <c r="H237">
        <v>2462.4389999999999</v>
      </c>
      <c r="I237">
        <v>4.6230000000000002</v>
      </c>
      <c r="J237">
        <v>4078.346</v>
      </c>
      <c r="K237" t="s">
        <v>66</v>
      </c>
      <c r="L237">
        <v>430.6</v>
      </c>
    </row>
    <row r="238" spans="1:12" x14ac:dyDescent="0.35">
      <c r="A238">
        <v>23</v>
      </c>
      <c r="B238">
        <v>23</v>
      </c>
      <c r="C238" t="s">
        <v>123</v>
      </c>
      <c r="D238" t="s">
        <v>16</v>
      </c>
      <c r="F238">
        <v>2</v>
      </c>
      <c r="G238">
        <v>20920.947</v>
      </c>
      <c r="H238">
        <v>2314.4090000000001</v>
      </c>
      <c r="I238">
        <v>9.0389999999999997</v>
      </c>
      <c r="J238">
        <v>7821.3649999999998</v>
      </c>
      <c r="K238" t="s">
        <v>69</v>
      </c>
      <c r="L238">
        <v>847.5</v>
      </c>
    </row>
    <row r="239" spans="1:12" x14ac:dyDescent="0.35">
      <c r="A239">
        <v>24</v>
      </c>
      <c r="B239">
        <v>24</v>
      </c>
      <c r="C239" t="s">
        <v>124</v>
      </c>
      <c r="D239" t="s">
        <v>16</v>
      </c>
      <c r="F239">
        <v>2</v>
      </c>
      <c r="G239">
        <v>17269.379000000001</v>
      </c>
      <c r="H239">
        <v>2500.0160000000001</v>
      </c>
      <c r="I239">
        <v>6.9080000000000004</v>
      </c>
      <c r="J239">
        <v>6227.8050000000003</v>
      </c>
      <c r="K239" t="s">
        <v>66</v>
      </c>
      <c r="L239">
        <v>646.29999999999995</v>
      </c>
    </row>
    <row r="240" spans="1:12" x14ac:dyDescent="0.35">
      <c r="A240">
        <v>25</v>
      </c>
      <c r="B240">
        <v>25</v>
      </c>
      <c r="C240" t="s">
        <v>125</v>
      </c>
      <c r="D240" t="s">
        <v>24</v>
      </c>
      <c r="J240">
        <v>19.661999999999999</v>
      </c>
      <c r="K240" t="s">
        <v>25</v>
      </c>
    </row>
    <row r="241" spans="1:13" x14ac:dyDescent="0.35">
      <c r="A241">
        <v>26</v>
      </c>
      <c r="B241">
        <v>26</v>
      </c>
      <c r="C241" t="s">
        <v>126</v>
      </c>
      <c r="D241" t="s">
        <v>16</v>
      </c>
      <c r="F241">
        <v>1.98</v>
      </c>
      <c r="G241">
        <v>1863.7429999999999</v>
      </c>
      <c r="H241">
        <v>2602.1089999999999</v>
      </c>
      <c r="I241">
        <v>0.71599999999999997</v>
      </c>
      <c r="J241">
        <v>611.25</v>
      </c>
      <c r="K241" t="s">
        <v>66</v>
      </c>
      <c r="L241">
        <v>61.8</v>
      </c>
    </row>
    <row r="242" spans="1:13" x14ac:dyDescent="0.35">
      <c r="A242">
        <v>27</v>
      </c>
      <c r="B242">
        <v>27</v>
      </c>
      <c r="C242" t="s">
        <v>127</v>
      </c>
      <c r="D242" t="s">
        <v>16</v>
      </c>
      <c r="F242">
        <v>2</v>
      </c>
      <c r="G242">
        <v>18921.537</v>
      </c>
      <c r="H242">
        <v>2532.8589999999999</v>
      </c>
      <c r="I242">
        <v>7.47</v>
      </c>
      <c r="J242">
        <v>7472.732</v>
      </c>
      <c r="K242" t="s">
        <v>66</v>
      </c>
      <c r="L242">
        <v>699.4</v>
      </c>
    </row>
    <row r="243" spans="1:13" x14ac:dyDescent="0.35">
      <c r="A243">
        <v>28</v>
      </c>
      <c r="B243">
        <v>28</v>
      </c>
      <c r="C243" t="s">
        <v>128</v>
      </c>
      <c r="D243" t="s">
        <v>16</v>
      </c>
      <c r="F243">
        <v>2</v>
      </c>
      <c r="G243">
        <v>11794.373</v>
      </c>
      <c r="H243">
        <v>2416.71</v>
      </c>
      <c r="I243">
        <v>4.88</v>
      </c>
      <c r="J243">
        <v>4062.4340000000002</v>
      </c>
      <c r="K243" t="s">
        <v>69</v>
      </c>
      <c r="L243">
        <v>454.9</v>
      </c>
    </row>
    <row r="244" spans="1:13" x14ac:dyDescent="0.35">
      <c r="A244">
        <v>29</v>
      </c>
      <c r="B244">
        <v>29</v>
      </c>
      <c r="C244" t="s">
        <v>129</v>
      </c>
      <c r="D244" t="s">
        <v>16</v>
      </c>
      <c r="F244">
        <v>2</v>
      </c>
      <c r="G244">
        <v>20390.826000000001</v>
      </c>
      <c r="H244">
        <v>2548.143</v>
      </c>
      <c r="I244">
        <v>8.0020000000000007</v>
      </c>
      <c r="J244">
        <v>7540.4949999999999</v>
      </c>
      <c r="K244" t="s">
        <v>69</v>
      </c>
      <c r="L244">
        <v>749.6</v>
      </c>
    </row>
    <row r="245" spans="1:13" x14ac:dyDescent="0.35">
      <c r="A245">
        <v>30</v>
      </c>
      <c r="B245">
        <v>30</v>
      </c>
      <c r="C245" t="s">
        <v>130</v>
      </c>
      <c r="D245" t="s">
        <v>16</v>
      </c>
      <c r="F245">
        <v>2.0099999999999998</v>
      </c>
      <c r="G245">
        <v>10168.258</v>
      </c>
      <c r="H245">
        <v>2590.3220000000001</v>
      </c>
      <c r="I245">
        <v>3.9249999999999998</v>
      </c>
      <c r="J245">
        <v>3582.6309999999999</v>
      </c>
      <c r="K245" t="s">
        <v>66</v>
      </c>
      <c r="L245">
        <v>364.8</v>
      </c>
    </row>
    <row r="246" spans="1:13" x14ac:dyDescent="0.35">
      <c r="A246">
        <v>31</v>
      </c>
      <c r="B246">
        <v>31</v>
      </c>
      <c r="C246" t="s">
        <v>131</v>
      </c>
      <c r="D246" t="s">
        <v>24</v>
      </c>
      <c r="J246">
        <v>22.273</v>
      </c>
      <c r="K246" t="s">
        <v>25</v>
      </c>
    </row>
    <row r="247" spans="1:13" x14ac:dyDescent="0.35">
      <c r="A247">
        <v>32</v>
      </c>
      <c r="B247">
        <v>32</v>
      </c>
      <c r="C247" t="s">
        <v>132</v>
      </c>
      <c r="D247" t="s">
        <v>16</v>
      </c>
      <c r="F247">
        <v>2.0099999999999998</v>
      </c>
      <c r="G247">
        <v>29056.123</v>
      </c>
      <c r="H247">
        <v>2610.8629999999998</v>
      </c>
      <c r="I247">
        <v>11.129</v>
      </c>
      <c r="J247">
        <v>10660.409</v>
      </c>
      <c r="K247" t="s">
        <v>66</v>
      </c>
      <c r="L247">
        <v>1044.7</v>
      </c>
    </row>
    <row r="248" spans="1:13" x14ac:dyDescent="0.35">
      <c r="A248">
        <v>33</v>
      </c>
      <c r="B248">
        <v>33</v>
      </c>
      <c r="C248" t="s">
        <v>133</v>
      </c>
      <c r="D248" t="s">
        <v>16</v>
      </c>
      <c r="F248">
        <v>2.0099999999999998</v>
      </c>
      <c r="G248">
        <v>15440.95</v>
      </c>
      <c r="H248">
        <v>2599.2060000000001</v>
      </c>
      <c r="I248">
        <v>5.9409999999999998</v>
      </c>
      <c r="J248">
        <v>5794.9279999999999</v>
      </c>
      <c r="K248" t="s">
        <v>66</v>
      </c>
      <c r="L248">
        <v>555</v>
      </c>
    </row>
    <row r="249" spans="1:13" x14ac:dyDescent="0.35">
      <c r="A249">
        <v>34</v>
      </c>
      <c r="B249">
        <v>34</v>
      </c>
      <c r="C249" t="s">
        <v>134</v>
      </c>
      <c r="D249" t="s">
        <v>16</v>
      </c>
      <c r="F249">
        <v>2</v>
      </c>
      <c r="G249">
        <v>28047.923999999999</v>
      </c>
      <c r="H249">
        <v>2518.9050000000002</v>
      </c>
      <c r="I249">
        <v>11.135</v>
      </c>
      <c r="J249">
        <v>11146.734</v>
      </c>
      <c r="K249" t="s">
        <v>66</v>
      </c>
      <c r="L249">
        <v>1045.3</v>
      </c>
    </row>
    <row r="250" spans="1:13" x14ac:dyDescent="0.35">
      <c r="A250">
        <v>35</v>
      </c>
      <c r="B250">
        <v>35</v>
      </c>
      <c r="C250" t="s">
        <v>135</v>
      </c>
      <c r="D250" t="s">
        <v>16</v>
      </c>
      <c r="F250">
        <v>2</v>
      </c>
      <c r="G250">
        <v>21836.258000000002</v>
      </c>
      <c r="H250">
        <v>2389.0340000000001</v>
      </c>
      <c r="I250">
        <v>9.14</v>
      </c>
      <c r="J250">
        <v>7978.5540000000001</v>
      </c>
      <c r="K250" t="s">
        <v>66</v>
      </c>
      <c r="L250">
        <v>857</v>
      </c>
    </row>
    <row r="251" spans="1:13" x14ac:dyDescent="0.35">
      <c r="A251">
        <v>36</v>
      </c>
      <c r="B251">
        <v>36</v>
      </c>
      <c r="C251" t="s">
        <v>136</v>
      </c>
      <c r="D251" t="s">
        <v>16</v>
      </c>
      <c r="F251">
        <v>2</v>
      </c>
      <c r="G251">
        <v>29505.044999999998</v>
      </c>
      <c r="H251">
        <v>2248.346</v>
      </c>
      <c r="I251">
        <v>13.122999999999999</v>
      </c>
      <c r="J251">
        <v>10627.528</v>
      </c>
      <c r="K251" t="s">
        <v>69</v>
      </c>
      <c r="L251">
        <v>1233</v>
      </c>
    </row>
    <row r="252" spans="1:13" x14ac:dyDescent="0.35">
      <c r="A252">
        <v>37</v>
      </c>
      <c r="B252">
        <v>37</v>
      </c>
      <c r="C252" t="s">
        <v>137</v>
      </c>
      <c r="D252" t="s">
        <v>24</v>
      </c>
    </row>
    <row r="253" spans="1:13" x14ac:dyDescent="0.35">
      <c r="A253">
        <v>38</v>
      </c>
      <c r="B253">
        <v>38</v>
      </c>
      <c r="C253" t="s">
        <v>138</v>
      </c>
      <c r="D253" t="s">
        <v>16</v>
      </c>
      <c r="E253">
        <v>176.4</v>
      </c>
      <c r="F253">
        <v>2</v>
      </c>
      <c r="G253">
        <v>5535.1719999999996</v>
      </c>
      <c r="H253">
        <v>2875.308</v>
      </c>
      <c r="I253">
        <v>1.925</v>
      </c>
      <c r="J253">
        <v>2102.2640000000001</v>
      </c>
      <c r="K253" t="s">
        <v>66</v>
      </c>
      <c r="L253">
        <v>176</v>
      </c>
      <c r="M253">
        <v>-0.3</v>
      </c>
    </row>
    <row r="254" spans="1:13" x14ac:dyDescent="0.35">
      <c r="A254">
        <v>39</v>
      </c>
      <c r="B254">
        <v>39</v>
      </c>
      <c r="C254" t="s">
        <v>139</v>
      </c>
      <c r="D254" t="s">
        <v>16</v>
      </c>
      <c r="F254">
        <v>2</v>
      </c>
      <c r="G254">
        <v>20488.465</v>
      </c>
      <c r="H254">
        <v>2456.1379999999999</v>
      </c>
      <c r="I254">
        <v>8.3420000000000005</v>
      </c>
      <c r="J254">
        <v>7976.8180000000002</v>
      </c>
      <c r="K254" t="s">
        <v>69</v>
      </c>
      <c r="L254">
        <v>781.6</v>
      </c>
    </row>
    <row r="255" spans="1:13" x14ac:dyDescent="0.35">
      <c r="A255">
        <v>40</v>
      </c>
      <c r="B255">
        <v>40</v>
      </c>
      <c r="C255" t="s">
        <v>140</v>
      </c>
      <c r="D255" t="s">
        <v>16</v>
      </c>
      <c r="F255">
        <v>2</v>
      </c>
      <c r="G255">
        <v>15292.593000000001</v>
      </c>
      <c r="H255">
        <v>2537.9690000000001</v>
      </c>
      <c r="I255">
        <v>6.0259999999999998</v>
      </c>
      <c r="J255">
        <v>5552.7640000000001</v>
      </c>
      <c r="K255" t="s">
        <v>69</v>
      </c>
      <c r="L255">
        <v>563</v>
      </c>
    </row>
    <row r="256" spans="1:13" x14ac:dyDescent="0.35">
      <c r="A256">
        <v>41</v>
      </c>
      <c r="B256">
        <v>41</v>
      </c>
      <c r="C256" t="s">
        <v>141</v>
      </c>
      <c r="D256" t="s">
        <v>16</v>
      </c>
      <c r="F256">
        <v>2</v>
      </c>
      <c r="G256">
        <v>23269.561000000002</v>
      </c>
      <c r="H256">
        <v>2451.424</v>
      </c>
      <c r="I256">
        <v>9.4920000000000009</v>
      </c>
      <c r="J256">
        <v>8342.11</v>
      </c>
      <c r="K256" t="s">
        <v>66</v>
      </c>
      <c r="L256">
        <v>890.2</v>
      </c>
    </row>
    <row r="257" spans="1:13" x14ac:dyDescent="0.35">
      <c r="A257">
        <v>42</v>
      </c>
      <c r="B257">
        <v>42</v>
      </c>
      <c r="C257" t="s">
        <v>142</v>
      </c>
      <c r="D257" t="s">
        <v>16</v>
      </c>
      <c r="F257">
        <v>2</v>
      </c>
      <c r="G257">
        <v>11116.398999999999</v>
      </c>
      <c r="H257">
        <v>2505.6370000000002</v>
      </c>
      <c r="I257">
        <v>4.4370000000000003</v>
      </c>
      <c r="J257">
        <v>3872.7710000000002</v>
      </c>
      <c r="K257" t="s">
        <v>66</v>
      </c>
      <c r="L257">
        <v>413</v>
      </c>
    </row>
    <row r="258" spans="1:13" x14ac:dyDescent="0.35">
      <c r="A258">
        <v>43</v>
      </c>
      <c r="B258">
        <v>43</v>
      </c>
      <c r="C258" t="s">
        <v>143</v>
      </c>
      <c r="D258" t="s">
        <v>24</v>
      </c>
      <c r="K258" t="s">
        <v>25</v>
      </c>
    </row>
    <row r="259" spans="1:13" x14ac:dyDescent="0.35">
      <c r="A259">
        <v>44</v>
      </c>
      <c r="B259">
        <v>44</v>
      </c>
      <c r="C259" t="s">
        <v>144</v>
      </c>
      <c r="D259" t="s">
        <v>16</v>
      </c>
      <c r="F259">
        <v>1.98</v>
      </c>
      <c r="G259">
        <v>1460.934</v>
      </c>
      <c r="H259">
        <v>2480.4110000000001</v>
      </c>
      <c r="I259">
        <v>0.58899999999999997</v>
      </c>
      <c r="J259">
        <v>492.23099999999999</v>
      </c>
      <c r="K259" t="s">
        <v>69</v>
      </c>
      <c r="L259">
        <v>49.8</v>
      </c>
    </row>
    <row r="260" spans="1:13" x14ac:dyDescent="0.35">
      <c r="A260">
        <v>45</v>
      </c>
      <c r="B260">
        <v>45</v>
      </c>
      <c r="C260" t="s">
        <v>145</v>
      </c>
      <c r="D260" t="s">
        <v>16</v>
      </c>
      <c r="F260">
        <v>2.0299999999999998</v>
      </c>
      <c r="G260">
        <v>6562.3710000000001</v>
      </c>
      <c r="H260">
        <v>2569.692</v>
      </c>
      <c r="I260">
        <v>2.5539999999999998</v>
      </c>
      <c r="J260">
        <v>2658.6610000000001</v>
      </c>
      <c r="K260" t="s">
        <v>66</v>
      </c>
      <c r="L260">
        <v>235.3</v>
      </c>
    </row>
    <row r="261" spans="1:13" x14ac:dyDescent="0.35">
      <c r="A261">
        <v>46</v>
      </c>
      <c r="B261">
        <v>46</v>
      </c>
      <c r="C261" t="s">
        <v>146</v>
      </c>
      <c r="D261" t="s">
        <v>16</v>
      </c>
      <c r="F261">
        <v>2</v>
      </c>
      <c r="G261">
        <v>5374.009</v>
      </c>
      <c r="H261">
        <v>2321.0680000000002</v>
      </c>
      <c r="I261">
        <v>2.3149999999999999</v>
      </c>
      <c r="J261">
        <v>1896.7439999999999</v>
      </c>
      <c r="K261" t="s">
        <v>69</v>
      </c>
      <c r="L261">
        <v>212.8</v>
      </c>
    </row>
    <row r="262" spans="1:13" x14ac:dyDescent="0.35">
      <c r="A262">
        <v>47</v>
      </c>
      <c r="B262">
        <v>47</v>
      </c>
      <c r="C262" t="s">
        <v>147</v>
      </c>
      <c r="D262" t="s">
        <v>16</v>
      </c>
      <c r="F262">
        <v>2</v>
      </c>
      <c r="G262">
        <v>5044.1639999999998</v>
      </c>
      <c r="H262">
        <v>2331.212</v>
      </c>
      <c r="I262">
        <v>2.1640000000000001</v>
      </c>
      <c r="J262">
        <v>1943.377</v>
      </c>
      <c r="K262" t="s">
        <v>69</v>
      </c>
      <c r="L262">
        <v>198.5</v>
      </c>
    </row>
    <row r="263" spans="1:13" x14ac:dyDescent="0.35">
      <c r="A263">
        <v>48</v>
      </c>
      <c r="B263">
        <v>48</v>
      </c>
      <c r="C263" t="s">
        <v>148</v>
      </c>
      <c r="D263" t="s">
        <v>24</v>
      </c>
    </row>
    <row r="265" spans="1:13" x14ac:dyDescent="0.35">
      <c r="A265" t="s">
        <v>74</v>
      </c>
    </row>
    <row r="267" spans="1:13" x14ac:dyDescent="0.35">
      <c r="B267" t="s">
        <v>3</v>
      </c>
      <c r="C267" t="s">
        <v>4</v>
      </c>
      <c r="D267" t="s">
        <v>5</v>
      </c>
      <c r="E267" t="s">
        <v>6</v>
      </c>
      <c r="F267" t="s">
        <v>7</v>
      </c>
      <c r="G267" t="s">
        <v>8</v>
      </c>
      <c r="H267" t="s">
        <v>9</v>
      </c>
      <c r="I267" t="s">
        <v>10</v>
      </c>
      <c r="J267" t="s">
        <v>11</v>
      </c>
      <c r="K267" t="s">
        <v>12</v>
      </c>
      <c r="L267" t="s">
        <v>13</v>
      </c>
      <c r="M267" t="s">
        <v>14</v>
      </c>
    </row>
    <row r="268" spans="1:13" x14ac:dyDescent="0.35">
      <c r="A268">
        <v>1</v>
      </c>
      <c r="B268">
        <v>1</v>
      </c>
      <c r="C268" t="s">
        <v>101</v>
      </c>
      <c r="D268" t="s">
        <v>24</v>
      </c>
    </row>
    <row r="269" spans="1:13" x14ac:dyDescent="0.35">
      <c r="A269">
        <v>2</v>
      </c>
      <c r="B269">
        <v>2</v>
      </c>
      <c r="C269" t="s">
        <v>102</v>
      </c>
      <c r="D269" t="s">
        <v>16</v>
      </c>
      <c r="F269">
        <v>2.08</v>
      </c>
      <c r="G269">
        <v>3.6890000000000001</v>
      </c>
      <c r="H269">
        <v>2786.0929999999998</v>
      </c>
      <c r="I269">
        <v>1E-3</v>
      </c>
      <c r="K269" t="s">
        <v>75</v>
      </c>
    </row>
    <row r="270" spans="1:13" x14ac:dyDescent="0.35">
      <c r="A270">
        <v>3</v>
      </c>
      <c r="B270">
        <v>3</v>
      </c>
      <c r="C270" t="s">
        <v>103</v>
      </c>
      <c r="D270" t="s">
        <v>16</v>
      </c>
      <c r="F270">
        <v>2.0499999999999998</v>
      </c>
      <c r="G270">
        <v>30.108000000000001</v>
      </c>
      <c r="H270">
        <v>2450.2759999999998</v>
      </c>
      <c r="I270">
        <v>1.2E-2</v>
      </c>
      <c r="K270" t="s">
        <v>66</v>
      </c>
      <c r="L270">
        <v>676.4</v>
      </c>
    </row>
    <row r="271" spans="1:13" x14ac:dyDescent="0.35">
      <c r="A271">
        <v>4</v>
      </c>
      <c r="B271">
        <v>4</v>
      </c>
      <c r="C271" t="s">
        <v>104</v>
      </c>
      <c r="D271" t="s">
        <v>16</v>
      </c>
      <c r="F271">
        <v>2.0499999999999998</v>
      </c>
      <c r="G271">
        <v>44.295000000000002</v>
      </c>
      <c r="H271">
        <v>2328.5520000000001</v>
      </c>
      <c r="I271">
        <v>1.9E-2</v>
      </c>
      <c r="K271" t="s">
        <v>66</v>
      </c>
      <c r="L271">
        <v>1115.4000000000001</v>
      </c>
    </row>
    <row r="272" spans="1:13" x14ac:dyDescent="0.35">
      <c r="A272">
        <v>5</v>
      </c>
      <c r="B272">
        <v>5</v>
      </c>
      <c r="C272" t="s">
        <v>105</v>
      </c>
      <c r="D272" t="s">
        <v>16</v>
      </c>
      <c r="F272">
        <v>2.0099999999999998</v>
      </c>
      <c r="G272">
        <v>32.216000000000001</v>
      </c>
      <c r="H272">
        <v>2459.607</v>
      </c>
      <c r="I272">
        <v>1.2999999999999999E-2</v>
      </c>
      <c r="K272" t="s">
        <v>17</v>
      </c>
      <c r="L272">
        <v>729.2</v>
      </c>
    </row>
    <row r="273" spans="1:13" x14ac:dyDescent="0.35">
      <c r="A273">
        <v>6</v>
      </c>
      <c r="B273">
        <v>6</v>
      </c>
      <c r="C273" t="s">
        <v>106</v>
      </c>
      <c r="D273" t="s">
        <v>16</v>
      </c>
      <c r="F273">
        <v>2.0099999999999998</v>
      </c>
      <c r="G273">
        <v>66.352000000000004</v>
      </c>
      <c r="H273">
        <v>2395.375</v>
      </c>
      <c r="I273">
        <v>2.8000000000000001E-2</v>
      </c>
      <c r="K273" t="s">
        <v>17</v>
      </c>
      <c r="L273">
        <v>1681</v>
      </c>
    </row>
    <row r="274" spans="1:13" x14ac:dyDescent="0.35">
      <c r="A274">
        <v>7</v>
      </c>
      <c r="B274">
        <v>7</v>
      </c>
      <c r="C274" t="s">
        <v>107</v>
      </c>
      <c r="D274" t="s">
        <v>24</v>
      </c>
    </row>
    <row r="275" spans="1:13" x14ac:dyDescent="0.35">
      <c r="A275">
        <v>8</v>
      </c>
      <c r="B275">
        <v>8</v>
      </c>
      <c r="C275" t="s">
        <v>108</v>
      </c>
      <c r="D275" t="s">
        <v>16</v>
      </c>
      <c r="E275">
        <v>22.41</v>
      </c>
      <c r="F275">
        <v>2</v>
      </c>
      <c r="G275">
        <v>2.29</v>
      </c>
      <c r="H275">
        <v>3573.5889999999999</v>
      </c>
      <c r="I275">
        <v>1E-3</v>
      </c>
      <c r="K275" t="s">
        <v>75</v>
      </c>
      <c r="M275">
        <v>-100</v>
      </c>
    </row>
    <row r="276" spans="1:13" x14ac:dyDescent="0.35">
      <c r="A276">
        <v>9</v>
      </c>
      <c r="B276">
        <v>9</v>
      </c>
      <c r="C276" t="s">
        <v>109</v>
      </c>
      <c r="D276" t="s">
        <v>16</v>
      </c>
      <c r="F276">
        <v>2.0499999999999998</v>
      </c>
      <c r="G276">
        <v>23.204999999999998</v>
      </c>
      <c r="H276">
        <v>2460.5360000000001</v>
      </c>
      <c r="I276">
        <v>8.9999999999999993E-3</v>
      </c>
      <c r="K276" t="s">
        <v>66</v>
      </c>
      <c r="L276">
        <v>490.2</v>
      </c>
    </row>
    <row r="277" spans="1:13" x14ac:dyDescent="0.35">
      <c r="A277">
        <v>10</v>
      </c>
      <c r="B277">
        <v>10</v>
      </c>
      <c r="C277" t="s">
        <v>110</v>
      </c>
      <c r="D277" t="s">
        <v>16</v>
      </c>
      <c r="F277">
        <v>2.0499999999999998</v>
      </c>
      <c r="G277">
        <v>35.954999999999998</v>
      </c>
      <c r="H277">
        <v>2470.1559999999999</v>
      </c>
      <c r="I277">
        <v>1.4999999999999999E-2</v>
      </c>
      <c r="K277" t="s">
        <v>17</v>
      </c>
      <c r="L277">
        <v>824.3</v>
      </c>
    </row>
    <row r="278" spans="1:13" x14ac:dyDescent="0.35">
      <c r="A278">
        <v>11</v>
      </c>
      <c r="B278">
        <v>11</v>
      </c>
      <c r="C278" t="s">
        <v>111</v>
      </c>
      <c r="D278" t="s">
        <v>16</v>
      </c>
      <c r="F278">
        <v>2.0099999999999998</v>
      </c>
      <c r="G278">
        <v>44.579000000000001</v>
      </c>
      <c r="H278">
        <v>2446.6669999999999</v>
      </c>
      <c r="I278">
        <v>1.7999999999999999E-2</v>
      </c>
      <c r="K278" t="s">
        <v>66</v>
      </c>
      <c r="L278">
        <v>1063.0999999999999</v>
      </c>
    </row>
    <row r="279" spans="1:13" x14ac:dyDescent="0.35">
      <c r="A279">
        <v>12</v>
      </c>
      <c r="B279">
        <v>12</v>
      </c>
      <c r="C279" t="s">
        <v>112</v>
      </c>
      <c r="D279" t="s">
        <v>16</v>
      </c>
      <c r="F279">
        <v>2.06</v>
      </c>
      <c r="G279">
        <v>15.257999999999999</v>
      </c>
      <c r="H279">
        <v>2499.123</v>
      </c>
      <c r="I279">
        <v>6.0000000000000001E-3</v>
      </c>
      <c r="K279" t="s">
        <v>17</v>
      </c>
      <c r="L279">
        <v>273.5</v>
      </c>
    </row>
    <row r="280" spans="1:13" x14ac:dyDescent="0.35">
      <c r="A280">
        <v>13</v>
      </c>
      <c r="B280">
        <v>13</v>
      </c>
      <c r="C280" t="s">
        <v>113</v>
      </c>
      <c r="D280" t="s">
        <v>24</v>
      </c>
      <c r="K280" t="s">
        <v>25</v>
      </c>
    </row>
    <row r="281" spans="1:13" x14ac:dyDescent="0.35">
      <c r="A281">
        <v>14</v>
      </c>
      <c r="B281">
        <v>14</v>
      </c>
      <c r="C281" t="s">
        <v>114</v>
      </c>
      <c r="D281" t="s">
        <v>16</v>
      </c>
      <c r="F281">
        <v>2.0099999999999998</v>
      </c>
      <c r="G281">
        <v>24.832000000000001</v>
      </c>
      <c r="H281">
        <v>2614.8069999999998</v>
      </c>
      <c r="I281">
        <v>8.9999999999999993E-3</v>
      </c>
      <c r="K281" t="s">
        <v>66</v>
      </c>
      <c r="L281">
        <v>494.5</v>
      </c>
    </row>
    <row r="282" spans="1:13" x14ac:dyDescent="0.35">
      <c r="A282">
        <v>15</v>
      </c>
      <c r="B282">
        <v>15</v>
      </c>
      <c r="C282" t="s">
        <v>115</v>
      </c>
      <c r="D282" t="s">
        <v>16</v>
      </c>
      <c r="F282">
        <v>2.0499999999999998</v>
      </c>
      <c r="G282">
        <v>12.114000000000001</v>
      </c>
      <c r="H282">
        <v>2401.0500000000002</v>
      </c>
      <c r="I282">
        <v>5.0000000000000001E-3</v>
      </c>
      <c r="K282" t="s">
        <v>17</v>
      </c>
      <c r="L282">
        <v>204.4</v>
      </c>
    </row>
    <row r="283" spans="1:13" x14ac:dyDescent="0.35">
      <c r="A283">
        <v>16</v>
      </c>
      <c r="B283">
        <v>16</v>
      </c>
      <c r="C283" t="s">
        <v>116</v>
      </c>
      <c r="D283" t="s">
        <v>16</v>
      </c>
      <c r="F283">
        <v>2.0099999999999998</v>
      </c>
      <c r="G283">
        <v>9.2810000000000006</v>
      </c>
      <c r="H283">
        <v>2335.2890000000002</v>
      </c>
      <c r="I283">
        <v>4.0000000000000001E-3</v>
      </c>
      <c r="K283" t="s">
        <v>17</v>
      </c>
      <c r="L283">
        <v>134.6</v>
      </c>
    </row>
    <row r="284" spans="1:13" x14ac:dyDescent="0.35">
      <c r="A284">
        <v>17</v>
      </c>
      <c r="B284">
        <v>17</v>
      </c>
      <c r="C284" t="s">
        <v>117</v>
      </c>
      <c r="D284" t="s">
        <v>16</v>
      </c>
      <c r="F284">
        <v>2.0099999999999998</v>
      </c>
      <c r="G284">
        <v>39.372999999999998</v>
      </c>
      <c r="H284">
        <v>2272.875</v>
      </c>
      <c r="I284">
        <v>1.7000000000000001E-2</v>
      </c>
      <c r="K284" t="s">
        <v>17</v>
      </c>
      <c r="L284">
        <v>1004.6</v>
      </c>
    </row>
    <row r="285" spans="1:13" x14ac:dyDescent="0.35">
      <c r="A285">
        <v>18</v>
      </c>
      <c r="B285">
        <v>18</v>
      </c>
      <c r="C285" t="s">
        <v>118</v>
      </c>
      <c r="D285" t="s">
        <v>16</v>
      </c>
      <c r="F285">
        <v>2.0299999999999998</v>
      </c>
      <c r="G285">
        <v>1.4430000000000001</v>
      </c>
      <c r="H285">
        <v>2395.2820000000002</v>
      </c>
      <c r="I285">
        <v>1E-3</v>
      </c>
      <c r="K285" t="s">
        <v>75</v>
      </c>
    </row>
    <row r="286" spans="1:13" x14ac:dyDescent="0.35">
      <c r="A286">
        <v>19</v>
      </c>
      <c r="B286">
        <v>19</v>
      </c>
      <c r="C286" t="s">
        <v>119</v>
      </c>
      <c r="D286" t="s">
        <v>24</v>
      </c>
      <c r="K286" t="s">
        <v>25</v>
      </c>
    </row>
    <row r="287" spans="1:13" x14ac:dyDescent="0.35">
      <c r="A287">
        <v>20</v>
      </c>
      <c r="B287">
        <v>20</v>
      </c>
      <c r="C287" t="s">
        <v>120</v>
      </c>
      <c r="D287" t="s">
        <v>16</v>
      </c>
      <c r="H287">
        <v>2537.893</v>
      </c>
    </row>
    <row r="288" spans="1:13" x14ac:dyDescent="0.35">
      <c r="A288">
        <v>21</v>
      </c>
      <c r="B288">
        <v>21</v>
      </c>
      <c r="C288" t="s">
        <v>121</v>
      </c>
      <c r="D288" t="s">
        <v>16</v>
      </c>
      <c r="F288">
        <v>2.06</v>
      </c>
      <c r="G288">
        <v>32.779000000000003</v>
      </c>
      <c r="H288">
        <v>2358.3969999999999</v>
      </c>
      <c r="I288">
        <v>1.4E-2</v>
      </c>
      <c r="K288" t="s">
        <v>17</v>
      </c>
      <c r="L288">
        <v>781.4</v>
      </c>
    </row>
    <row r="289" spans="1:12" x14ac:dyDescent="0.35">
      <c r="A289">
        <v>22</v>
      </c>
      <c r="B289">
        <v>22</v>
      </c>
      <c r="C289" t="s">
        <v>122</v>
      </c>
      <c r="D289" t="s">
        <v>16</v>
      </c>
      <c r="H289">
        <v>2462.4389999999999</v>
      </c>
      <c r="K289" t="s">
        <v>38</v>
      </c>
    </row>
    <row r="290" spans="1:12" x14ac:dyDescent="0.35">
      <c r="A290">
        <v>23</v>
      </c>
      <c r="B290">
        <v>23</v>
      </c>
      <c r="C290" t="s">
        <v>123</v>
      </c>
      <c r="D290" t="s">
        <v>16</v>
      </c>
      <c r="F290">
        <v>1.96</v>
      </c>
      <c r="G290">
        <v>24.463000000000001</v>
      </c>
      <c r="H290">
        <v>2314.4090000000001</v>
      </c>
      <c r="I290">
        <v>1.0999999999999999E-2</v>
      </c>
      <c r="K290" t="s">
        <v>66</v>
      </c>
      <c r="L290">
        <v>564.5</v>
      </c>
    </row>
    <row r="291" spans="1:12" x14ac:dyDescent="0.35">
      <c r="A291">
        <v>24</v>
      </c>
      <c r="B291">
        <v>24</v>
      </c>
      <c r="C291" t="s">
        <v>124</v>
      </c>
      <c r="D291" t="s">
        <v>16</v>
      </c>
      <c r="F291">
        <v>1.98</v>
      </c>
      <c r="G291">
        <v>36.124000000000002</v>
      </c>
      <c r="H291">
        <v>2500.0160000000001</v>
      </c>
      <c r="I291">
        <v>1.4E-2</v>
      </c>
      <c r="K291" t="s">
        <v>17</v>
      </c>
      <c r="L291">
        <v>817.3</v>
      </c>
    </row>
    <row r="292" spans="1:12" x14ac:dyDescent="0.35">
      <c r="A292">
        <v>25</v>
      </c>
      <c r="B292">
        <v>25</v>
      </c>
      <c r="C292" t="s">
        <v>125</v>
      </c>
      <c r="D292" t="s">
        <v>24</v>
      </c>
      <c r="K292" t="s">
        <v>25</v>
      </c>
    </row>
    <row r="293" spans="1:12" x14ac:dyDescent="0.35">
      <c r="A293">
        <v>26</v>
      </c>
      <c r="B293">
        <v>26</v>
      </c>
      <c r="C293" t="s">
        <v>126</v>
      </c>
      <c r="D293" t="s">
        <v>16</v>
      </c>
      <c r="H293">
        <v>2602.1089999999999</v>
      </c>
    </row>
    <row r="294" spans="1:12" x14ac:dyDescent="0.35">
      <c r="A294">
        <v>27</v>
      </c>
      <c r="B294">
        <v>27</v>
      </c>
      <c r="C294" t="s">
        <v>127</v>
      </c>
      <c r="D294" t="s">
        <v>16</v>
      </c>
      <c r="F294">
        <v>2.0299999999999998</v>
      </c>
      <c r="G294">
        <v>20.64</v>
      </c>
      <c r="H294">
        <v>2532.8589999999999</v>
      </c>
      <c r="I294">
        <v>8.0000000000000002E-3</v>
      </c>
      <c r="K294" t="s">
        <v>66</v>
      </c>
      <c r="L294">
        <v>406.7</v>
      </c>
    </row>
    <row r="295" spans="1:12" x14ac:dyDescent="0.35">
      <c r="A295">
        <v>28</v>
      </c>
      <c r="B295">
        <v>28</v>
      </c>
      <c r="C295" t="s">
        <v>128</v>
      </c>
      <c r="D295" t="s">
        <v>16</v>
      </c>
      <c r="H295">
        <v>2416.71</v>
      </c>
    </row>
    <row r="296" spans="1:12" x14ac:dyDescent="0.35">
      <c r="A296">
        <v>29</v>
      </c>
      <c r="B296">
        <v>29</v>
      </c>
      <c r="C296" t="s">
        <v>129</v>
      </c>
      <c r="D296" t="s">
        <v>16</v>
      </c>
      <c r="F296">
        <v>2</v>
      </c>
      <c r="G296">
        <v>15.826000000000001</v>
      </c>
      <c r="H296">
        <v>2548.143</v>
      </c>
      <c r="I296">
        <v>6.0000000000000001E-3</v>
      </c>
      <c r="K296" t="s">
        <v>17</v>
      </c>
      <c r="L296">
        <v>280.3</v>
      </c>
    </row>
    <row r="297" spans="1:12" x14ac:dyDescent="0.35">
      <c r="A297">
        <v>30</v>
      </c>
      <c r="B297">
        <v>30</v>
      </c>
      <c r="C297" t="s">
        <v>130</v>
      </c>
      <c r="D297" t="s">
        <v>16</v>
      </c>
      <c r="H297">
        <v>2590.3220000000001</v>
      </c>
      <c r="K297" t="s">
        <v>38</v>
      </c>
    </row>
    <row r="298" spans="1:12" x14ac:dyDescent="0.35">
      <c r="A298">
        <v>31</v>
      </c>
      <c r="B298">
        <v>31</v>
      </c>
      <c r="C298" t="s">
        <v>131</v>
      </c>
      <c r="D298" t="s">
        <v>24</v>
      </c>
    </row>
    <row r="299" spans="1:12" x14ac:dyDescent="0.35">
      <c r="A299">
        <v>32</v>
      </c>
      <c r="B299">
        <v>32</v>
      </c>
      <c r="C299" t="s">
        <v>132</v>
      </c>
      <c r="D299" t="s">
        <v>16</v>
      </c>
      <c r="F299">
        <v>2.0099999999999998</v>
      </c>
      <c r="G299">
        <v>74.927999999999997</v>
      </c>
      <c r="H299">
        <v>2610.8629999999998</v>
      </c>
      <c r="I299">
        <v>2.9000000000000001E-2</v>
      </c>
      <c r="K299" t="s">
        <v>17</v>
      </c>
      <c r="L299">
        <v>1746.1</v>
      </c>
    </row>
    <row r="300" spans="1:12" x14ac:dyDescent="0.35">
      <c r="A300">
        <v>33</v>
      </c>
      <c r="B300">
        <v>33</v>
      </c>
      <c r="C300" t="s">
        <v>133</v>
      </c>
      <c r="D300" t="s">
        <v>16</v>
      </c>
      <c r="F300">
        <v>2.08</v>
      </c>
      <c r="G300">
        <v>38.731999999999999</v>
      </c>
      <c r="H300">
        <v>2599.2060000000001</v>
      </c>
      <c r="I300">
        <v>1.4999999999999999E-2</v>
      </c>
      <c r="K300" t="s">
        <v>66</v>
      </c>
      <c r="L300">
        <v>846.8</v>
      </c>
    </row>
    <row r="301" spans="1:12" x14ac:dyDescent="0.35">
      <c r="A301">
        <v>34</v>
      </c>
      <c r="B301">
        <v>34</v>
      </c>
      <c r="C301" t="s">
        <v>134</v>
      </c>
      <c r="D301" t="s">
        <v>16</v>
      </c>
      <c r="F301">
        <v>2.0099999999999998</v>
      </c>
      <c r="G301">
        <v>30.004999999999999</v>
      </c>
      <c r="H301">
        <v>2518.9050000000002</v>
      </c>
      <c r="I301">
        <v>1.2E-2</v>
      </c>
      <c r="K301" t="s">
        <v>17</v>
      </c>
      <c r="L301">
        <v>651.9</v>
      </c>
    </row>
    <row r="302" spans="1:12" x14ac:dyDescent="0.35">
      <c r="A302">
        <v>35</v>
      </c>
      <c r="B302">
        <v>35</v>
      </c>
      <c r="C302" t="s">
        <v>135</v>
      </c>
      <c r="D302" t="s">
        <v>16</v>
      </c>
      <c r="F302">
        <v>1.95</v>
      </c>
      <c r="G302">
        <v>23.670999999999999</v>
      </c>
      <c r="H302">
        <v>2389.0340000000001</v>
      </c>
      <c r="I302">
        <v>0.01</v>
      </c>
      <c r="K302" t="s">
        <v>17</v>
      </c>
      <c r="L302">
        <v>521.29999999999995</v>
      </c>
    </row>
    <row r="303" spans="1:12" x14ac:dyDescent="0.35">
      <c r="A303">
        <v>36</v>
      </c>
      <c r="B303">
        <v>36</v>
      </c>
      <c r="C303" t="s">
        <v>136</v>
      </c>
      <c r="D303" t="s">
        <v>16</v>
      </c>
      <c r="F303">
        <v>1.98</v>
      </c>
      <c r="G303">
        <v>61.323</v>
      </c>
      <c r="H303">
        <v>2248.346</v>
      </c>
      <c r="I303">
        <v>2.7E-2</v>
      </c>
      <c r="K303" t="s">
        <v>17</v>
      </c>
      <c r="L303">
        <v>1653.3</v>
      </c>
    </row>
    <row r="304" spans="1:12" x14ac:dyDescent="0.35">
      <c r="A304">
        <v>37</v>
      </c>
      <c r="B304">
        <v>37</v>
      </c>
      <c r="C304" t="s">
        <v>137</v>
      </c>
      <c r="D304" t="s">
        <v>24</v>
      </c>
    </row>
    <row r="305" spans="1:13" x14ac:dyDescent="0.35">
      <c r="A305">
        <v>38</v>
      </c>
      <c r="B305">
        <v>38</v>
      </c>
      <c r="C305" t="s">
        <v>138</v>
      </c>
      <c r="D305" t="s">
        <v>16</v>
      </c>
      <c r="E305">
        <v>176.4</v>
      </c>
      <c r="F305">
        <v>1.96</v>
      </c>
      <c r="G305">
        <v>6.149</v>
      </c>
      <c r="H305">
        <v>2875.308</v>
      </c>
      <c r="I305">
        <v>2E-3</v>
      </c>
      <c r="K305" t="s">
        <v>66</v>
      </c>
      <c r="L305">
        <v>14.9</v>
      </c>
      <c r="M305">
        <v>-91.6</v>
      </c>
    </row>
    <row r="306" spans="1:13" x14ac:dyDescent="0.35">
      <c r="A306">
        <v>39</v>
      </c>
      <c r="B306">
        <v>39</v>
      </c>
      <c r="C306" t="s">
        <v>139</v>
      </c>
      <c r="D306" t="s">
        <v>16</v>
      </c>
      <c r="F306">
        <v>1.98</v>
      </c>
      <c r="G306">
        <v>12.788</v>
      </c>
      <c r="H306">
        <v>2456.1379999999999</v>
      </c>
      <c r="I306">
        <v>5.0000000000000001E-3</v>
      </c>
      <c r="K306" t="s">
        <v>17</v>
      </c>
      <c r="L306">
        <v>214.9</v>
      </c>
    </row>
    <row r="307" spans="1:13" x14ac:dyDescent="0.35">
      <c r="A307">
        <v>40</v>
      </c>
      <c r="B307">
        <v>40</v>
      </c>
      <c r="C307" t="s">
        <v>140</v>
      </c>
      <c r="D307" t="s">
        <v>16</v>
      </c>
      <c r="F307">
        <v>1.98</v>
      </c>
      <c r="G307">
        <v>18.597000000000001</v>
      </c>
      <c r="H307">
        <v>2537.9690000000001</v>
      </c>
      <c r="I307">
        <v>7.0000000000000001E-3</v>
      </c>
      <c r="K307" t="s">
        <v>17</v>
      </c>
      <c r="L307">
        <v>353.1</v>
      </c>
    </row>
    <row r="308" spans="1:13" x14ac:dyDescent="0.35">
      <c r="A308">
        <v>41</v>
      </c>
      <c r="B308">
        <v>41</v>
      </c>
      <c r="C308" t="s">
        <v>141</v>
      </c>
      <c r="D308" t="s">
        <v>16</v>
      </c>
      <c r="F308">
        <v>2</v>
      </c>
      <c r="G308">
        <v>35.000999999999998</v>
      </c>
      <c r="H308">
        <v>2451.424</v>
      </c>
      <c r="I308">
        <v>1.4E-2</v>
      </c>
      <c r="K308" t="s">
        <v>66</v>
      </c>
      <c r="L308">
        <v>806.1</v>
      </c>
    </row>
    <row r="309" spans="1:13" x14ac:dyDescent="0.35">
      <c r="A309">
        <v>42</v>
      </c>
      <c r="B309">
        <v>42</v>
      </c>
      <c r="C309" t="s">
        <v>142</v>
      </c>
      <c r="D309" t="s">
        <v>16</v>
      </c>
      <c r="F309">
        <v>2</v>
      </c>
      <c r="G309">
        <v>16.716000000000001</v>
      </c>
      <c r="H309">
        <v>2505.6370000000002</v>
      </c>
      <c r="I309">
        <v>7.0000000000000001E-3</v>
      </c>
      <c r="K309" t="s">
        <v>66</v>
      </c>
      <c r="L309">
        <v>310.3</v>
      </c>
    </row>
    <row r="310" spans="1:13" x14ac:dyDescent="0.35">
      <c r="A310">
        <v>43</v>
      </c>
      <c r="B310">
        <v>43</v>
      </c>
      <c r="C310" t="s">
        <v>143</v>
      </c>
      <c r="D310" t="s">
        <v>24</v>
      </c>
      <c r="K310" t="s">
        <v>25</v>
      </c>
    </row>
    <row r="311" spans="1:13" x14ac:dyDescent="0.35">
      <c r="A311">
        <v>44</v>
      </c>
      <c r="B311">
        <v>44</v>
      </c>
      <c r="C311" t="s">
        <v>144</v>
      </c>
      <c r="D311" t="s">
        <v>16</v>
      </c>
      <c r="H311">
        <v>2480.4110000000001</v>
      </c>
    </row>
    <row r="312" spans="1:13" x14ac:dyDescent="0.35">
      <c r="A312">
        <v>45</v>
      </c>
      <c r="B312">
        <v>45</v>
      </c>
      <c r="C312" t="s">
        <v>145</v>
      </c>
      <c r="D312" t="s">
        <v>16</v>
      </c>
      <c r="F312">
        <v>2.06</v>
      </c>
      <c r="G312">
        <v>9.4359999999999999</v>
      </c>
      <c r="H312">
        <v>2569.692</v>
      </c>
      <c r="I312">
        <v>4.0000000000000001E-3</v>
      </c>
      <c r="K312" t="s">
        <v>17</v>
      </c>
      <c r="L312">
        <v>114.9</v>
      </c>
    </row>
    <row r="313" spans="1:13" x14ac:dyDescent="0.35">
      <c r="A313">
        <v>46</v>
      </c>
      <c r="B313">
        <v>46</v>
      </c>
      <c r="C313" t="s">
        <v>146</v>
      </c>
      <c r="D313" t="s">
        <v>16</v>
      </c>
      <c r="F313">
        <v>2.0299999999999998</v>
      </c>
      <c r="G313">
        <v>4.2919999999999998</v>
      </c>
      <c r="H313">
        <v>2321.0680000000002</v>
      </c>
      <c r="I313">
        <v>2E-3</v>
      </c>
      <c r="K313" t="s">
        <v>75</v>
      </c>
    </row>
    <row r="314" spans="1:13" x14ac:dyDescent="0.35">
      <c r="A314">
        <v>47</v>
      </c>
      <c r="B314">
        <v>47</v>
      </c>
      <c r="C314" t="s">
        <v>147</v>
      </c>
      <c r="D314" t="s">
        <v>16</v>
      </c>
      <c r="F314">
        <v>2</v>
      </c>
      <c r="G314">
        <v>19.073</v>
      </c>
      <c r="H314">
        <v>2331.212</v>
      </c>
      <c r="I314">
        <v>8.0000000000000002E-3</v>
      </c>
      <c r="K314" t="s">
        <v>66</v>
      </c>
      <c r="L314">
        <v>408.8</v>
      </c>
    </row>
    <row r="315" spans="1:13" x14ac:dyDescent="0.35">
      <c r="A315">
        <v>48</v>
      </c>
      <c r="B315">
        <v>48</v>
      </c>
      <c r="C315" t="s">
        <v>148</v>
      </c>
      <c r="D315" t="s">
        <v>24</v>
      </c>
    </row>
    <row r="317" spans="1:13" x14ac:dyDescent="0.35">
      <c r="A317" t="s">
        <v>76</v>
      </c>
    </row>
    <row r="319" spans="1:13" x14ac:dyDescent="0.35">
      <c r="B319" t="s">
        <v>3</v>
      </c>
      <c r="C319" t="s">
        <v>4</v>
      </c>
      <c r="D319" t="s">
        <v>5</v>
      </c>
      <c r="E319" t="s">
        <v>6</v>
      </c>
      <c r="F319" t="s">
        <v>7</v>
      </c>
      <c r="G319" t="s">
        <v>8</v>
      </c>
      <c r="H319" t="s">
        <v>9</v>
      </c>
      <c r="I319" t="s">
        <v>10</v>
      </c>
      <c r="J319" t="s">
        <v>11</v>
      </c>
      <c r="K319" t="s">
        <v>12</v>
      </c>
      <c r="L319" t="s">
        <v>13</v>
      </c>
      <c r="M319" t="s">
        <v>14</v>
      </c>
    </row>
    <row r="320" spans="1:13" x14ac:dyDescent="0.35">
      <c r="A320">
        <v>1</v>
      </c>
      <c r="B320">
        <v>1</v>
      </c>
      <c r="C320" t="s">
        <v>101</v>
      </c>
      <c r="D320" t="s">
        <v>24</v>
      </c>
      <c r="K320" t="s">
        <v>25</v>
      </c>
    </row>
    <row r="321" spans="1:13" x14ac:dyDescent="0.35">
      <c r="A321">
        <v>2</v>
      </c>
      <c r="B321">
        <v>2</v>
      </c>
      <c r="C321" t="s">
        <v>102</v>
      </c>
      <c r="D321" t="s">
        <v>16</v>
      </c>
      <c r="F321">
        <v>2.5299999999999998</v>
      </c>
      <c r="G321">
        <v>70.635000000000005</v>
      </c>
      <c r="H321">
        <v>758.00900000000001</v>
      </c>
      <c r="I321">
        <v>9.2999999999999999E-2</v>
      </c>
      <c r="J321">
        <v>99.489000000000004</v>
      </c>
      <c r="K321" t="s">
        <v>75</v>
      </c>
    </row>
    <row r="322" spans="1:13" x14ac:dyDescent="0.35">
      <c r="A322">
        <v>3</v>
      </c>
      <c r="B322">
        <v>3</v>
      </c>
      <c r="C322" t="s">
        <v>103</v>
      </c>
      <c r="D322" t="s">
        <v>16</v>
      </c>
      <c r="F322">
        <v>2.52</v>
      </c>
      <c r="G322">
        <v>9800.8009999999995</v>
      </c>
      <c r="H322">
        <v>624.53300000000002</v>
      </c>
      <c r="I322">
        <v>15.693</v>
      </c>
      <c r="J322">
        <v>9546.7849999999999</v>
      </c>
      <c r="K322" t="s">
        <v>66</v>
      </c>
      <c r="L322">
        <v>1702.6</v>
      </c>
    </row>
    <row r="323" spans="1:13" x14ac:dyDescent="0.35">
      <c r="A323">
        <v>4</v>
      </c>
      <c r="B323">
        <v>4</v>
      </c>
      <c r="C323" t="s">
        <v>104</v>
      </c>
      <c r="D323" t="s">
        <v>16</v>
      </c>
      <c r="F323">
        <v>2.5</v>
      </c>
      <c r="G323">
        <v>5173.5150000000003</v>
      </c>
      <c r="H323">
        <v>776.29200000000003</v>
      </c>
      <c r="I323">
        <v>6.6639999999999997</v>
      </c>
      <c r="J323">
        <v>4748.9790000000003</v>
      </c>
      <c r="K323" t="s">
        <v>66</v>
      </c>
      <c r="L323">
        <v>717</v>
      </c>
    </row>
    <row r="324" spans="1:13" x14ac:dyDescent="0.35">
      <c r="A324">
        <v>5</v>
      </c>
      <c r="B324">
        <v>5</v>
      </c>
      <c r="C324" t="s">
        <v>105</v>
      </c>
      <c r="D324" t="s">
        <v>16</v>
      </c>
      <c r="F324">
        <v>2.4900000000000002</v>
      </c>
      <c r="G324">
        <v>8246.8320000000003</v>
      </c>
      <c r="H324">
        <v>902.42899999999997</v>
      </c>
      <c r="I324">
        <v>9.1379999999999999</v>
      </c>
      <c r="J324">
        <v>7903.0079999999998</v>
      </c>
      <c r="K324" t="s">
        <v>66</v>
      </c>
      <c r="L324">
        <v>987.1</v>
      </c>
    </row>
    <row r="325" spans="1:13" x14ac:dyDescent="0.35">
      <c r="A325">
        <v>6</v>
      </c>
      <c r="B325">
        <v>6</v>
      </c>
      <c r="C325" t="s">
        <v>106</v>
      </c>
      <c r="D325" t="s">
        <v>16</v>
      </c>
      <c r="F325">
        <v>2.4700000000000002</v>
      </c>
      <c r="G325">
        <v>14255.216</v>
      </c>
      <c r="H325">
        <v>566.50599999999997</v>
      </c>
      <c r="I325">
        <v>25.163</v>
      </c>
      <c r="J325">
        <v>14583.161</v>
      </c>
      <c r="K325" t="s">
        <v>66</v>
      </c>
      <c r="L325">
        <v>2736.4</v>
      </c>
    </row>
    <row r="326" spans="1:13" x14ac:dyDescent="0.35">
      <c r="A326">
        <v>7</v>
      </c>
      <c r="B326">
        <v>7</v>
      </c>
      <c r="C326" t="s">
        <v>107</v>
      </c>
      <c r="D326" t="s">
        <v>24</v>
      </c>
      <c r="H326">
        <v>10.917</v>
      </c>
      <c r="K326" t="s">
        <v>38</v>
      </c>
    </row>
    <row r="327" spans="1:13" x14ac:dyDescent="0.35">
      <c r="A327">
        <v>8</v>
      </c>
      <c r="B327">
        <v>8</v>
      </c>
      <c r="C327" t="s">
        <v>108</v>
      </c>
      <c r="D327" t="s">
        <v>16</v>
      </c>
      <c r="E327">
        <v>22.41</v>
      </c>
      <c r="F327">
        <v>2.4900000000000002</v>
      </c>
      <c r="G327">
        <v>248.071</v>
      </c>
      <c r="H327">
        <v>970.89099999999996</v>
      </c>
      <c r="I327">
        <v>0.25600000000000001</v>
      </c>
      <c r="J327">
        <v>212.072</v>
      </c>
      <c r="K327" t="s">
        <v>66</v>
      </c>
      <c r="L327">
        <v>17.399999999999999</v>
      </c>
      <c r="M327">
        <v>-22.5</v>
      </c>
    </row>
    <row r="328" spans="1:13" x14ac:dyDescent="0.35">
      <c r="A328">
        <v>9</v>
      </c>
      <c r="B328">
        <v>9</v>
      </c>
      <c r="C328" t="s">
        <v>109</v>
      </c>
      <c r="D328" t="s">
        <v>16</v>
      </c>
      <c r="F328">
        <v>2.4900000000000002</v>
      </c>
      <c r="G328">
        <v>4191.6530000000002</v>
      </c>
      <c r="H328">
        <v>766.42100000000005</v>
      </c>
      <c r="I328">
        <v>5.4690000000000003</v>
      </c>
      <c r="J328">
        <v>4064.6689999999999</v>
      </c>
      <c r="K328" t="s">
        <v>66</v>
      </c>
      <c r="L328">
        <v>586.5</v>
      </c>
    </row>
    <row r="329" spans="1:13" x14ac:dyDescent="0.35">
      <c r="A329">
        <v>10</v>
      </c>
      <c r="B329">
        <v>10</v>
      </c>
      <c r="C329" t="s">
        <v>110</v>
      </c>
      <c r="D329" t="s">
        <v>16</v>
      </c>
      <c r="F329">
        <v>2.4900000000000002</v>
      </c>
      <c r="G329">
        <v>7435.6170000000002</v>
      </c>
      <c r="H329">
        <v>796.90300000000002</v>
      </c>
      <c r="I329">
        <v>9.3309999999999995</v>
      </c>
      <c r="J329">
        <v>7225.9620000000004</v>
      </c>
      <c r="K329" t="s">
        <v>66</v>
      </c>
      <c r="L329">
        <v>1008</v>
      </c>
    </row>
    <row r="330" spans="1:13" x14ac:dyDescent="0.35">
      <c r="A330">
        <v>11</v>
      </c>
      <c r="B330">
        <v>11</v>
      </c>
      <c r="C330" t="s">
        <v>111</v>
      </c>
      <c r="D330" t="s">
        <v>16</v>
      </c>
      <c r="F330">
        <v>2.4900000000000002</v>
      </c>
      <c r="G330">
        <v>7701.8239999999996</v>
      </c>
      <c r="H330">
        <v>743.46100000000001</v>
      </c>
      <c r="I330">
        <v>10.359</v>
      </c>
      <c r="J330">
        <v>7614.4480000000003</v>
      </c>
      <c r="K330" t="s">
        <v>66</v>
      </c>
      <c r="L330">
        <v>1120.3</v>
      </c>
    </row>
    <row r="331" spans="1:13" x14ac:dyDescent="0.35">
      <c r="A331">
        <v>12</v>
      </c>
      <c r="B331">
        <v>12</v>
      </c>
      <c r="C331" t="s">
        <v>112</v>
      </c>
      <c r="D331" t="s">
        <v>16</v>
      </c>
      <c r="F331">
        <v>2.4900000000000002</v>
      </c>
      <c r="G331">
        <v>5449.78</v>
      </c>
      <c r="H331">
        <v>648.94799999999998</v>
      </c>
      <c r="I331">
        <v>8.3979999999999997</v>
      </c>
      <c r="J331">
        <v>5166.7860000000001</v>
      </c>
      <c r="K331" t="s">
        <v>66</v>
      </c>
      <c r="L331">
        <v>906.2</v>
      </c>
    </row>
    <row r="332" spans="1:13" x14ac:dyDescent="0.35">
      <c r="A332">
        <v>13</v>
      </c>
      <c r="B332">
        <v>13</v>
      </c>
      <c r="C332" t="s">
        <v>113</v>
      </c>
      <c r="D332" t="s">
        <v>24</v>
      </c>
      <c r="K332" t="s">
        <v>25</v>
      </c>
    </row>
    <row r="333" spans="1:13" x14ac:dyDescent="0.35">
      <c r="A333">
        <v>14</v>
      </c>
      <c r="B333">
        <v>14</v>
      </c>
      <c r="C333" t="s">
        <v>114</v>
      </c>
      <c r="D333" t="s">
        <v>16</v>
      </c>
      <c r="F333">
        <v>2.4700000000000002</v>
      </c>
      <c r="G333">
        <v>224.32599999999999</v>
      </c>
      <c r="H333">
        <v>754.38900000000001</v>
      </c>
      <c r="I333">
        <v>0.29699999999999999</v>
      </c>
      <c r="J333">
        <v>102.146</v>
      </c>
      <c r="K333" t="s">
        <v>66</v>
      </c>
      <c r="L333">
        <v>21.9</v>
      </c>
    </row>
    <row r="334" spans="1:13" x14ac:dyDescent="0.35">
      <c r="A334">
        <v>15</v>
      </c>
      <c r="B334">
        <v>15</v>
      </c>
      <c r="C334" t="s">
        <v>115</v>
      </c>
      <c r="D334" t="s">
        <v>16</v>
      </c>
      <c r="F334">
        <v>2.4900000000000002</v>
      </c>
      <c r="G334">
        <v>1281.8</v>
      </c>
      <c r="H334">
        <v>741.66</v>
      </c>
      <c r="I334">
        <v>1.728</v>
      </c>
      <c r="J334">
        <v>1349.6759999999999</v>
      </c>
      <c r="K334" t="s">
        <v>72</v>
      </c>
      <c r="L334">
        <v>178.2</v>
      </c>
    </row>
    <row r="335" spans="1:13" x14ac:dyDescent="0.35">
      <c r="A335">
        <v>16</v>
      </c>
      <c r="B335">
        <v>16</v>
      </c>
      <c r="C335" t="s">
        <v>116</v>
      </c>
      <c r="D335" t="s">
        <v>16</v>
      </c>
      <c r="F335">
        <v>2.4700000000000002</v>
      </c>
      <c r="G335">
        <v>5409.7290000000003</v>
      </c>
      <c r="H335">
        <v>654.25400000000002</v>
      </c>
      <c r="I335">
        <v>8.2690000000000001</v>
      </c>
      <c r="J335">
        <v>5741.9459999999999</v>
      </c>
      <c r="K335" t="s">
        <v>66</v>
      </c>
      <c r="L335">
        <v>892.1</v>
      </c>
    </row>
    <row r="336" spans="1:13" x14ac:dyDescent="0.35">
      <c r="A336">
        <v>17</v>
      </c>
      <c r="B336">
        <v>17</v>
      </c>
      <c r="C336" t="s">
        <v>117</v>
      </c>
      <c r="D336" t="s">
        <v>16</v>
      </c>
      <c r="F336">
        <v>2.4900000000000002</v>
      </c>
      <c r="G336">
        <v>10517.281000000001</v>
      </c>
      <c r="H336">
        <v>720.87300000000005</v>
      </c>
      <c r="I336">
        <v>14.59</v>
      </c>
      <c r="J336">
        <v>10854.146000000001</v>
      </c>
      <c r="K336" t="s">
        <v>66</v>
      </c>
      <c r="L336">
        <v>1582.1</v>
      </c>
    </row>
    <row r="337" spans="1:12" x14ac:dyDescent="0.35">
      <c r="A337">
        <v>18</v>
      </c>
      <c r="B337">
        <v>18</v>
      </c>
      <c r="C337" t="s">
        <v>118</v>
      </c>
      <c r="D337" t="s">
        <v>16</v>
      </c>
      <c r="F337">
        <v>2.4700000000000002</v>
      </c>
      <c r="G337">
        <v>4567.375</v>
      </c>
      <c r="H337">
        <v>669.73099999999999</v>
      </c>
      <c r="I337">
        <v>6.82</v>
      </c>
      <c r="J337">
        <v>4867.3360000000002</v>
      </c>
      <c r="K337" t="s">
        <v>66</v>
      </c>
      <c r="L337">
        <v>733.9</v>
      </c>
    </row>
    <row r="338" spans="1:12" x14ac:dyDescent="0.35">
      <c r="A338">
        <v>19</v>
      </c>
      <c r="B338">
        <v>19</v>
      </c>
      <c r="C338" t="s">
        <v>119</v>
      </c>
      <c r="D338" t="s">
        <v>24</v>
      </c>
      <c r="K338" t="s">
        <v>25</v>
      </c>
    </row>
    <row r="339" spans="1:12" x14ac:dyDescent="0.35">
      <c r="A339">
        <v>20</v>
      </c>
      <c r="B339">
        <v>20</v>
      </c>
      <c r="C339" t="s">
        <v>120</v>
      </c>
      <c r="D339" t="s">
        <v>16</v>
      </c>
      <c r="F339">
        <v>2.4900000000000002</v>
      </c>
      <c r="G339">
        <v>62.107999999999997</v>
      </c>
      <c r="H339">
        <v>786.02499999999998</v>
      </c>
      <c r="I339">
        <v>7.9000000000000001E-2</v>
      </c>
      <c r="J339">
        <v>67.19</v>
      </c>
      <c r="K339" t="s">
        <v>79</v>
      </c>
    </row>
    <row r="340" spans="1:12" x14ac:dyDescent="0.35">
      <c r="A340">
        <v>21</v>
      </c>
      <c r="B340">
        <v>21</v>
      </c>
      <c r="C340" t="s">
        <v>121</v>
      </c>
      <c r="D340" t="s">
        <v>16</v>
      </c>
      <c r="F340">
        <v>2.4700000000000002</v>
      </c>
      <c r="G340">
        <v>10051.406999999999</v>
      </c>
      <c r="H340">
        <v>629.72</v>
      </c>
      <c r="I340">
        <v>15.962</v>
      </c>
      <c r="J340">
        <v>9541.9320000000007</v>
      </c>
      <c r="K340" t="s">
        <v>66</v>
      </c>
      <c r="L340">
        <v>1731.9</v>
      </c>
    </row>
    <row r="341" spans="1:12" x14ac:dyDescent="0.35">
      <c r="A341">
        <v>22</v>
      </c>
      <c r="B341">
        <v>22</v>
      </c>
      <c r="C341" t="s">
        <v>122</v>
      </c>
      <c r="D341" t="s">
        <v>16</v>
      </c>
      <c r="F341">
        <v>2.4700000000000002</v>
      </c>
      <c r="G341">
        <v>4868.009</v>
      </c>
      <c r="H341">
        <v>715.36800000000005</v>
      </c>
      <c r="I341">
        <v>6.8049999999999997</v>
      </c>
      <c r="J341">
        <v>4884.2110000000002</v>
      </c>
      <c r="K341" t="s">
        <v>66</v>
      </c>
      <c r="L341">
        <v>732.3</v>
      </c>
    </row>
    <row r="342" spans="1:12" x14ac:dyDescent="0.35">
      <c r="A342">
        <v>23</v>
      </c>
      <c r="B342">
        <v>23</v>
      </c>
      <c r="C342" t="s">
        <v>123</v>
      </c>
      <c r="D342" t="s">
        <v>16</v>
      </c>
      <c r="F342">
        <v>2.4700000000000002</v>
      </c>
      <c r="G342">
        <v>5098.357</v>
      </c>
      <c r="H342">
        <v>775.02499999999998</v>
      </c>
      <c r="I342">
        <v>6.5780000000000003</v>
      </c>
      <c r="J342">
        <v>5357.8109999999997</v>
      </c>
      <c r="K342" t="s">
        <v>66</v>
      </c>
      <c r="L342">
        <v>707.6</v>
      </c>
    </row>
    <row r="343" spans="1:12" x14ac:dyDescent="0.35">
      <c r="A343">
        <v>24</v>
      </c>
      <c r="B343">
        <v>24</v>
      </c>
      <c r="C343" t="s">
        <v>124</v>
      </c>
      <c r="D343" t="s">
        <v>16</v>
      </c>
      <c r="F343">
        <v>2.4700000000000002</v>
      </c>
      <c r="G343">
        <v>9643.1139999999996</v>
      </c>
      <c r="H343">
        <v>729.26700000000005</v>
      </c>
      <c r="I343">
        <v>13.223000000000001</v>
      </c>
      <c r="J343">
        <v>9453.6990000000005</v>
      </c>
      <c r="K343" t="s">
        <v>66</v>
      </c>
      <c r="L343">
        <v>1432.9</v>
      </c>
    </row>
    <row r="344" spans="1:12" x14ac:dyDescent="0.35">
      <c r="A344">
        <v>25</v>
      </c>
      <c r="B344">
        <v>25</v>
      </c>
      <c r="C344" t="s">
        <v>125</v>
      </c>
      <c r="D344" t="s">
        <v>24</v>
      </c>
      <c r="K344" t="s">
        <v>25</v>
      </c>
    </row>
    <row r="345" spans="1:12" x14ac:dyDescent="0.35">
      <c r="A345">
        <v>26</v>
      </c>
      <c r="B345">
        <v>26</v>
      </c>
      <c r="C345" t="s">
        <v>126</v>
      </c>
      <c r="D345" t="s">
        <v>16</v>
      </c>
      <c r="F345">
        <v>2.4700000000000002</v>
      </c>
      <c r="G345">
        <v>99.286000000000001</v>
      </c>
      <c r="H345">
        <v>784.30100000000004</v>
      </c>
      <c r="I345">
        <v>0.127</v>
      </c>
      <c r="J345">
        <v>115.524</v>
      </c>
      <c r="K345" t="s">
        <v>17</v>
      </c>
      <c r="L345">
        <v>3.3</v>
      </c>
    </row>
    <row r="346" spans="1:12" x14ac:dyDescent="0.35">
      <c r="A346">
        <v>27</v>
      </c>
      <c r="B346">
        <v>27</v>
      </c>
      <c r="C346" t="s">
        <v>127</v>
      </c>
      <c r="D346" t="s">
        <v>16</v>
      </c>
      <c r="F346">
        <v>2.4700000000000002</v>
      </c>
      <c r="G346">
        <v>7720.768</v>
      </c>
      <c r="H346">
        <v>716.21</v>
      </c>
      <c r="I346">
        <v>10.78</v>
      </c>
      <c r="J346">
        <v>8104.3530000000001</v>
      </c>
      <c r="K346" t="s">
        <v>66</v>
      </c>
      <c r="L346">
        <v>1166.3</v>
      </c>
    </row>
    <row r="347" spans="1:12" x14ac:dyDescent="0.35">
      <c r="A347">
        <v>28</v>
      </c>
      <c r="B347">
        <v>28</v>
      </c>
      <c r="C347" t="s">
        <v>128</v>
      </c>
      <c r="D347" t="s">
        <v>16</v>
      </c>
      <c r="F347">
        <v>2.4700000000000002</v>
      </c>
      <c r="G347">
        <v>4658.8190000000004</v>
      </c>
      <c r="H347">
        <v>702.09699999999998</v>
      </c>
      <c r="I347">
        <v>6.6360000000000001</v>
      </c>
      <c r="J347">
        <v>5051.75</v>
      </c>
      <c r="K347" t="s">
        <v>66</v>
      </c>
      <c r="L347">
        <v>713.8</v>
      </c>
    </row>
    <row r="348" spans="1:12" x14ac:dyDescent="0.35">
      <c r="A348">
        <v>29</v>
      </c>
      <c r="B348">
        <v>29</v>
      </c>
      <c r="C348" t="s">
        <v>129</v>
      </c>
      <c r="D348" t="s">
        <v>16</v>
      </c>
      <c r="F348">
        <v>2.4700000000000002</v>
      </c>
      <c r="G348">
        <v>8811.0110000000004</v>
      </c>
      <c r="H348">
        <v>591.60500000000002</v>
      </c>
      <c r="I348">
        <v>14.893000000000001</v>
      </c>
      <c r="J348">
        <v>8669.6689999999999</v>
      </c>
      <c r="K348" t="s">
        <v>66</v>
      </c>
      <c r="L348">
        <v>1615.3</v>
      </c>
    </row>
    <row r="349" spans="1:12" x14ac:dyDescent="0.35">
      <c r="A349">
        <v>30</v>
      </c>
      <c r="B349">
        <v>30</v>
      </c>
      <c r="C349" t="s">
        <v>130</v>
      </c>
      <c r="D349" t="s">
        <v>16</v>
      </c>
      <c r="F349">
        <v>2.4700000000000002</v>
      </c>
      <c r="G349">
        <v>5660.7740000000003</v>
      </c>
      <c r="H349">
        <v>750.33299999999997</v>
      </c>
      <c r="I349">
        <v>7.5439999999999996</v>
      </c>
      <c r="J349">
        <v>5189.777</v>
      </c>
      <c r="K349" t="s">
        <v>66</v>
      </c>
      <c r="L349">
        <v>813</v>
      </c>
    </row>
    <row r="350" spans="1:12" x14ac:dyDescent="0.35">
      <c r="A350">
        <v>31</v>
      </c>
      <c r="B350">
        <v>31</v>
      </c>
      <c r="C350" t="s">
        <v>131</v>
      </c>
      <c r="D350" t="s">
        <v>24</v>
      </c>
      <c r="J350">
        <v>6.7850000000000001</v>
      </c>
      <c r="K350" t="s">
        <v>25</v>
      </c>
    </row>
    <row r="351" spans="1:12" x14ac:dyDescent="0.35">
      <c r="A351">
        <v>32</v>
      </c>
      <c r="B351">
        <v>32</v>
      </c>
      <c r="C351" t="s">
        <v>132</v>
      </c>
      <c r="D351" t="s">
        <v>16</v>
      </c>
      <c r="F351">
        <v>2.4700000000000002</v>
      </c>
      <c r="G351">
        <v>14399.409</v>
      </c>
      <c r="H351">
        <v>688.50400000000002</v>
      </c>
      <c r="I351">
        <v>20.914000000000001</v>
      </c>
      <c r="J351">
        <v>14022.316000000001</v>
      </c>
      <c r="K351" t="s">
        <v>66</v>
      </c>
      <c r="L351">
        <v>2272.5</v>
      </c>
    </row>
    <row r="352" spans="1:12" x14ac:dyDescent="0.35">
      <c r="A352">
        <v>33</v>
      </c>
      <c r="B352">
        <v>33</v>
      </c>
      <c r="C352" t="s">
        <v>133</v>
      </c>
      <c r="D352" t="s">
        <v>16</v>
      </c>
      <c r="F352">
        <v>2.4700000000000002</v>
      </c>
      <c r="G352">
        <v>9453.4539999999997</v>
      </c>
      <c r="H352">
        <v>712.30600000000004</v>
      </c>
      <c r="I352">
        <v>13.272</v>
      </c>
      <c r="J352">
        <v>9108.4050000000007</v>
      </c>
      <c r="K352" t="s">
        <v>66</v>
      </c>
      <c r="L352">
        <v>1438.2</v>
      </c>
    </row>
    <row r="353" spans="1:13" x14ac:dyDescent="0.35">
      <c r="A353">
        <v>34</v>
      </c>
      <c r="B353">
        <v>34</v>
      </c>
      <c r="C353" t="s">
        <v>134</v>
      </c>
      <c r="D353" t="s">
        <v>16</v>
      </c>
      <c r="F353">
        <v>2.4700000000000002</v>
      </c>
      <c r="G353">
        <v>5248.2969999999996</v>
      </c>
      <c r="H353">
        <v>694.31600000000003</v>
      </c>
      <c r="I353">
        <v>7.5590000000000002</v>
      </c>
      <c r="J353">
        <v>5101.0370000000003</v>
      </c>
      <c r="K353" t="s">
        <v>66</v>
      </c>
      <c r="L353">
        <v>814.6</v>
      </c>
    </row>
    <row r="354" spans="1:13" x14ac:dyDescent="0.35">
      <c r="A354">
        <v>35</v>
      </c>
      <c r="B354">
        <v>35</v>
      </c>
      <c r="C354" t="s">
        <v>135</v>
      </c>
      <c r="D354" t="s">
        <v>16</v>
      </c>
      <c r="F354">
        <v>2.46</v>
      </c>
      <c r="G354">
        <v>8975.7039999999997</v>
      </c>
      <c r="H354">
        <v>485.12599999999998</v>
      </c>
      <c r="I354">
        <v>18.501999999999999</v>
      </c>
      <c r="J354">
        <v>8960.1039999999994</v>
      </c>
      <c r="K354" t="s">
        <v>66</v>
      </c>
      <c r="L354">
        <v>2009.2</v>
      </c>
    </row>
    <row r="355" spans="1:13" x14ac:dyDescent="0.35">
      <c r="A355">
        <v>36</v>
      </c>
      <c r="B355">
        <v>36</v>
      </c>
      <c r="C355" t="s">
        <v>136</v>
      </c>
      <c r="D355" t="s">
        <v>16</v>
      </c>
      <c r="F355">
        <v>2.46</v>
      </c>
      <c r="G355">
        <v>12207.51</v>
      </c>
      <c r="H355">
        <v>679.673</v>
      </c>
      <c r="I355">
        <v>17.960999999999999</v>
      </c>
      <c r="J355">
        <v>12578.517</v>
      </c>
      <c r="K355" t="s">
        <v>66</v>
      </c>
      <c r="L355">
        <v>1950.1</v>
      </c>
    </row>
    <row r="356" spans="1:13" x14ac:dyDescent="0.35">
      <c r="A356">
        <v>37</v>
      </c>
      <c r="B356">
        <v>37</v>
      </c>
      <c r="C356" t="s">
        <v>137</v>
      </c>
      <c r="D356" t="s">
        <v>24</v>
      </c>
      <c r="K356" t="s">
        <v>25</v>
      </c>
    </row>
    <row r="357" spans="1:13" x14ac:dyDescent="0.35">
      <c r="A357">
        <v>38</v>
      </c>
      <c r="B357">
        <v>38</v>
      </c>
      <c r="C357" t="s">
        <v>138</v>
      </c>
      <c r="D357" t="s">
        <v>16</v>
      </c>
      <c r="E357">
        <v>176.4</v>
      </c>
      <c r="F357">
        <v>2.4700000000000002</v>
      </c>
      <c r="G357">
        <v>1402.6780000000001</v>
      </c>
      <c r="H357">
        <v>845.71699999999998</v>
      </c>
      <c r="I357">
        <v>1.659</v>
      </c>
      <c r="J357">
        <v>1369.682</v>
      </c>
      <c r="K357" t="s">
        <v>66</v>
      </c>
      <c r="L357">
        <v>170.5</v>
      </c>
      <c r="M357">
        <v>-3.3</v>
      </c>
    </row>
    <row r="358" spans="1:13" x14ac:dyDescent="0.35">
      <c r="A358">
        <v>39</v>
      </c>
      <c r="B358">
        <v>39</v>
      </c>
      <c r="C358" t="s">
        <v>139</v>
      </c>
      <c r="D358" t="s">
        <v>16</v>
      </c>
      <c r="F358">
        <v>2.4700000000000002</v>
      </c>
      <c r="G358">
        <v>4905.9380000000001</v>
      </c>
      <c r="H358">
        <v>703.57799999999997</v>
      </c>
      <c r="I358">
        <v>6.9729999999999999</v>
      </c>
      <c r="J358">
        <v>5040.5420000000004</v>
      </c>
      <c r="K358" t="s">
        <v>66</v>
      </c>
      <c r="L358">
        <v>750.7</v>
      </c>
    </row>
    <row r="359" spans="1:13" x14ac:dyDescent="0.35">
      <c r="A359">
        <v>40</v>
      </c>
      <c r="B359">
        <v>40</v>
      </c>
      <c r="C359" t="s">
        <v>140</v>
      </c>
      <c r="D359" t="s">
        <v>16</v>
      </c>
      <c r="F359">
        <v>2.46</v>
      </c>
      <c r="G359">
        <v>8348.2330000000002</v>
      </c>
      <c r="H359">
        <v>768.65800000000002</v>
      </c>
      <c r="I359">
        <v>10.861000000000001</v>
      </c>
      <c r="J359">
        <v>8298.4500000000007</v>
      </c>
      <c r="K359" t="s">
        <v>66</v>
      </c>
      <c r="L359">
        <v>1175.0999999999999</v>
      </c>
    </row>
    <row r="360" spans="1:13" x14ac:dyDescent="0.35">
      <c r="A360">
        <v>41</v>
      </c>
      <c r="B360">
        <v>41</v>
      </c>
      <c r="C360" t="s">
        <v>141</v>
      </c>
      <c r="D360" t="s">
        <v>16</v>
      </c>
      <c r="F360">
        <v>2.46</v>
      </c>
      <c r="G360">
        <v>8232.3439999999991</v>
      </c>
      <c r="H360">
        <v>663.20899999999995</v>
      </c>
      <c r="I360">
        <v>12.413</v>
      </c>
      <c r="J360">
        <v>8448.7109999999993</v>
      </c>
      <c r="K360" t="s">
        <v>48</v>
      </c>
      <c r="L360">
        <v>1344.5</v>
      </c>
    </row>
    <row r="361" spans="1:13" x14ac:dyDescent="0.35">
      <c r="A361">
        <v>42</v>
      </c>
      <c r="B361">
        <v>42</v>
      </c>
      <c r="C361" t="s">
        <v>142</v>
      </c>
      <c r="D361" t="s">
        <v>16</v>
      </c>
      <c r="F361">
        <v>2.4700000000000002</v>
      </c>
      <c r="G361">
        <v>4227.4740000000002</v>
      </c>
      <c r="H361">
        <v>650.66999999999996</v>
      </c>
      <c r="I361">
        <v>6.4969999999999999</v>
      </c>
      <c r="J361">
        <v>4412.3990000000003</v>
      </c>
      <c r="K361" t="s">
        <v>66</v>
      </c>
      <c r="L361">
        <v>698.7</v>
      </c>
    </row>
    <row r="362" spans="1:13" x14ac:dyDescent="0.35">
      <c r="A362">
        <v>43</v>
      </c>
      <c r="B362">
        <v>43</v>
      </c>
      <c r="C362" t="s">
        <v>143</v>
      </c>
      <c r="D362" t="s">
        <v>24</v>
      </c>
    </row>
    <row r="363" spans="1:13" x14ac:dyDescent="0.35">
      <c r="A363">
        <v>44</v>
      </c>
      <c r="B363">
        <v>44</v>
      </c>
      <c r="C363" t="s">
        <v>144</v>
      </c>
      <c r="D363" t="s">
        <v>16</v>
      </c>
      <c r="F363">
        <v>2.4700000000000002</v>
      </c>
      <c r="G363">
        <v>111.98399999999999</v>
      </c>
      <c r="H363">
        <v>638.85900000000004</v>
      </c>
      <c r="I363">
        <v>0.17499999999999999</v>
      </c>
      <c r="J363">
        <v>89.6</v>
      </c>
      <c r="K363" t="s">
        <v>66</v>
      </c>
      <c r="L363">
        <v>8.6</v>
      </c>
    </row>
    <row r="364" spans="1:13" x14ac:dyDescent="0.35">
      <c r="A364">
        <v>45</v>
      </c>
      <c r="B364">
        <v>45</v>
      </c>
      <c r="C364" t="s">
        <v>145</v>
      </c>
      <c r="D364" t="s">
        <v>16</v>
      </c>
      <c r="F364">
        <v>2.4900000000000002</v>
      </c>
      <c r="G364">
        <v>1631.99</v>
      </c>
      <c r="H364">
        <v>610.07600000000002</v>
      </c>
      <c r="I364">
        <v>2.6749999999999998</v>
      </c>
      <c r="J364">
        <v>1350.6410000000001</v>
      </c>
      <c r="K364" t="s">
        <v>66</v>
      </c>
      <c r="L364">
        <v>281.5</v>
      </c>
    </row>
    <row r="365" spans="1:13" x14ac:dyDescent="0.35">
      <c r="A365">
        <v>46</v>
      </c>
      <c r="B365">
        <v>46</v>
      </c>
      <c r="C365" t="s">
        <v>146</v>
      </c>
      <c r="D365" t="s">
        <v>16</v>
      </c>
      <c r="F365">
        <v>2.4700000000000002</v>
      </c>
      <c r="G365">
        <v>5716.5510000000004</v>
      </c>
      <c r="H365">
        <v>628.90899999999999</v>
      </c>
      <c r="I365">
        <v>9.09</v>
      </c>
      <c r="J365">
        <v>5151.3710000000001</v>
      </c>
      <c r="K365" t="s">
        <v>66</v>
      </c>
      <c r="L365">
        <v>981.7</v>
      </c>
    </row>
    <row r="366" spans="1:13" x14ac:dyDescent="0.35">
      <c r="A366">
        <v>47</v>
      </c>
      <c r="B366">
        <v>47</v>
      </c>
      <c r="C366" t="s">
        <v>147</v>
      </c>
      <c r="D366" t="s">
        <v>16</v>
      </c>
      <c r="F366">
        <v>2.46</v>
      </c>
      <c r="G366">
        <v>1502.3530000000001</v>
      </c>
      <c r="H366">
        <v>603.26599999999996</v>
      </c>
      <c r="I366">
        <v>2.4900000000000002</v>
      </c>
      <c r="J366">
        <v>1303.7739999999999</v>
      </c>
      <c r="K366" t="s">
        <v>66</v>
      </c>
      <c r="L366">
        <v>261.3</v>
      </c>
    </row>
    <row r="367" spans="1:13" x14ac:dyDescent="0.35">
      <c r="A367">
        <v>48</v>
      </c>
      <c r="B367">
        <v>48</v>
      </c>
      <c r="C367" t="s">
        <v>148</v>
      </c>
      <c r="D367" t="s">
        <v>24</v>
      </c>
      <c r="K367" t="s">
        <v>25</v>
      </c>
    </row>
    <row r="369" spans="1:13" x14ac:dyDescent="0.35">
      <c r="A369" t="s">
        <v>77</v>
      </c>
    </row>
    <row r="371" spans="1:13" x14ac:dyDescent="0.35">
      <c r="B371" t="s">
        <v>3</v>
      </c>
      <c r="C371" t="s">
        <v>4</v>
      </c>
      <c r="D371" t="s">
        <v>5</v>
      </c>
      <c r="E371" t="s">
        <v>6</v>
      </c>
      <c r="F371" t="s">
        <v>7</v>
      </c>
      <c r="G371" t="s">
        <v>8</v>
      </c>
      <c r="H371" t="s">
        <v>9</v>
      </c>
      <c r="I371" t="s">
        <v>10</v>
      </c>
      <c r="J371" t="s">
        <v>11</v>
      </c>
      <c r="K371" t="s">
        <v>12</v>
      </c>
      <c r="L371" t="s">
        <v>13</v>
      </c>
      <c r="M371" t="s">
        <v>14</v>
      </c>
    </row>
    <row r="372" spans="1:13" x14ac:dyDescent="0.35">
      <c r="A372">
        <v>1</v>
      </c>
      <c r="B372">
        <v>1</v>
      </c>
      <c r="C372" t="s">
        <v>101</v>
      </c>
      <c r="D372" t="s">
        <v>24</v>
      </c>
      <c r="K372" t="s">
        <v>25</v>
      </c>
    </row>
    <row r="373" spans="1:13" x14ac:dyDescent="0.35">
      <c r="A373">
        <v>2</v>
      </c>
      <c r="B373">
        <v>2</v>
      </c>
      <c r="C373" t="s">
        <v>102</v>
      </c>
      <c r="D373" t="s">
        <v>16</v>
      </c>
      <c r="F373">
        <v>3.06</v>
      </c>
      <c r="G373">
        <v>569.35599999999999</v>
      </c>
      <c r="H373">
        <v>3308.8530000000001</v>
      </c>
      <c r="I373">
        <v>0.17199999999999999</v>
      </c>
      <c r="J373">
        <v>83.572000000000003</v>
      </c>
      <c r="K373" t="s">
        <v>72</v>
      </c>
      <c r="L373">
        <v>10.9</v>
      </c>
    </row>
    <row r="374" spans="1:13" x14ac:dyDescent="0.35">
      <c r="A374">
        <v>3</v>
      </c>
      <c r="B374">
        <v>3</v>
      </c>
      <c r="C374" t="s">
        <v>103</v>
      </c>
      <c r="D374" t="s">
        <v>16</v>
      </c>
      <c r="F374">
        <v>3.03</v>
      </c>
      <c r="G374">
        <v>16992.395</v>
      </c>
      <c r="H374">
        <v>3084.6460000000002</v>
      </c>
      <c r="I374">
        <v>5.5090000000000003</v>
      </c>
      <c r="J374">
        <v>2921.3879999999999</v>
      </c>
      <c r="K374" t="s">
        <v>66</v>
      </c>
      <c r="L374">
        <v>702.8</v>
      </c>
    </row>
    <row r="375" spans="1:13" x14ac:dyDescent="0.35">
      <c r="A375">
        <v>4</v>
      </c>
      <c r="B375">
        <v>4</v>
      </c>
      <c r="C375" t="s">
        <v>104</v>
      </c>
      <c r="D375" t="s">
        <v>16</v>
      </c>
      <c r="F375">
        <v>3.01</v>
      </c>
      <c r="G375">
        <v>11257.763000000001</v>
      </c>
      <c r="H375">
        <v>3225.415</v>
      </c>
      <c r="I375">
        <v>3.49</v>
      </c>
      <c r="J375">
        <v>1963.962</v>
      </c>
      <c r="K375" t="s">
        <v>66</v>
      </c>
      <c r="L375">
        <v>441.1</v>
      </c>
    </row>
    <row r="376" spans="1:13" x14ac:dyDescent="0.35">
      <c r="A376">
        <v>5</v>
      </c>
      <c r="B376">
        <v>5</v>
      </c>
      <c r="C376" t="s">
        <v>105</v>
      </c>
      <c r="D376" t="s">
        <v>16</v>
      </c>
      <c r="F376">
        <v>2.98</v>
      </c>
      <c r="G376">
        <v>9024.8230000000003</v>
      </c>
      <c r="H376">
        <v>2916.2959999999998</v>
      </c>
      <c r="I376">
        <v>3.0950000000000002</v>
      </c>
      <c r="J376">
        <v>1528.297</v>
      </c>
      <c r="K376" t="s">
        <v>66</v>
      </c>
      <c r="L376">
        <v>389.8</v>
      </c>
    </row>
    <row r="377" spans="1:13" x14ac:dyDescent="0.35">
      <c r="A377">
        <v>6</v>
      </c>
      <c r="B377">
        <v>6</v>
      </c>
      <c r="C377" t="s">
        <v>106</v>
      </c>
      <c r="D377" t="s">
        <v>16</v>
      </c>
      <c r="F377">
        <v>2.98</v>
      </c>
      <c r="G377">
        <v>20198.824000000001</v>
      </c>
      <c r="H377">
        <v>3100.15</v>
      </c>
      <c r="I377">
        <v>6.5149999999999997</v>
      </c>
      <c r="J377">
        <v>3306.4789999999998</v>
      </c>
      <c r="K377" t="s">
        <v>66</v>
      </c>
      <c r="L377">
        <v>833.4</v>
      </c>
    </row>
    <row r="378" spans="1:13" x14ac:dyDescent="0.35">
      <c r="A378">
        <v>7</v>
      </c>
      <c r="B378">
        <v>7</v>
      </c>
      <c r="C378" t="s">
        <v>107</v>
      </c>
      <c r="D378" t="s">
        <v>24</v>
      </c>
      <c r="K378" t="s">
        <v>25</v>
      </c>
    </row>
    <row r="379" spans="1:13" x14ac:dyDescent="0.35">
      <c r="A379">
        <v>8</v>
      </c>
      <c r="B379">
        <v>8</v>
      </c>
      <c r="C379" t="s">
        <v>108</v>
      </c>
      <c r="D379" t="s">
        <v>16</v>
      </c>
      <c r="E379">
        <v>22.41</v>
      </c>
      <c r="F379">
        <v>3.02</v>
      </c>
      <c r="G379">
        <v>1090.798</v>
      </c>
      <c r="H379">
        <v>4290.0010000000002</v>
      </c>
      <c r="I379">
        <v>0.254</v>
      </c>
      <c r="J379">
        <v>150.72300000000001</v>
      </c>
      <c r="K379" t="s">
        <v>66</v>
      </c>
      <c r="L379">
        <v>21.5</v>
      </c>
      <c r="M379">
        <v>-3.9</v>
      </c>
    </row>
    <row r="380" spans="1:13" x14ac:dyDescent="0.35">
      <c r="A380">
        <v>9</v>
      </c>
      <c r="B380">
        <v>9</v>
      </c>
      <c r="C380" t="s">
        <v>109</v>
      </c>
      <c r="D380" t="s">
        <v>16</v>
      </c>
      <c r="F380">
        <v>2.99</v>
      </c>
      <c r="G380">
        <v>11183.334000000001</v>
      </c>
      <c r="H380">
        <v>3130.7249999999999</v>
      </c>
      <c r="I380">
        <v>3.5720000000000001</v>
      </c>
      <c r="J380">
        <v>1756.691</v>
      </c>
      <c r="K380" t="s">
        <v>66</v>
      </c>
      <c r="L380">
        <v>451.7</v>
      </c>
    </row>
    <row r="381" spans="1:13" x14ac:dyDescent="0.35">
      <c r="A381">
        <v>10</v>
      </c>
      <c r="B381">
        <v>10</v>
      </c>
      <c r="C381" t="s">
        <v>110</v>
      </c>
      <c r="D381" t="s">
        <v>16</v>
      </c>
      <c r="F381">
        <v>2.99</v>
      </c>
      <c r="G381">
        <v>11378.39</v>
      </c>
      <c r="H381">
        <v>3316.6509999999998</v>
      </c>
      <c r="I381">
        <v>3.431</v>
      </c>
      <c r="J381">
        <v>1995.7049999999999</v>
      </c>
      <c r="K381" t="s">
        <v>66</v>
      </c>
      <c r="L381">
        <v>433.4</v>
      </c>
    </row>
    <row r="382" spans="1:13" x14ac:dyDescent="0.35">
      <c r="A382">
        <v>11</v>
      </c>
      <c r="B382">
        <v>11</v>
      </c>
      <c r="C382" t="s">
        <v>111</v>
      </c>
      <c r="D382" t="s">
        <v>16</v>
      </c>
      <c r="F382">
        <v>2.99</v>
      </c>
      <c r="G382">
        <v>62830.684000000001</v>
      </c>
      <c r="H382">
        <v>3305.3240000000001</v>
      </c>
      <c r="I382">
        <v>19.009</v>
      </c>
      <c r="J382">
        <v>11024.477999999999</v>
      </c>
      <c r="K382" t="s">
        <v>66</v>
      </c>
      <c r="L382">
        <v>2453.3000000000002</v>
      </c>
    </row>
    <row r="383" spans="1:13" x14ac:dyDescent="0.35">
      <c r="A383">
        <v>12</v>
      </c>
      <c r="B383">
        <v>12</v>
      </c>
      <c r="C383" t="s">
        <v>112</v>
      </c>
      <c r="D383" t="s">
        <v>16</v>
      </c>
      <c r="F383">
        <v>2.99</v>
      </c>
      <c r="G383">
        <v>22097.743999999999</v>
      </c>
      <c r="H383">
        <v>3257.3180000000002</v>
      </c>
      <c r="I383">
        <v>6.7839999999999998</v>
      </c>
      <c r="J383">
        <v>3812.0140000000001</v>
      </c>
      <c r="K383" t="s">
        <v>66</v>
      </c>
      <c r="L383">
        <v>868.2</v>
      </c>
    </row>
    <row r="384" spans="1:13" x14ac:dyDescent="0.35">
      <c r="A384">
        <v>13</v>
      </c>
      <c r="B384">
        <v>13</v>
      </c>
      <c r="C384" t="s">
        <v>113</v>
      </c>
      <c r="D384" t="s">
        <v>24</v>
      </c>
      <c r="K384" t="s">
        <v>25</v>
      </c>
    </row>
    <row r="385" spans="1:12" x14ac:dyDescent="0.35">
      <c r="A385">
        <v>14</v>
      </c>
      <c r="B385">
        <v>14</v>
      </c>
      <c r="C385" t="s">
        <v>114</v>
      </c>
      <c r="D385" t="s">
        <v>16</v>
      </c>
      <c r="F385">
        <v>2.99</v>
      </c>
      <c r="G385">
        <v>600.24099999999999</v>
      </c>
      <c r="H385">
        <v>3184.3679999999999</v>
      </c>
      <c r="I385">
        <v>0.188</v>
      </c>
      <c r="J385">
        <v>89.603999999999999</v>
      </c>
      <c r="K385" t="s">
        <v>66</v>
      </c>
      <c r="L385">
        <v>13</v>
      </c>
    </row>
    <row r="386" spans="1:12" x14ac:dyDescent="0.35">
      <c r="A386">
        <v>15</v>
      </c>
      <c r="B386">
        <v>15</v>
      </c>
      <c r="C386" t="s">
        <v>115</v>
      </c>
      <c r="D386" t="s">
        <v>16</v>
      </c>
      <c r="F386">
        <v>2.99</v>
      </c>
      <c r="G386">
        <v>8121.6840000000002</v>
      </c>
      <c r="H386">
        <v>3297.9430000000002</v>
      </c>
      <c r="I386">
        <v>2.4630000000000001</v>
      </c>
      <c r="J386">
        <v>1270.7650000000001</v>
      </c>
      <c r="K386" t="s">
        <v>72</v>
      </c>
      <c r="L386">
        <v>307.89999999999998</v>
      </c>
    </row>
    <row r="387" spans="1:12" x14ac:dyDescent="0.35">
      <c r="A387">
        <v>16</v>
      </c>
      <c r="B387">
        <v>16</v>
      </c>
      <c r="C387" t="s">
        <v>116</v>
      </c>
      <c r="D387" t="s">
        <v>16</v>
      </c>
      <c r="F387">
        <v>2.99</v>
      </c>
      <c r="G387">
        <v>9601.8860000000004</v>
      </c>
      <c r="H387">
        <v>3395.43</v>
      </c>
      <c r="I387">
        <v>2.8279999999999998</v>
      </c>
      <c r="J387">
        <v>1457.146</v>
      </c>
      <c r="K387" t="s">
        <v>66</v>
      </c>
      <c r="L387">
        <v>355.2</v>
      </c>
    </row>
    <row r="388" spans="1:12" x14ac:dyDescent="0.35">
      <c r="A388">
        <v>17</v>
      </c>
      <c r="B388">
        <v>17</v>
      </c>
      <c r="C388" t="s">
        <v>117</v>
      </c>
      <c r="D388" t="s">
        <v>16</v>
      </c>
      <c r="F388">
        <v>2.98</v>
      </c>
      <c r="G388">
        <v>21254.578000000001</v>
      </c>
      <c r="H388">
        <v>2842.46</v>
      </c>
      <c r="I388">
        <v>7.4779999999999998</v>
      </c>
      <c r="J388">
        <v>3435.8789999999999</v>
      </c>
      <c r="K388" t="s">
        <v>66</v>
      </c>
      <c r="L388">
        <v>958.1</v>
      </c>
    </row>
    <row r="389" spans="1:12" x14ac:dyDescent="0.35">
      <c r="A389">
        <v>18</v>
      </c>
      <c r="B389">
        <v>18</v>
      </c>
      <c r="C389" t="s">
        <v>118</v>
      </c>
      <c r="D389" t="s">
        <v>16</v>
      </c>
      <c r="F389">
        <v>2.98</v>
      </c>
      <c r="G389">
        <v>11320.277</v>
      </c>
      <c r="H389">
        <v>3117.8679999999999</v>
      </c>
      <c r="I389">
        <v>3.6309999999999998</v>
      </c>
      <c r="J389">
        <v>1833.7829999999999</v>
      </c>
      <c r="K389" t="s">
        <v>69</v>
      </c>
      <c r="L389">
        <v>459.4</v>
      </c>
    </row>
    <row r="390" spans="1:12" x14ac:dyDescent="0.35">
      <c r="A390">
        <v>19</v>
      </c>
      <c r="B390">
        <v>19</v>
      </c>
      <c r="C390" t="s">
        <v>119</v>
      </c>
      <c r="D390" t="s">
        <v>24</v>
      </c>
      <c r="K390" t="s">
        <v>25</v>
      </c>
    </row>
    <row r="391" spans="1:12" x14ac:dyDescent="0.35">
      <c r="A391">
        <v>20</v>
      </c>
      <c r="B391">
        <v>20</v>
      </c>
      <c r="C391" t="s">
        <v>120</v>
      </c>
      <c r="D391" t="s">
        <v>16</v>
      </c>
      <c r="F391">
        <v>2.98</v>
      </c>
      <c r="G391">
        <v>514.82799999999997</v>
      </c>
      <c r="H391">
        <v>3108.0169999999998</v>
      </c>
      <c r="I391">
        <v>0.16600000000000001</v>
      </c>
      <c r="J391">
        <v>61.537999999999997</v>
      </c>
      <c r="K391" t="s">
        <v>66</v>
      </c>
      <c r="L391">
        <v>10.1</v>
      </c>
    </row>
    <row r="392" spans="1:12" x14ac:dyDescent="0.35">
      <c r="A392">
        <v>21</v>
      </c>
      <c r="B392">
        <v>21</v>
      </c>
      <c r="C392" t="s">
        <v>121</v>
      </c>
      <c r="D392" t="s">
        <v>16</v>
      </c>
      <c r="F392">
        <v>2.98</v>
      </c>
      <c r="G392">
        <v>10664.124</v>
      </c>
      <c r="H392">
        <v>2948.8359999999998</v>
      </c>
      <c r="I392">
        <v>3.6160000000000001</v>
      </c>
      <c r="J392">
        <v>1923.739</v>
      </c>
      <c r="K392" t="s">
        <v>66</v>
      </c>
      <c r="L392">
        <v>457.5</v>
      </c>
    </row>
    <row r="393" spans="1:12" x14ac:dyDescent="0.35">
      <c r="A393">
        <v>22</v>
      </c>
      <c r="B393">
        <v>22</v>
      </c>
      <c r="C393" t="s">
        <v>122</v>
      </c>
      <c r="D393" t="s">
        <v>16</v>
      </c>
      <c r="F393">
        <v>2.97</v>
      </c>
      <c r="G393">
        <v>13166.567999999999</v>
      </c>
      <c r="H393">
        <v>2930.9</v>
      </c>
      <c r="I393">
        <v>4.492</v>
      </c>
      <c r="J393">
        <v>2361.3020000000001</v>
      </c>
      <c r="K393" t="s">
        <v>72</v>
      </c>
      <c r="L393">
        <v>571.1</v>
      </c>
    </row>
    <row r="394" spans="1:12" x14ac:dyDescent="0.35">
      <c r="A394">
        <v>23</v>
      </c>
      <c r="B394">
        <v>23</v>
      </c>
      <c r="C394" t="s">
        <v>123</v>
      </c>
      <c r="D394" t="s">
        <v>16</v>
      </c>
      <c r="F394">
        <v>2.97</v>
      </c>
      <c r="G394">
        <v>13678.061</v>
      </c>
      <c r="H394">
        <v>3054.2919999999999</v>
      </c>
      <c r="I394">
        <v>4.4779999999999998</v>
      </c>
      <c r="J394">
        <v>2442.1289999999999</v>
      </c>
      <c r="K394" t="s">
        <v>66</v>
      </c>
      <c r="L394">
        <v>569.20000000000005</v>
      </c>
    </row>
    <row r="395" spans="1:12" x14ac:dyDescent="0.35">
      <c r="A395">
        <v>24</v>
      </c>
      <c r="B395">
        <v>24</v>
      </c>
      <c r="C395" t="s">
        <v>124</v>
      </c>
      <c r="D395" t="s">
        <v>16</v>
      </c>
      <c r="F395">
        <v>2.97</v>
      </c>
      <c r="G395">
        <v>17018.925999999999</v>
      </c>
      <c r="H395">
        <v>3107.9009999999998</v>
      </c>
      <c r="I395">
        <v>5.476</v>
      </c>
      <c r="J395">
        <v>2848.0059999999999</v>
      </c>
      <c r="K395" t="s">
        <v>69</v>
      </c>
      <c r="L395">
        <v>698.6</v>
      </c>
    </row>
    <row r="396" spans="1:12" x14ac:dyDescent="0.35">
      <c r="A396">
        <v>25</v>
      </c>
      <c r="B396">
        <v>25</v>
      </c>
      <c r="C396" t="s">
        <v>125</v>
      </c>
      <c r="D396" t="s">
        <v>24</v>
      </c>
      <c r="K396" t="s">
        <v>25</v>
      </c>
    </row>
    <row r="397" spans="1:12" x14ac:dyDescent="0.35">
      <c r="A397">
        <v>26</v>
      </c>
      <c r="B397">
        <v>26</v>
      </c>
      <c r="C397" t="s">
        <v>126</v>
      </c>
      <c r="D397" t="s">
        <v>16</v>
      </c>
      <c r="F397">
        <v>2.97</v>
      </c>
      <c r="G397">
        <v>663.90599999999995</v>
      </c>
      <c r="H397">
        <v>3074.1990000000001</v>
      </c>
      <c r="I397">
        <v>0.216</v>
      </c>
      <c r="J397">
        <v>59.706000000000003</v>
      </c>
      <c r="K397" t="s">
        <v>66</v>
      </c>
      <c r="L397">
        <v>16.600000000000001</v>
      </c>
    </row>
    <row r="398" spans="1:12" x14ac:dyDescent="0.35">
      <c r="A398">
        <v>27</v>
      </c>
      <c r="B398">
        <v>27</v>
      </c>
      <c r="C398" t="s">
        <v>127</v>
      </c>
      <c r="D398" t="s">
        <v>16</v>
      </c>
      <c r="F398">
        <v>2.98</v>
      </c>
      <c r="G398">
        <v>64981.707000000002</v>
      </c>
      <c r="H398">
        <v>3591.6329999999998</v>
      </c>
      <c r="I398">
        <v>18.093</v>
      </c>
      <c r="J398">
        <v>10914.156000000001</v>
      </c>
      <c r="K398" t="s">
        <v>66</v>
      </c>
      <c r="L398">
        <v>2334.5</v>
      </c>
    </row>
    <row r="399" spans="1:12" x14ac:dyDescent="0.35">
      <c r="A399">
        <v>28</v>
      </c>
      <c r="B399">
        <v>28</v>
      </c>
      <c r="C399" t="s">
        <v>128</v>
      </c>
      <c r="D399" t="s">
        <v>16</v>
      </c>
      <c r="F399">
        <v>2.98</v>
      </c>
      <c r="G399">
        <v>20765.848000000002</v>
      </c>
      <c r="H399">
        <v>3124.2860000000001</v>
      </c>
      <c r="I399">
        <v>6.6470000000000002</v>
      </c>
      <c r="J399">
        <v>3517.18</v>
      </c>
      <c r="K399" t="s">
        <v>66</v>
      </c>
      <c r="L399">
        <v>850.4</v>
      </c>
    </row>
    <row r="400" spans="1:12" x14ac:dyDescent="0.35">
      <c r="A400">
        <v>29</v>
      </c>
      <c r="B400">
        <v>29</v>
      </c>
      <c r="C400" t="s">
        <v>129</v>
      </c>
      <c r="D400" t="s">
        <v>16</v>
      </c>
      <c r="F400">
        <v>2.97</v>
      </c>
      <c r="G400">
        <v>12580.343999999999</v>
      </c>
      <c r="H400">
        <v>3233.4949999999999</v>
      </c>
      <c r="I400">
        <v>3.891</v>
      </c>
      <c r="J400">
        <v>2088.08</v>
      </c>
      <c r="K400" t="s">
        <v>66</v>
      </c>
      <c r="L400">
        <v>493</v>
      </c>
    </row>
    <row r="401" spans="1:13" x14ac:dyDescent="0.35">
      <c r="A401">
        <v>30</v>
      </c>
      <c r="B401">
        <v>30</v>
      </c>
      <c r="C401" t="s">
        <v>130</v>
      </c>
      <c r="D401" t="s">
        <v>16</v>
      </c>
      <c r="F401">
        <v>2.98</v>
      </c>
      <c r="G401">
        <v>9144.9449999999997</v>
      </c>
      <c r="H401">
        <v>3257.395</v>
      </c>
      <c r="I401">
        <v>2.8069999999999999</v>
      </c>
      <c r="J401">
        <v>1534.653</v>
      </c>
      <c r="K401" t="s">
        <v>66</v>
      </c>
      <c r="L401">
        <v>352.6</v>
      </c>
    </row>
    <row r="402" spans="1:13" x14ac:dyDescent="0.35">
      <c r="A402">
        <v>31</v>
      </c>
      <c r="B402">
        <v>31</v>
      </c>
      <c r="C402" t="s">
        <v>131</v>
      </c>
      <c r="D402" t="s">
        <v>24</v>
      </c>
      <c r="K402" t="s">
        <v>25</v>
      </c>
    </row>
    <row r="403" spans="1:13" x14ac:dyDescent="0.35">
      <c r="A403">
        <v>32</v>
      </c>
      <c r="B403">
        <v>32</v>
      </c>
      <c r="C403" t="s">
        <v>132</v>
      </c>
      <c r="D403" t="s">
        <v>16</v>
      </c>
      <c r="F403">
        <v>2.98</v>
      </c>
      <c r="G403">
        <v>18994.383000000002</v>
      </c>
      <c r="H403">
        <v>3072.1190000000001</v>
      </c>
      <c r="I403">
        <v>6.1829999999999998</v>
      </c>
      <c r="J403">
        <v>3517.998</v>
      </c>
      <c r="K403" t="s">
        <v>66</v>
      </c>
      <c r="L403">
        <v>790.3</v>
      </c>
    </row>
    <row r="404" spans="1:13" x14ac:dyDescent="0.35">
      <c r="A404">
        <v>33</v>
      </c>
      <c r="B404">
        <v>33</v>
      </c>
      <c r="C404" t="s">
        <v>133</v>
      </c>
      <c r="D404" t="s">
        <v>16</v>
      </c>
      <c r="F404">
        <v>2.97</v>
      </c>
      <c r="G404">
        <v>18885.758000000002</v>
      </c>
      <c r="H404">
        <v>2807.09</v>
      </c>
      <c r="I404">
        <v>6.7279999999999998</v>
      </c>
      <c r="J404">
        <v>3144.65</v>
      </c>
      <c r="K404" t="s">
        <v>66</v>
      </c>
      <c r="L404">
        <v>860.9</v>
      </c>
    </row>
    <row r="405" spans="1:13" x14ac:dyDescent="0.35">
      <c r="A405">
        <v>34</v>
      </c>
      <c r="B405">
        <v>34</v>
      </c>
      <c r="C405" t="s">
        <v>134</v>
      </c>
      <c r="D405" t="s">
        <v>16</v>
      </c>
      <c r="F405">
        <v>2.97</v>
      </c>
      <c r="G405">
        <v>11367.052</v>
      </c>
      <c r="H405">
        <v>2931.2579999999998</v>
      </c>
      <c r="I405">
        <v>3.8780000000000001</v>
      </c>
      <c r="J405">
        <v>1930.181</v>
      </c>
      <c r="K405" t="s">
        <v>66</v>
      </c>
      <c r="L405">
        <v>491.4</v>
      </c>
    </row>
    <row r="406" spans="1:13" x14ac:dyDescent="0.35">
      <c r="A406">
        <v>35</v>
      </c>
      <c r="B406">
        <v>35</v>
      </c>
      <c r="C406" t="s">
        <v>135</v>
      </c>
      <c r="D406" t="s">
        <v>16</v>
      </c>
      <c r="F406">
        <v>2.96</v>
      </c>
      <c r="G406">
        <v>10090.346</v>
      </c>
      <c r="H406">
        <v>2733.6289999999999</v>
      </c>
      <c r="I406">
        <v>3.6909999999999998</v>
      </c>
      <c r="J406">
        <v>1710.5840000000001</v>
      </c>
      <c r="K406" t="s">
        <v>66</v>
      </c>
      <c r="L406">
        <v>467.2</v>
      </c>
    </row>
    <row r="407" spans="1:13" x14ac:dyDescent="0.35">
      <c r="A407">
        <v>36</v>
      </c>
      <c r="B407">
        <v>36</v>
      </c>
      <c r="C407" t="s">
        <v>136</v>
      </c>
      <c r="D407" t="s">
        <v>16</v>
      </c>
      <c r="F407">
        <v>2.96</v>
      </c>
      <c r="G407">
        <v>16255.058000000001</v>
      </c>
      <c r="H407">
        <v>2998.5059999999999</v>
      </c>
      <c r="I407">
        <v>5.4210000000000003</v>
      </c>
      <c r="J407">
        <v>2733.0940000000001</v>
      </c>
      <c r="K407" t="s">
        <v>69</v>
      </c>
      <c r="L407">
        <v>691.5</v>
      </c>
    </row>
    <row r="408" spans="1:13" x14ac:dyDescent="0.35">
      <c r="A408">
        <v>37</v>
      </c>
      <c r="B408">
        <v>37</v>
      </c>
      <c r="C408" t="s">
        <v>137</v>
      </c>
      <c r="D408" t="s">
        <v>24</v>
      </c>
    </row>
    <row r="409" spans="1:13" x14ac:dyDescent="0.35">
      <c r="A409">
        <v>38</v>
      </c>
      <c r="B409">
        <v>38</v>
      </c>
      <c r="C409" t="s">
        <v>138</v>
      </c>
      <c r="D409" t="s">
        <v>16</v>
      </c>
      <c r="E409">
        <v>176.4</v>
      </c>
      <c r="F409">
        <v>2.97</v>
      </c>
      <c r="G409">
        <v>6002.366</v>
      </c>
      <c r="H409">
        <v>3790.4670000000001</v>
      </c>
      <c r="I409">
        <v>1.5840000000000001</v>
      </c>
      <c r="J409">
        <v>918.43899999999996</v>
      </c>
      <c r="K409" t="s">
        <v>66</v>
      </c>
      <c r="L409">
        <v>193.9</v>
      </c>
      <c r="M409">
        <v>9.9</v>
      </c>
    </row>
    <row r="410" spans="1:13" x14ac:dyDescent="0.35">
      <c r="A410">
        <v>39</v>
      </c>
      <c r="B410">
        <v>39</v>
      </c>
      <c r="C410" t="s">
        <v>139</v>
      </c>
      <c r="D410" t="s">
        <v>16</v>
      </c>
      <c r="F410">
        <v>2.97</v>
      </c>
      <c r="G410">
        <v>13608.388000000001</v>
      </c>
      <c r="H410">
        <v>3115.2550000000001</v>
      </c>
      <c r="I410">
        <v>4.3680000000000003</v>
      </c>
      <c r="J410">
        <v>2276.502</v>
      </c>
      <c r="K410" t="s">
        <v>66</v>
      </c>
      <c r="L410">
        <v>555</v>
      </c>
    </row>
    <row r="411" spans="1:13" x14ac:dyDescent="0.35">
      <c r="A411">
        <v>40</v>
      </c>
      <c r="B411">
        <v>40</v>
      </c>
      <c r="C411" t="s">
        <v>140</v>
      </c>
      <c r="D411" t="s">
        <v>16</v>
      </c>
      <c r="F411">
        <v>2.96</v>
      </c>
      <c r="G411">
        <v>14234.183999999999</v>
      </c>
      <c r="H411">
        <v>3295.1970000000001</v>
      </c>
      <c r="I411">
        <v>4.32</v>
      </c>
      <c r="J411">
        <v>2386.7170000000001</v>
      </c>
      <c r="K411" t="s">
        <v>69</v>
      </c>
      <c r="L411">
        <v>548.70000000000005</v>
      </c>
    </row>
    <row r="412" spans="1:13" x14ac:dyDescent="0.35">
      <c r="A412">
        <v>41</v>
      </c>
      <c r="B412">
        <v>41</v>
      </c>
      <c r="C412" t="s">
        <v>141</v>
      </c>
      <c r="D412" t="s">
        <v>16</v>
      </c>
      <c r="F412">
        <v>2.97</v>
      </c>
      <c r="G412">
        <v>62695.394999999997</v>
      </c>
      <c r="H412">
        <v>3034.1060000000002</v>
      </c>
      <c r="I412">
        <v>20.664000000000001</v>
      </c>
      <c r="J412">
        <v>10606.334999999999</v>
      </c>
      <c r="K412" t="s">
        <v>66</v>
      </c>
      <c r="L412">
        <v>2667.9</v>
      </c>
    </row>
    <row r="413" spans="1:13" x14ac:dyDescent="0.35">
      <c r="A413">
        <v>42</v>
      </c>
      <c r="B413">
        <v>42</v>
      </c>
      <c r="C413" t="s">
        <v>142</v>
      </c>
      <c r="D413" t="s">
        <v>16</v>
      </c>
      <c r="F413">
        <v>2.97</v>
      </c>
      <c r="G413">
        <v>17289.633000000002</v>
      </c>
      <c r="H413">
        <v>3276.2240000000002</v>
      </c>
      <c r="I413">
        <v>5.2770000000000001</v>
      </c>
      <c r="J413">
        <v>2880.5079999999998</v>
      </c>
      <c r="K413" t="s">
        <v>66</v>
      </c>
      <c r="L413">
        <v>672.8</v>
      </c>
    </row>
    <row r="414" spans="1:13" x14ac:dyDescent="0.35">
      <c r="A414">
        <v>43</v>
      </c>
      <c r="B414">
        <v>43</v>
      </c>
      <c r="C414" t="s">
        <v>143</v>
      </c>
      <c r="D414" t="s">
        <v>24</v>
      </c>
      <c r="K414" t="s">
        <v>25</v>
      </c>
    </row>
    <row r="415" spans="1:13" x14ac:dyDescent="0.35">
      <c r="A415">
        <v>44</v>
      </c>
      <c r="B415">
        <v>44</v>
      </c>
      <c r="C415" t="s">
        <v>144</v>
      </c>
      <c r="D415" t="s">
        <v>16</v>
      </c>
      <c r="F415">
        <v>2.97</v>
      </c>
      <c r="G415">
        <v>673.95699999999999</v>
      </c>
      <c r="H415">
        <v>3158.3710000000001</v>
      </c>
      <c r="I415">
        <v>0.21299999999999999</v>
      </c>
      <c r="J415">
        <v>82.92</v>
      </c>
      <c r="K415" t="s">
        <v>66</v>
      </c>
      <c r="L415">
        <v>16.2</v>
      </c>
    </row>
    <row r="416" spans="1:13" x14ac:dyDescent="0.35">
      <c r="A416">
        <v>45</v>
      </c>
      <c r="B416">
        <v>45</v>
      </c>
      <c r="C416" t="s">
        <v>145</v>
      </c>
      <c r="D416" t="s">
        <v>16</v>
      </c>
      <c r="F416">
        <v>2.98</v>
      </c>
      <c r="G416">
        <v>7646.2870000000003</v>
      </c>
      <c r="H416">
        <v>2889.7429999999999</v>
      </c>
      <c r="I416">
        <v>2.6459999999999999</v>
      </c>
      <c r="J416">
        <v>1196.7249999999999</v>
      </c>
      <c r="K416" t="s">
        <v>72</v>
      </c>
      <c r="L416">
        <v>331.7</v>
      </c>
    </row>
    <row r="417" spans="1:13" x14ac:dyDescent="0.35">
      <c r="A417">
        <v>46</v>
      </c>
      <c r="B417">
        <v>46</v>
      </c>
      <c r="C417" t="s">
        <v>146</v>
      </c>
      <c r="D417" t="s">
        <v>16</v>
      </c>
      <c r="F417">
        <v>2.97</v>
      </c>
      <c r="G417">
        <v>9582.0730000000003</v>
      </c>
      <c r="H417">
        <v>2965.0120000000002</v>
      </c>
      <c r="I417">
        <v>3.2320000000000002</v>
      </c>
      <c r="J417">
        <v>1552.4970000000001</v>
      </c>
      <c r="K417" t="s">
        <v>72</v>
      </c>
      <c r="L417">
        <v>407.6</v>
      </c>
    </row>
    <row r="418" spans="1:13" x14ac:dyDescent="0.35">
      <c r="A418">
        <v>47</v>
      </c>
      <c r="B418">
        <v>47</v>
      </c>
      <c r="C418" t="s">
        <v>147</v>
      </c>
      <c r="D418" t="s">
        <v>16</v>
      </c>
      <c r="F418">
        <v>2.97</v>
      </c>
      <c r="G418">
        <v>7458.5569999999998</v>
      </c>
      <c r="H418">
        <v>3090.5610000000001</v>
      </c>
      <c r="I418">
        <v>2.4129999999999998</v>
      </c>
      <c r="J418">
        <v>1289.614</v>
      </c>
      <c r="K418" t="s">
        <v>72</v>
      </c>
      <c r="L418">
        <v>301.5</v>
      </c>
    </row>
    <row r="419" spans="1:13" x14ac:dyDescent="0.35">
      <c r="A419">
        <v>48</v>
      </c>
      <c r="B419">
        <v>48</v>
      </c>
      <c r="C419" t="s">
        <v>148</v>
      </c>
      <c r="D419" t="s">
        <v>24</v>
      </c>
      <c r="J419">
        <v>7.9720000000000004</v>
      </c>
      <c r="K419" t="s">
        <v>25</v>
      </c>
    </row>
    <row r="421" spans="1:13" x14ac:dyDescent="0.35">
      <c r="A421" t="s">
        <v>78</v>
      </c>
    </row>
    <row r="423" spans="1:13" x14ac:dyDescent="0.35">
      <c r="B423" t="s">
        <v>3</v>
      </c>
      <c r="C423" t="s">
        <v>4</v>
      </c>
      <c r="D423" t="s">
        <v>5</v>
      </c>
      <c r="E423" t="s">
        <v>6</v>
      </c>
      <c r="F423" t="s">
        <v>7</v>
      </c>
      <c r="G423" t="s">
        <v>8</v>
      </c>
      <c r="H423" t="s">
        <v>9</v>
      </c>
      <c r="I423" t="s">
        <v>10</v>
      </c>
      <c r="J423" t="s">
        <v>11</v>
      </c>
      <c r="K423" t="s">
        <v>12</v>
      </c>
      <c r="L423" t="s">
        <v>13</v>
      </c>
      <c r="M423" t="s">
        <v>14</v>
      </c>
    </row>
    <row r="424" spans="1:13" x14ac:dyDescent="0.35">
      <c r="A424">
        <v>1</v>
      </c>
      <c r="B424">
        <v>1</v>
      </c>
      <c r="C424" t="s">
        <v>101</v>
      </c>
      <c r="D424" t="s">
        <v>24</v>
      </c>
      <c r="K424" t="s">
        <v>25</v>
      </c>
    </row>
    <row r="425" spans="1:13" x14ac:dyDescent="0.35">
      <c r="A425">
        <v>2</v>
      </c>
      <c r="B425">
        <v>2</v>
      </c>
      <c r="C425" t="s">
        <v>102</v>
      </c>
      <c r="D425" t="s">
        <v>16</v>
      </c>
      <c r="F425">
        <v>3.61</v>
      </c>
      <c r="G425">
        <v>183.27500000000001</v>
      </c>
      <c r="H425">
        <v>3454.1060000000002</v>
      </c>
      <c r="I425">
        <v>5.2999999999999999E-2</v>
      </c>
      <c r="J425">
        <v>8.3699999999999992</v>
      </c>
      <c r="K425" t="s">
        <v>75</v>
      </c>
    </row>
    <row r="426" spans="1:13" x14ac:dyDescent="0.35">
      <c r="A426">
        <v>3</v>
      </c>
      <c r="B426">
        <v>3</v>
      </c>
      <c r="C426" t="s">
        <v>103</v>
      </c>
      <c r="D426" t="s">
        <v>16</v>
      </c>
      <c r="F426">
        <v>3.56</v>
      </c>
      <c r="G426">
        <v>39841.328000000001</v>
      </c>
      <c r="H426">
        <v>2299.5369999999998</v>
      </c>
      <c r="I426">
        <v>17.326000000000001</v>
      </c>
      <c r="J426">
        <v>4212.0010000000002</v>
      </c>
      <c r="K426" t="s">
        <v>69</v>
      </c>
      <c r="L426">
        <v>2082.1999999999998</v>
      </c>
    </row>
    <row r="427" spans="1:13" x14ac:dyDescent="0.35">
      <c r="A427">
        <v>4</v>
      </c>
      <c r="B427">
        <v>4</v>
      </c>
      <c r="C427" t="s">
        <v>104</v>
      </c>
      <c r="D427" t="s">
        <v>16</v>
      </c>
      <c r="F427">
        <v>3.54</v>
      </c>
      <c r="G427">
        <v>27962.719000000001</v>
      </c>
      <c r="H427">
        <v>3320.1849999999999</v>
      </c>
      <c r="I427">
        <v>8.4220000000000006</v>
      </c>
      <c r="J427">
        <v>3185.2339999999999</v>
      </c>
      <c r="K427" t="s">
        <v>69</v>
      </c>
      <c r="L427">
        <v>1007.5</v>
      </c>
    </row>
    <row r="428" spans="1:13" x14ac:dyDescent="0.35">
      <c r="A428">
        <v>5</v>
      </c>
      <c r="B428">
        <v>5</v>
      </c>
      <c r="C428" t="s">
        <v>105</v>
      </c>
      <c r="D428" t="s">
        <v>16</v>
      </c>
      <c r="F428">
        <v>3.52</v>
      </c>
      <c r="G428">
        <v>36860.285000000003</v>
      </c>
      <c r="H428">
        <v>2905.9450000000002</v>
      </c>
      <c r="I428">
        <v>12.683999999999999</v>
      </c>
      <c r="J428">
        <v>4070.3069999999998</v>
      </c>
      <c r="K428" t="s">
        <v>69</v>
      </c>
      <c r="L428">
        <v>1522</v>
      </c>
    </row>
    <row r="429" spans="1:13" x14ac:dyDescent="0.35">
      <c r="A429">
        <v>6</v>
      </c>
      <c r="B429">
        <v>6</v>
      </c>
      <c r="C429" t="s">
        <v>106</v>
      </c>
      <c r="D429" t="s">
        <v>16</v>
      </c>
      <c r="F429">
        <v>3.51</v>
      </c>
      <c r="G429">
        <v>46041.245999999999</v>
      </c>
      <c r="H429">
        <v>3055.5520000000001</v>
      </c>
      <c r="I429">
        <v>15.068</v>
      </c>
      <c r="J429">
        <v>5369.1229999999996</v>
      </c>
      <c r="K429" t="s">
        <v>17</v>
      </c>
      <c r="L429">
        <v>1809.7</v>
      </c>
    </row>
    <row r="430" spans="1:13" x14ac:dyDescent="0.35">
      <c r="A430">
        <v>7</v>
      </c>
      <c r="B430">
        <v>7</v>
      </c>
      <c r="C430" t="s">
        <v>107</v>
      </c>
      <c r="D430" t="s">
        <v>24</v>
      </c>
      <c r="K430" t="s">
        <v>25</v>
      </c>
    </row>
    <row r="431" spans="1:13" x14ac:dyDescent="0.35">
      <c r="A431">
        <v>8</v>
      </c>
      <c r="B431">
        <v>8</v>
      </c>
      <c r="C431" t="s">
        <v>108</v>
      </c>
      <c r="D431" t="s">
        <v>16</v>
      </c>
      <c r="E431">
        <v>22.41</v>
      </c>
      <c r="F431">
        <v>3.54</v>
      </c>
      <c r="G431">
        <v>954.08900000000006</v>
      </c>
      <c r="H431">
        <v>4265.174</v>
      </c>
      <c r="I431">
        <v>0.224</v>
      </c>
      <c r="K431" t="s">
        <v>69</v>
      </c>
      <c r="L431">
        <v>17.8</v>
      </c>
      <c r="M431">
        <v>-20.399999999999999</v>
      </c>
    </row>
    <row r="432" spans="1:13" x14ac:dyDescent="0.35">
      <c r="A432">
        <v>9</v>
      </c>
      <c r="B432">
        <v>9</v>
      </c>
      <c r="C432" t="s">
        <v>109</v>
      </c>
      <c r="D432" t="s">
        <v>16</v>
      </c>
      <c r="F432">
        <v>3.54</v>
      </c>
      <c r="G432">
        <v>124048.594</v>
      </c>
      <c r="H432">
        <v>3876.174</v>
      </c>
      <c r="I432">
        <v>32.003</v>
      </c>
      <c r="J432">
        <v>14027.38</v>
      </c>
      <c r="K432" t="s">
        <v>66</v>
      </c>
      <c r="L432">
        <v>3853.9</v>
      </c>
    </row>
    <row r="433" spans="1:12" x14ac:dyDescent="0.35">
      <c r="A433">
        <v>10</v>
      </c>
      <c r="B433">
        <v>10</v>
      </c>
      <c r="C433" t="s">
        <v>110</v>
      </c>
      <c r="D433" t="s">
        <v>16</v>
      </c>
      <c r="F433">
        <v>3.52</v>
      </c>
      <c r="G433">
        <v>12686.865</v>
      </c>
      <c r="H433">
        <v>3315.3229999999999</v>
      </c>
      <c r="I433">
        <v>3.827</v>
      </c>
      <c r="J433">
        <v>1458.1310000000001</v>
      </c>
      <c r="K433" t="s">
        <v>17</v>
      </c>
      <c r="L433">
        <v>452.8</v>
      </c>
    </row>
    <row r="434" spans="1:12" x14ac:dyDescent="0.35">
      <c r="A434">
        <v>11</v>
      </c>
      <c r="B434">
        <v>11</v>
      </c>
      <c r="C434" t="s">
        <v>111</v>
      </c>
      <c r="D434" t="s">
        <v>16</v>
      </c>
      <c r="F434">
        <v>3.54</v>
      </c>
      <c r="G434">
        <v>56748.116999999998</v>
      </c>
      <c r="H434">
        <v>3472.0189999999998</v>
      </c>
      <c r="I434">
        <v>16.344000000000001</v>
      </c>
      <c r="J434">
        <v>6602.2740000000003</v>
      </c>
      <c r="K434" t="s">
        <v>69</v>
      </c>
      <c r="L434">
        <v>1963.8</v>
      </c>
    </row>
    <row r="435" spans="1:12" x14ac:dyDescent="0.35">
      <c r="A435">
        <v>12</v>
      </c>
      <c r="B435">
        <v>12</v>
      </c>
      <c r="C435" t="s">
        <v>112</v>
      </c>
      <c r="D435" t="s">
        <v>16</v>
      </c>
      <c r="F435">
        <v>3.54</v>
      </c>
      <c r="G435">
        <v>25611.053</v>
      </c>
      <c r="H435">
        <v>3433.4380000000001</v>
      </c>
      <c r="I435">
        <v>7.4589999999999996</v>
      </c>
      <c r="J435">
        <v>2928.1610000000001</v>
      </c>
      <c r="K435" t="s">
        <v>66</v>
      </c>
      <c r="L435">
        <v>891.3</v>
      </c>
    </row>
    <row r="436" spans="1:12" x14ac:dyDescent="0.35">
      <c r="A436">
        <v>13</v>
      </c>
      <c r="B436">
        <v>13</v>
      </c>
      <c r="C436" t="s">
        <v>113</v>
      </c>
      <c r="D436" t="s">
        <v>24</v>
      </c>
      <c r="K436" t="s">
        <v>25</v>
      </c>
    </row>
    <row r="437" spans="1:12" x14ac:dyDescent="0.35">
      <c r="A437">
        <v>14</v>
      </c>
      <c r="B437">
        <v>14</v>
      </c>
      <c r="C437" t="s">
        <v>114</v>
      </c>
      <c r="D437" t="s">
        <v>16</v>
      </c>
      <c r="F437">
        <v>3.52</v>
      </c>
      <c r="G437">
        <v>200.274</v>
      </c>
      <c r="H437">
        <v>3404.24</v>
      </c>
      <c r="I437">
        <v>5.8999999999999997E-2</v>
      </c>
      <c r="J437">
        <v>21.402999999999999</v>
      </c>
      <c r="K437" t="s">
        <v>75</v>
      </c>
    </row>
    <row r="438" spans="1:12" x14ac:dyDescent="0.35">
      <c r="A438">
        <v>15</v>
      </c>
      <c r="B438">
        <v>15</v>
      </c>
      <c r="C438" t="s">
        <v>115</v>
      </c>
      <c r="D438" t="s">
        <v>16</v>
      </c>
      <c r="F438">
        <v>3.54</v>
      </c>
      <c r="G438">
        <v>28550.074000000001</v>
      </c>
      <c r="H438">
        <v>3289.39</v>
      </c>
      <c r="I438">
        <v>8.6790000000000003</v>
      </c>
      <c r="J438">
        <v>3124.2579999999998</v>
      </c>
      <c r="K438" t="s">
        <v>69</v>
      </c>
      <c r="L438">
        <v>1038.5</v>
      </c>
    </row>
    <row r="439" spans="1:12" x14ac:dyDescent="0.35">
      <c r="A439">
        <v>16</v>
      </c>
      <c r="B439">
        <v>16</v>
      </c>
      <c r="C439" t="s">
        <v>116</v>
      </c>
      <c r="D439" t="s">
        <v>16</v>
      </c>
      <c r="F439">
        <v>3.52</v>
      </c>
      <c r="G439">
        <v>70660.835999999996</v>
      </c>
      <c r="H439">
        <v>3293.5390000000002</v>
      </c>
      <c r="I439">
        <v>21.454000000000001</v>
      </c>
      <c r="J439">
        <v>7776.7560000000003</v>
      </c>
      <c r="K439" t="s">
        <v>69</v>
      </c>
      <c r="L439">
        <v>2580.6</v>
      </c>
    </row>
    <row r="440" spans="1:12" x14ac:dyDescent="0.35">
      <c r="A440">
        <v>17</v>
      </c>
      <c r="B440">
        <v>17</v>
      </c>
      <c r="C440" t="s">
        <v>117</v>
      </c>
      <c r="D440" t="s">
        <v>16</v>
      </c>
      <c r="F440">
        <v>3.51</v>
      </c>
      <c r="G440">
        <v>54966.527000000002</v>
      </c>
      <c r="H440">
        <v>2103.5659999999998</v>
      </c>
      <c r="I440">
        <v>26.13</v>
      </c>
      <c r="J440">
        <v>6314.4629999999997</v>
      </c>
      <c r="K440" t="s">
        <v>69</v>
      </c>
      <c r="L440">
        <v>3145</v>
      </c>
    </row>
    <row r="441" spans="1:12" x14ac:dyDescent="0.35">
      <c r="A441">
        <v>18</v>
      </c>
      <c r="B441">
        <v>18</v>
      </c>
      <c r="C441" t="s">
        <v>118</v>
      </c>
      <c r="D441" t="s">
        <v>16</v>
      </c>
      <c r="F441">
        <v>3.51</v>
      </c>
      <c r="G441">
        <v>26922.853999999999</v>
      </c>
      <c r="H441">
        <v>2795.99</v>
      </c>
      <c r="I441">
        <v>9.6289999999999996</v>
      </c>
      <c r="J441">
        <v>3192.4949999999999</v>
      </c>
      <c r="K441" t="s">
        <v>66</v>
      </c>
      <c r="L441">
        <v>1153.2</v>
      </c>
    </row>
    <row r="442" spans="1:12" x14ac:dyDescent="0.35">
      <c r="A442">
        <v>19</v>
      </c>
      <c r="B442">
        <v>19</v>
      </c>
      <c r="C442" t="s">
        <v>119</v>
      </c>
      <c r="D442" t="s">
        <v>24</v>
      </c>
      <c r="K442" t="s">
        <v>25</v>
      </c>
    </row>
    <row r="443" spans="1:12" x14ac:dyDescent="0.35">
      <c r="A443">
        <v>20</v>
      </c>
      <c r="B443">
        <v>20</v>
      </c>
      <c r="C443" t="s">
        <v>120</v>
      </c>
      <c r="D443" t="s">
        <v>16</v>
      </c>
      <c r="F443">
        <v>3.52</v>
      </c>
      <c r="G443">
        <v>204.38499999999999</v>
      </c>
      <c r="H443">
        <v>3125.0239999999999</v>
      </c>
      <c r="I443">
        <v>6.5000000000000002E-2</v>
      </c>
      <c r="J443">
        <v>26.869</v>
      </c>
      <c r="K443" t="s">
        <v>79</v>
      </c>
    </row>
    <row r="444" spans="1:12" x14ac:dyDescent="0.35">
      <c r="A444">
        <v>21</v>
      </c>
      <c r="B444">
        <v>21</v>
      </c>
      <c r="C444" t="s">
        <v>121</v>
      </c>
      <c r="D444" t="s">
        <v>16</v>
      </c>
      <c r="F444">
        <v>3.51</v>
      </c>
      <c r="G444">
        <v>40332.695</v>
      </c>
      <c r="H444">
        <v>2741.6370000000002</v>
      </c>
      <c r="I444">
        <v>14.711</v>
      </c>
      <c r="J444">
        <v>4522.1989999999996</v>
      </c>
      <c r="K444" t="s">
        <v>17</v>
      </c>
      <c r="L444">
        <v>1766.6</v>
      </c>
    </row>
    <row r="445" spans="1:12" x14ac:dyDescent="0.35">
      <c r="A445">
        <v>22</v>
      </c>
      <c r="B445">
        <v>22</v>
      </c>
      <c r="C445" t="s">
        <v>122</v>
      </c>
      <c r="D445" t="s">
        <v>16</v>
      </c>
      <c r="F445">
        <v>3.49</v>
      </c>
      <c r="G445">
        <v>40184.453000000001</v>
      </c>
      <c r="H445">
        <v>2905.5569999999998</v>
      </c>
      <c r="I445">
        <v>13.83</v>
      </c>
      <c r="J445">
        <v>4646.625</v>
      </c>
      <c r="K445" t="s">
        <v>17</v>
      </c>
      <c r="L445">
        <v>1660.3</v>
      </c>
    </row>
    <row r="446" spans="1:12" x14ac:dyDescent="0.35">
      <c r="A446">
        <v>23</v>
      </c>
      <c r="B446">
        <v>23</v>
      </c>
      <c r="C446" t="s">
        <v>123</v>
      </c>
      <c r="D446" t="s">
        <v>16</v>
      </c>
      <c r="F446">
        <v>3.49</v>
      </c>
      <c r="G446">
        <v>142040.04699999999</v>
      </c>
      <c r="H446">
        <v>3789.15</v>
      </c>
      <c r="I446">
        <v>37.485999999999997</v>
      </c>
      <c r="J446">
        <v>16727.467000000001</v>
      </c>
      <c r="K446" t="s">
        <v>66</v>
      </c>
      <c r="L446">
        <v>4515.7</v>
      </c>
    </row>
    <row r="447" spans="1:12" x14ac:dyDescent="0.35">
      <c r="A447">
        <v>24</v>
      </c>
      <c r="B447">
        <v>24</v>
      </c>
      <c r="C447" t="s">
        <v>124</v>
      </c>
      <c r="D447" t="s">
        <v>16</v>
      </c>
      <c r="F447">
        <v>3.49</v>
      </c>
      <c r="G447">
        <v>18825.324000000001</v>
      </c>
      <c r="H447">
        <v>3143.2179999999998</v>
      </c>
      <c r="I447">
        <v>5.9889999999999999</v>
      </c>
      <c r="J447">
        <v>2154.0529999999999</v>
      </c>
      <c r="K447" t="s">
        <v>66</v>
      </c>
      <c r="L447">
        <v>713.8</v>
      </c>
    </row>
    <row r="448" spans="1:12" x14ac:dyDescent="0.35">
      <c r="A448">
        <v>25</v>
      </c>
      <c r="B448">
        <v>25</v>
      </c>
      <c r="C448" t="s">
        <v>125</v>
      </c>
      <c r="D448" t="s">
        <v>24</v>
      </c>
      <c r="K448" t="s">
        <v>25</v>
      </c>
    </row>
    <row r="449" spans="1:13" x14ac:dyDescent="0.35">
      <c r="A449">
        <v>26</v>
      </c>
      <c r="B449">
        <v>26</v>
      </c>
      <c r="C449" t="s">
        <v>126</v>
      </c>
      <c r="D449" t="s">
        <v>16</v>
      </c>
      <c r="F449">
        <v>3.54</v>
      </c>
      <c r="G449">
        <v>239.44800000000001</v>
      </c>
      <c r="H449">
        <v>3234.902</v>
      </c>
      <c r="I449">
        <v>7.3999999999999996E-2</v>
      </c>
      <c r="J449">
        <v>18.925999999999998</v>
      </c>
      <c r="K449" t="s">
        <v>79</v>
      </c>
    </row>
    <row r="450" spans="1:13" x14ac:dyDescent="0.35">
      <c r="A450">
        <v>27</v>
      </c>
      <c r="B450">
        <v>27</v>
      </c>
      <c r="C450" t="s">
        <v>127</v>
      </c>
      <c r="D450" t="s">
        <v>16</v>
      </c>
      <c r="F450">
        <v>3.52</v>
      </c>
      <c r="G450">
        <v>56560.487999999998</v>
      </c>
      <c r="H450">
        <v>3561.0360000000001</v>
      </c>
      <c r="I450">
        <v>15.882999999999999</v>
      </c>
      <c r="J450">
        <v>6320.79</v>
      </c>
      <c r="K450" t="s">
        <v>66</v>
      </c>
      <c r="L450">
        <v>1908.1</v>
      </c>
    </row>
    <row r="451" spans="1:13" x14ac:dyDescent="0.35">
      <c r="A451">
        <v>28</v>
      </c>
      <c r="B451">
        <v>28</v>
      </c>
      <c r="C451" t="s">
        <v>128</v>
      </c>
      <c r="D451" t="s">
        <v>16</v>
      </c>
      <c r="F451">
        <v>3.51</v>
      </c>
      <c r="G451">
        <v>23692.328000000001</v>
      </c>
      <c r="H451">
        <v>3338.4580000000001</v>
      </c>
      <c r="I451">
        <v>7.0970000000000004</v>
      </c>
      <c r="J451">
        <v>2576.3919999999998</v>
      </c>
      <c r="K451" t="s">
        <v>66</v>
      </c>
      <c r="L451">
        <v>847.5</v>
      </c>
    </row>
    <row r="452" spans="1:13" x14ac:dyDescent="0.35">
      <c r="A452">
        <v>29</v>
      </c>
      <c r="B452">
        <v>29</v>
      </c>
      <c r="C452" t="s">
        <v>129</v>
      </c>
      <c r="D452" t="s">
        <v>16</v>
      </c>
      <c r="F452">
        <v>3.51</v>
      </c>
      <c r="G452">
        <v>26625.074000000001</v>
      </c>
      <c r="H452">
        <v>3228.2739999999999</v>
      </c>
      <c r="I452">
        <v>8.2469999999999999</v>
      </c>
      <c r="J452">
        <v>3071.942</v>
      </c>
      <c r="K452" t="s">
        <v>17</v>
      </c>
      <c r="L452">
        <v>986.4</v>
      </c>
    </row>
    <row r="453" spans="1:13" x14ac:dyDescent="0.35">
      <c r="A453">
        <v>30</v>
      </c>
      <c r="B453">
        <v>30</v>
      </c>
      <c r="C453" t="s">
        <v>130</v>
      </c>
      <c r="D453" t="s">
        <v>16</v>
      </c>
      <c r="F453">
        <v>3.51</v>
      </c>
      <c r="G453">
        <v>66480.047000000006</v>
      </c>
      <c r="H453">
        <v>3316.248</v>
      </c>
      <c r="I453">
        <v>20.047000000000001</v>
      </c>
      <c r="J453">
        <v>7822.933</v>
      </c>
      <c r="K453" t="s">
        <v>69</v>
      </c>
      <c r="L453">
        <v>2410.6999999999998</v>
      </c>
    </row>
    <row r="454" spans="1:13" x14ac:dyDescent="0.35">
      <c r="A454">
        <v>31</v>
      </c>
      <c r="B454">
        <v>31</v>
      </c>
      <c r="C454" t="s">
        <v>131</v>
      </c>
      <c r="D454" t="s">
        <v>24</v>
      </c>
      <c r="K454" t="s">
        <v>25</v>
      </c>
    </row>
    <row r="455" spans="1:13" x14ac:dyDescent="0.35">
      <c r="A455">
        <v>32</v>
      </c>
      <c r="B455">
        <v>32</v>
      </c>
      <c r="C455" t="s">
        <v>132</v>
      </c>
      <c r="D455" t="s">
        <v>16</v>
      </c>
      <c r="F455">
        <v>3.51</v>
      </c>
      <c r="G455">
        <v>43643.245999999999</v>
      </c>
      <c r="H455">
        <v>3029.125</v>
      </c>
      <c r="I455">
        <v>14.407999999999999</v>
      </c>
      <c r="J455">
        <v>5122.9309999999996</v>
      </c>
      <c r="K455" t="s">
        <v>17</v>
      </c>
      <c r="L455">
        <v>1730</v>
      </c>
    </row>
    <row r="456" spans="1:13" x14ac:dyDescent="0.35">
      <c r="A456">
        <v>33</v>
      </c>
      <c r="B456">
        <v>33</v>
      </c>
      <c r="C456" t="s">
        <v>133</v>
      </c>
      <c r="D456" t="s">
        <v>16</v>
      </c>
      <c r="F456">
        <v>3.49</v>
      </c>
      <c r="G456">
        <v>50299.612999999998</v>
      </c>
      <c r="H456">
        <v>2157.7440000000001</v>
      </c>
      <c r="I456">
        <v>23.311</v>
      </c>
      <c r="J456">
        <v>6009.3950000000004</v>
      </c>
      <c r="K456" t="s">
        <v>17</v>
      </c>
      <c r="L456">
        <v>2804.7</v>
      </c>
    </row>
    <row r="457" spans="1:13" x14ac:dyDescent="0.35">
      <c r="A457">
        <v>34</v>
      </c>
      <c r="B457">
        <v>34</v>
      </c>
      <c r="C457" t="s">
        <v>134</v>
      </c>
      <c r="D457" t="s">
        <v>16</v>
      </c>
      <c r="F457">
        <v>3.48</v>
      </c>
      <c r="G457">
        <v>28118.853999999999</v>
      </c>
      <c r="H457">
        <v>2898.8159999999998</v>
      </c>
      <c r="I457">
        <v>9.6999999999999993</v>
      </c>
      <c r="J457">
        <v>3173.7579999999998</v>
      </c>
      <c r="K457" t="s">
        <v>66</v>
      </c>
      <c r="L457">
        <v>1161.7</v>
      </c>
    </row>
    <row r="458" spans="1:13" x14ac:dyDescent="0.35">
      <c r="A458">
        <v>35</v>
      </c>
      <c r="B458">
        <v>35</v>
      </c>
      <c r="C458" t="s">
        <v>135</v>
      </c>
      <c r="D458" t="s">
        <v>16</v>
      </c>
      <c r="F458">
        <v>3.47</v>
      </c>
      <c r="G458">
        <v>40919.023000000001</v>
      </c>
      <c r="H458">
        <v>2678.9290000000001</v>
      </c>
      <c r="I458">
        <v>15.273999999999999</v>
      </c>
      <c r="J458">
        <v>4832.7020000000002</v>
      </c>
      <c r="K458" t="s">
        <v>66</v>
      </c>
      <c r="L458">
        <v>1834.6</v>
      </c>
    </row>
    <row r="459" spans="1:13" x14ac:dyDescent="0.35">
      <c r="A459">
        <v>36</v>
      </c>
      <c r="B459">
        <v>36</v>
      </c>
      <c r="C459" t="s">
        <v>136</v>
      </c>
      <c r="D459" t="s">
        <v>16</v>
      </c>
      <c r="F459">
        <v>3.47</v>
      </c>
      <c r="G459">
        <v>36310.523000000001</v>
      </c>
      <c r="H459">
        <v>3003.4450000000002</v>
      </c>
      <c r="I459">
        <v>12.09</v>
      </c>
      <c r="J459">
        <v>4111.6729999999998</v>
      </c>
      <c r="K459" t="s">
        <v>66</v>
      </c>
      <c r="L459">
        <v>1450.2</v>
      </c>
    </row>
    <row r="460" spans="1:13" x14ac:dyDescent="0.35">
      <c r="A460">
        <v>37</v>
      </c>
      <c r="B460">
        <v>37</v>
      </c>
      <c r="C460" t="s">
        <v>137</v>
      </c>
      <c r="D460" t="s">
        <v>24</v>
      </c>
      <c r="K460" t="s">
        <v>25</v>
      </c>
    </row>
    <row r="461" spans="1:13" x14ac:dyDescent="0.35">
      <c r="A461">
        <v>38</v>
      </c>
      <c r="B461">
        <v>38</v>
      </c>
      <c r="C461" t="s">
        <v>138</v>
      </c>
      <c r="D461" t="s">
        <v>16</v>
      </c>
      <c r="E461">
        <v>176.4</v>
      </c>
      <c r="F461">
        <v>3.51</v>
      </c>
      <c r="G461">
        <v>7056.3519999999999</v>
      </c>
      <c r="H461">
        <v>3663.8150000000001</v>
      </c>
      <c r="I461">
        <v>1.9259999999999999</v>
      </c>
      <c r="J461">
        <v>782.89800000000002</v>
      </c>
      <c r="K461" t="s">
        <v>66</v>
      </c>
      <c r="L461">
        <v>223.3</v>
      </c>
      <c r="M461">
        <v>26.6</v>
      </c>
    </row>
    <row r="462" spans="1:13" x14ac:dyDescent="0.35">
      <c r="A462">
        <v>39</v>
      </c>
      <c r="B462">
        <v>39</v>
      </c>
      <c r="C462" t="s">
        <v>139</v>
      </c>
      <c r="D462" t="s">
        <v>16</v>
      </c>
      <c r="F462">
        <v>3.49</v>
      </c>
      <c r="G462">
        <v>151480.09400000001</v>
      </c>
      <c r="H462">
        <v>3804.6289999999999</v>
      </c>
      <c r="I462">
        <v>39.814999999999998</v>
      </c>
      <c r="J462">
        <v>16999.495999999999</v>
      </c>
      <c r="K462" t="s">
        <v>66</v>
      </c>
      <c r="L462">
        <v>4796.8</v>
      </c>
    </row>
    <row r="463" spans="1:13" x14ac:dyDescent="0.35">
      <c r="A463">
        <v>40</v>
      </c>
      <c r="B463">
        <v>40</v>
      </c>
      <c r="C463" t="s">
        <v>140</v>
      </c>
      <c r="D463" t="s">
        <v>16</v>
      </c>
      <c r="F463">
        <v>3.48</v>
      </c>
      <c r="G463">
        <v>14566.397000000001</v>
      </c>
      <c r="H463">
        <v>3213.0079999999998</v>
      </c>
      <c r="I463">
        <v>4.5339999999999998</v>
      </c>
      <c r="J463">
        <v>1551.1479999999999</v>
      </c>
      <c r="K463" t="s">
        <v>17</v>
      </c>
      <c r="L463">
        <v>538.1</v>
      </c>
    </row>
    <row r="464" spans="1:13" x14ac:dyDescent="0.35">
      <c r="A464">
        <v>41</v>
      </c>
      <c r="B464">
        <v>41</v>
      </c>
      <c r="C464" t="s">
        <v>141</v>
      </c>
      <c r="D464" t="s">
        <v>16</v>
      </c>
      <c r="F464">
        <v>3.49</v>
      </c>
      <c r="G464">
        <v>51084.605000000003</v>
      </c>
      <c r="H464">
        <v>3037.806</v>
      </c>
      <c r="I464">
        <v>16.815999999999999</v>
      </c>
      <c r="J464">
        <v>5674.2160000000003</v>
      </c>
      <c r="K464" t="s">
        <v>66</v>
      </c>
      <c r="L464">
        <v>2020.7</v>
      </c>
    </row>
    <row r="465" spans="1:13" x14ac:dyDescent="0.35">
      <c r="A465">
        <v>42</v>
      </c>
      <c r="B465">
        <v>42</v>
      </c>
      <c r="C465" t="s">
        <v>142</v>
      </c>
      <c r="D465" t="s">
        <v>16</v>
      </c>
      <c r="F465">
        <v>3.49</v>
      </c>
      <c r="G465">
        <v>18295.971000000001</v>
      </c>
      <c r="H465">
        <v>3112.0390000000002</v>
      </c>
      <c r="I465">
        <v>5.8789999999999996</v>
      </c>
      <c r="J465">
        <v>2106.3939999999998</v>
      </c>
      <c r="K465" t="s">
        <v>17</v>
      </c>
      <c r="L465">
        <v>700.5</v>
      </c>
    </row>
    <row r="466" spans="1:13" x14ac:dyDescent="0.35">
      <c r="A466">
        <v>43</v>
      </c>
      <c r="B466">
        <v>43</v>
      </c>
      <c r="C466" t="s">
        <v>143</v>
      </c>
      <c r="D466" t="s">
        <v>24</v>
      </c>
      <c r="K466" t="s">
        <v>25</v>
      </c>
    </row>
    <row r="467" spans="1:13" x14ac:dyDescent="0.35">
      <c r="A467">
        <v>44</v>
      </c>
      <c r="B467">
        <v>44</v>
      </c>
      <c r="C467" t="s">
        <v>144</v>
      </c>
      <c r="D467" t="s">
        <v>16</v>
      </c>
      <c r="F467">
        <v>3.49</v>
      </c>
      <c r="G467">
        <v>227.77699999999999</v>
      </c>
      <c r="H467">
        <v>2978.3649999999998</v>
      </c>
      <c r="I467">
        <v>7.5999999999999998E-2</v>
      </c>
      <c r="K467" t="s">
        <v>17</v>
      </c>
      <c r="L467">
        <v>0.1</v>
      </c>
    </row>
    <row r="468" spans="1:13" x14ac:dyDescent="0.35">
      <c r="A468">
        <v>45</v>
      </c>
      <c r="B468">
        <v>45</v>
      </c>
      <c r="C468" t="s">
        <v>145</v>
      </c>
      <c r="D468" t="s">
        <v>16</v>
      </c>
      <c r="F468">
        <v>3.48</v>
      </c>
      <c r="G468">
        <v>22310.421999999999</v>
      </c>
      <c r="H468">
        <v>2666.0259999999998</v>
      </c>
      <c r="I468">
        <v>8.3680000000000003</v>
      </c>
      <c r="J468">
        <v>2559.654</v>
      </c>
      <c r="K468" t="s">
        <v>66</v>
      </c>
      <c r="L468">
        <v>1001</v>
      </c>
    </row>
    <row r="469" spans="1:13" x14ac:dyDescent="0.35">
      <c r="A469">
        <v>46</v>
      </c>
      <c r="B469">
        <v>46</v>
      </c>
      <c r="C469" t="s">
        <v>146</v>
      </c>
      <c r="D469" t="s">
        <v>16</v>
      </c>
      <c r="F469">
        <v>3.49</v>
      </c>
      <c r="G469">
        <v>72280.437999999995</v>
      </c>
      <c r="H469">
        <v>3348.2449999999999</v>
      </c>
      <c r="I469">
        <v>21.588000000000001</v>
      </c>
      <c r="J469">
        <v>8173.1729999999998</v>
      </c>
      <c r="K469" t="s">
        <v>69</v>
      </c>
      <c r="L469">
        <v>2596.6999999999998</v>
      </c>
    </row>
    <row r="470" spans="1:13" x14ac:dyDescent="0.35">
      <c r="A470">
        <v>47</v>
      </c>
      <c r="B470">
        <v>47</v>
      </c>
      <c r="C470" t="s">
        <v>147</v>
      </c>
      <c r="D470" t="s">
        <v>16</v>
      </c>
      <c r="F470">
        <v>3.49</v>
      </c>
      <c r="G470">
        <v>25445.379000000001</v>
      </c>
      <c r="H470">
        <v>2974.0970000000002</v>
      </c>
      <c r="I470">
        <v>8.5559999999999992</v>
      </c>
      <c r="J470">
        <v>2777.5509999999999</v>
      </c>
      <c r="K470" t="s">
        <v>17</v>
      </c>
      <c r="L470">
        <v>1023.6</v>
      </c>
    </row>
    <row r="471" spans="1:13" x14ac:dyDescent="0.35">
      <c r="A471">
        <v>48</v>
      </c>
      <c r="B471">
        <v>48</v>
      </c>
      <c r="C471" t="s">
        <v>148</v>
      </c>
      <c r="D471" t="s">
        <v>24</v>
      </c>
      <c r="K471" t="s">
        <v>25</v>
      </c>
    </row>
    <row r="473" spans="1:13" x14ac:dyDescent="0.35">
      <c r="A473" t="s">
        <v>81</v>
      </c>
    </row>
    <row r="475" spans="1:13" x14ac:dyDescent="0.35">
      <c r="B475" t="s">
        <v>3</v>
      </c>
      <c r="C475" t="s">
        <v>4</v>
      </c>
      <c r="D475" t="s">
        <v>5</v>
      </c>
      <c r="E475" t="s">
        <v>6</v>
      </c>
      <c r="F475" t="s">
        <v>7</v>
      </c>
      <c r="G475" t="s">
        <v>8</v>
      </c>
      <c r="H475" t="s">
        <v>9</v>
      </c>
      <c r="I475" t="s">
        <v>10</v>
      </c>
      <c r="J475" t="s">
        <v>11</v>
      </c>
      <c r="K475" t="s">
        <v>12</v>
      </c>
      <c r="L475" t="s">
        <v>13</v>
      </c>
      <c r="M475" t="s">
        <v>14</v>
      </c>
    </row>
    <row r="476" spans="1:13" x14ac:dyDescent="0.35">
      <c r="A476">
        <v>1</v>
      </c>
      <c r="B476">
        <v>1</v>
      </c>
      <c r="C476" t="s">
        <v>101</v>
      </c>
      <c r="D476" t="s">
        <v>24</v>
      </c>
    </row>
    <row r="477" spans="1:13" x14ac:dyDescent="0.35">
      <c r="A477">
        <v>2</v>
      </c>
      <c r="B477">
        <v>2</v>
      </c>
      <c r="C477" t="s">
        <v>102</v>
      </c>
      <c r="D477" t="s">
        <v>16</v>
      </c>
      <c r="F477">
        <v>4.22</v>
      </c>
      <c r="G477">
        <v>666.94200000000001</v>
      </c>
      <c r="H477">
        <v>4190.3050000000003</v>
      </c>
      <c r="I477">
        <v>0.159</v>
      </c>
      <c r="J477">
        <v>81.162999999999997</v>
      </c>
      <c r="K477" t="s">
        <v>17</v>
      </c>
      <c r="L477">
        <v>14.9</v>
      </c>
    </row>
    <row r="478" spans="1:13" x14ac:dyDescent="0.35">
      <c r="A478">
        <v>3</v>
      </c>
      <c r="B478">
        <v>3</v>
      </c>
      <c r="C478" t="s">
        <v>103</v>
      </c>
      <c r="D478" t="s">
        <v>16</v>
      </c>
      <c r="F478">
        <v>4.1399999999999997</v>
      </c>
      <c r="G478">
        <v>5705.2809999999999</v>
      </c>
      <c r="H478">
        <v>3115.82</v>
      </c>
      <c r="I478">
        <v>1.831</v>
      </c>
      <c r="J478">
        <v>706.99099999999999</v>
      </c>
      <c r="K478" t="s">
        <v>66</v>
      </c>
      <c r="L478">
        <v>196.5</v>
      </c>
    </row>
    <row r="479" spans="1:13" x14ac:dyDescent="0.35">
      <c r="A479">
        <v>4</v>
      </c>
      <c r="B479">
        <v>4</v>
      </c>
      <c r="C479" t="s">
        <v>104</v>
      </c>
      <c r="D479" t="s">
        <v>16</v>
      </c>
      <c r="F479">
        <v>4.12</v>
      </c>
      <c r="G479">
        <v>6478.9629999999997</v>
      </c>
      <c r="H479">
        <v>3453.0970000000002</v>
      </c>
      <c r="I479">
        <v>1.8759999999999999</v>
      </c>
      <c r="J479">
        <v>798.97699999999998</v>
      </c>
      <c r="K479" t="s">
        <v>66</v>
      </c>
      <c r="L479">
        <v>201.5</v>
      </c>
    </row>
    <row r="480" spans="1:13" x14ac:dyDescent="0.35">
      <c r="A480">
        <v>5</v>
      </c>
      <c r="B480">
        <v>5</v>
      </c>
      <c r="C480" t="s">
        <v>105</v>
      </c>
      <c r="D480" t="s">
        <v>16</v>
      </c>
      <c r="F480">
        <v>4.09</v>
      </c>
      <c r="G480">
        <v>5421.7290000000003</v>
      </c>
      <c r="H480">
        <v>3410.8110000000001</v>
      </c>
      <c r="I480">
        <v>1.59</v>
      </c>
      <c r="J480">
        <v>599.22699999999998</v>
      </c>
      <c r="K480" t="s">
        <v>72</v>
      </c>
      <c r="L480">
        <v>170</v>
      </c>
    </row>
    <row r="481" spans="1:13" x14ac:dyDescent="0.35">
      <c r="A481">
        <v>6</v>
      </c>
      <c r="B481">
        <v>6</v>
      </c>
      <c r="C481" t="s">
        <v>106</v>
      </c>
      <c r="D481" t="s">
        <v>16</v>
      </c>
      <c r="F481">
        <v>4.07</v>
      </c>
      <c r="G481">
        <v>7716.0950000000003</v>
      </c>
      <c r="H481">
        <v>3627.223</v>
      </c>
      <c r="I481">
        <v>2.1269999999999998</v>
      </c>
      <c r="J481">
        <v>953.67200000000003</v>
      </c>
      <c r="K481" t="s">
        <v>66</v>
      </c>
      <c r="L481">
        <v>229</v>
      </c>
    </row>
    <row r="482" spans="1:13" x14ac:dyDescent="0.35">
      <c r="A482">
        <v>7</v>
      </c>
      <c r="B482">
        <v>7</v>
      </c>
      <c r="C482" t="s">
        <v>107</v>
      </c>
      <c r="D482" t="s">
        <v>24</v>
      </c>
      <c r="K482" t="s">
        <v>25</v>
      </c>
    </row>
    <row r="483" spans="1:13" x14ac:dyDescent="0.35">
      <c r="A483">
        <v>8</v>
      </c>
      <c r="B483">
        <v>8</v>
      </c>
      <c r="C483" t="s">
        <v>108</v>
      </c>
      <c r="D483" t="s">
        <v>16</v>
      </c>
      <c r="E483">
        <v>22.41</v>
      </c>
      <c r="F483">
        <v>4.12</v>
      </c>
      <c r="G483">
        <v>1088.941</v>
      </c>
      <c r="H483">
        <v>5055.1180000000004</v>
      </c>
      <c r="I483">
        <v>0.215</v>
      </c>
      <c r="J483">
        <v>48.222000000000001</v>
      </c>
      <c r="K483" t="s">
        <v>17</v>
      </c>
      <c r="L483">
        <v>21</v>
      </c>
      <c r="M483">
        <v>-6.4</v>
      </c>
    </row>
    <row r="484" spans="1:13" x14ac:dyDescent="0.35">
      <c r="A484">
        <v>9</v>
      </c>
      <c r="B484">
        <v>9</v>
      </c>
      <c r="C484" t="s">
        <v>109</v>
      </c>
      <c r="D484" t="s">
        <v>16</v>
      </c>
      <c r="F484">
        <v>4.0999999999999996</v>
      </c>
      <c r="G484">
        <v>5170.4809999999998</v>
      </c>
      <c r="H484">
        <v>3824.9169999999999</v>
      </c>
      <c r="I484">
        <v>1.3520000000000001</v>
      </c>
      <c r="J484">
        <v>510.94499999999999</v>
      </c>
      <c r="K484" t="s">
        <v>66</v>
      </c>
      <c r="L484">
        <v>144.1</v>
      </c>
    </row>
    <row r="485" spans="1:13" x14ac:dyDescent="0.35">
      <c r="A485">
        <v>10</v>
      </c>
      <c r="B485">
        <v>10</v>
      </c>
      <c r="C485" t="s">
        <v>110</v>
      </c>
      <c r="D485" t="s">
        <v>16</v>
      </c>
      <c r="F485">
        <v>4.1100000000000003</v>
      </c>
      <c r="G485">
        <v>4237.9250000000002</v>
      </c>
      <c r="H485">
        <v>3868.5450000000001</v>
      </c>
      <c r="I485">
        <v>1.095</v>
      </c>
      <c r="J485">
        <v>517.83699999999999</v>
      </c>
      <c r="K485" t="s">
        <v>66</v>
      </c>
      <c r="L485">
        <v>116.2</v>
      </c>
    </row>
    <row r="486" spans="1:13" x14ac:dyDescent="0.35">
      <c r="A486">
        <v>11</v>
      </c>
      <c r="B486">
        <v>11</v>
      </c>
      <c r="C486" t="s">
        <v>111</v>
      </c>
      <c r="D486" t="s">
        <v>16</v>
      </c>
      <c r="F486">
        <v>4.0999999999999996</v>
      </c>
      <c r="G486">
        <v>27880.752</v>
      </c>
      <c r="H486">
        <v>3848.6849999999999</v>
      </c>
      <c r="I486">
        <v>7.2439999999999998</v>
      </c>
      <c r="J486">
        <v>2112.299</v>
      </c>
      <c r="K486" t="s">
        <v>66</v>
      </c>
      <c r="L486">
        <v>810.9</v>
      </c>
    </row>
    <row r="487" spans="1:13" x14ac:dyDescent="0.35">
      <c r="A487">
        <v>12</v>
      </c>
      <c r="B487">
        <v>12</v>
      </c>
      <c r="C487" t="s">
        <v>112</v>
      </c>
      <c r="D487" t="s">
        <v>16</v>
      </c>
      <c r="F487">
        <v>4.09</v>
      </c>
      <c r="G487">
        <v>9909.01</v>
      </c>
      <c r="H487">
        <v>3888.8040000000001</v>
      </c>
      <c r="I487">
        <v>2.548</v>
      </c>
      <c r="J487">
        <v>1073.278</v>
      </c>
      <c r="K487" t="s">
        <v>66</v>
      </c>
      <c r="L487">
        <v>275.5</v>
      </c>
    </row>
    <row r="488" spans="1:13" x14ac:dyDescent="0.35">
      <c r="A488">
        <v>13</v>
      </c>
      <c r="B488">
        <v>13</v>
      </c>
      <c r="C488" t="s">
        <v>113</v>
      </c>
      <c r="D488" t="s">
        <v>24</v>
      </c>
      <c r="K488" t="s">
        <v>25</v>
      </c>
    </row>
    <row r="489" spans="1:13" x14ac:dyDescent="0.35">
      <c r="A489">
        <v>14</v>
      </c>
      <c r="B489">
        <v>14</v>
      </c>
      <c r="C489" t="s">
        <v>114</v>
      </c>
      <c r="D489" t="s">
        <v>16</v>
      </c>
      <c r="F489">
        <v>4.12</v>
      </c>
      <c r="G489">
        <v>597.41099999999994</v>
      </c>
      <c r="H489">
        <v>4276.0290000000005</v>
      </c>
      <c r="I489">
        <v>0.14000000000000001</v>
      </c>
      <c r="J489">
        <v>51.966000000000001</v>
      </c>
      <c r="K489" t="s">
        <v>17</v>
      </c>
      <c r="L489">
        <v>12.8</v>
      </c>
    </row>
    <row r="490" spans="1:13" x14ac:dyDescent="0.35">
      <c r="A490">
        <v>15</v>
      </c>
      <c r="B490">
        <v>15</v>
      </c>
      <c r="C490" t="s">
        <v>115</v>
      </c>
      <c r="D490" t="s">
        <v>16</v>
      </c>
      <c r="F490">
        <v>4.0999999999999996</v>
      </c>
      <c r="G490">
        <v>6716.9440000000004</v>
      </c>
      <c r="H490">
        <v>3907.7220000000002</v>
      </c>
      <c r="I490">
        <v>1.7190000000000001</v>
      </c>
      <c r="J490">
        <v>581.12800000000004</v>
      </c>
      <c r="K490" t="s">
        <v>66</v>
      </c>
      <c r="L490">
        <v>184.2</v>
      </c>
    </row>
    <row r="491" spans="1:13" x14ac:dyDescent="0.35">
      <c r="A491">
        <v>16</v>
      </c>
      <c r="B491">
        <v>16</v>
      </c>
      <c r="C491" t="s">
        <v>116</v>
      </c>
      <c r="D491" t="s">
        <v>16</v>
      </c>
      <c r="F491">
        <v>4.1100000000000003</v>
      </c>
      <c r="G491">
        <v>3758.59</v>
      </c>
      <c r="H491">
        <v>3843.8330000000001</v>
      </c>
      <c r="I491">
        <v>0.97799999999999998</v>
      </c>
      <c r="J491">
        <v>378.76799999999997</v>
      </c>
      <c r="K491" t="s">
        <v>17</v>
      </c>
      <c r="L491">
        <v>103.4</v>
      </c>
    </row>
    <row r="492" spans="1:13" x14ac:dyDescent="0.35">
      <c r="A492">
        <v>17</v>
      </c>
      <c r="B492">
        <v>17</v>
      </c>
      <c r="C492" t="s">
        <v>117</v>
      </c>
      <c r="D492" t="s">
        <v>16</v>
      </c>
      <c r="F492">
        <v>4.0599999999999996</v>
      </c>
      <c r="G492">
        <v>7684.4059999999999</v>
      </c>
      <c r="H492">
        <v>2997.741</v>
      </c>
      <c r="I492">
        <v>2.5630000000000002</v>
      </c>
      <c r="J492">
        <v>622.61500000000001</v>
      </c>
      <c r="K492" t="s">
        <v>17</v>
      </c>
      <c r="L492">
        <v>277.2</v>
      </c>
    </row>
    <row r="493" spans="1:13" x14ac:dyDescent="0.35">
      <c r="A493">
        <v>18</v>
      </c>
      <c r="B493">
        <v>18</v>
      </c>
      <c r="C493" t="s">
        <v>118</v>
      </c>
      <c r="D493" t="s">
        <v>16</v>
      </c>
      <c r="F493">
        <v>4.0599999999999996</v>
      </c>
      <c r="G493">
        <v>6879.75</v>
      </c>
      <c r="H493">
        <v>3318.7350000000001</v>
      </c>
      <c r="I493">
        <v>2.073</v>
      </c>
      <c r="J493">
        <v>705.41499999999996</v>
      </c>
      <c r="K493" t="s">
        <v>66</v>
      </c>
      <c r="L493">
        <v>223.1</v>
      </c>
    </row>
    <row r="494" spans="1:13" x14ac:dyDescent="0.35">
      <c r="A494">
        <v>19</v>
      </c>
      <c r="B494">
        <v>19</v>
      </c>
      <c r="C494" t="s">
        <v>119</v>
      </c>
      <c r="D494" t="s">
        <v>24</v>
      </c>
      <c r="K494" t="s">
        <v>25</v>
      </c>
    </row>
    <row r="495" spans="1:13" x14ac:dyDescent="0.35">
      <c r="A495">
        <v>20</v>
      </c>
      <c r="B495">
        <v>20</v>
      </c>
      <c r="C495" t="s">
        <v>120</v>
      </c>
      <c r="D495" t="s">
        <v>16</v>
      </c>
      <c r="F495">
        <v>4.0599999999999996</v>
      </c>
      <c r="G495">
        <v>474.05</v>
      </c>
      <c r="H495">
        <v>3724.9169999999999</v>
      </c>
      <c r="I495">
        <v>0.127</v>
      </c>
      <c r="J495">
        <v>51.384999999999998</v>
      </c>
      <c r="K495" t="s">
        <v>66</v>
      </c>
      <c r="L495">
        <v>11.5</v>
      </c>
    </row>
    <row r="496" spans="1:13" x14ac:dyDescent="0.35">
      <c r="A496">
        <v>21</v>
      </c>
      <c r="B496">
        <v>21</v>
      </c>
      <c r="C496" t="s">
        <v>121</v>
      </c>
      <c r="D496" t="s">
        <v>16</v>
      </c>
      <c r="F496">
        <v>4.0599999999999996</v>
      </c>
      <c r="G496">
        <v>5970.973</v>
      </c>
      <c r="H496">
        <v>2929.48</v>
      </c>
      <c r="I496">
        <v>2.0379999999999998</v>
      </c>
      <c r="J496">
        <v>824.22</v>
      </c>
      <c r="K496" t="s">
        <v>17</v>
      </c>
      <c r="L496">
        <v>219.2</v>
      </c>
    </row>
    <row r="497" spans="1:12" x14ac:dyDescent="0.35">
      <c r="A497">
        <v>22</v>
      </c>
      <c r="B497">
        <v>22</v>
      </c>
      <c r="C497" t="s">
        <v>122</v>
      </c>
      <c r="D497" t="s">
        <v>16</v>
      </c>
      <c r="F497">
        <v>4.0599999999999996</v>
      </c>
      <c r="G497">
        <v>8371.2209999999995</v>
      </c>
      <c r="H497">
        <v>3574.1640000000002</v>
      </c>
      <c r="I497">
        <v>2.3420000000000001</v>
      </c>
      <c r="J497">
        <v>957.57</v>
      </c>
      <c r="K497" t="s">
        <v>66</v>
      </c>
      <c r="L497">
        <v>252.7</v>
      </c>
    </row>
    <row r="498" spans="1:12" x14ac:dyDescent="0.35">
      <c r="A498">
        <v>23</v>
      </c>
      <c r="B498">
        <v>23</v>
      </c>
      <c r="C498" t="s">
        <v>123</v>
      </c>
      <c r="D498" t="s">
        <v>16</v>
      </c>
      <c r="F498">
        <v>4.07</v>
      </c>
      <c r="G498">
        <v>6130.4709999999995</v>
      </c>
      <c r="H498">
        <v>3528.2779999999998</v>
      </c>
      <c r="I498">
        <v>1.738</v>
      </c>
      <c r="J498">
        <v>616.09400000000005</v>
      </c>
      <c r="K498" t="s">
        <v>66</v>
      </c>
      <c r="L498">
        <v>186.2</v>
      </c>
    </row>
    <row r="499" spans="1:12" x14ac:dyDescent="0.35">
      <c r="A499">
        <v>24</v>
      </c>
      <c r="B499">
        <v>24</v>
      </c>
      <c r="C499" t="s">
        <v>124</v>
      </c>
      <c r="D499" t="s">
        <v>16</v>
      </c>
      <c r="F499">
        <v>4.0599999999999996</v>
      </c>
      <c r="G499">
        <v>6135.308</v>
      </c>
      <c r="H499">
        <v>3673.1909999999998</v>
      </c>
      <c r="I499">
        <v>1.67</v>
      </c>
      <c r="J499">
        <v>625.77</v>
      </c>
      <c r="K499" t="s">
        <v>66</v>
      </c>
      <c r="L499">
        <v>178.9</v>
      </c>
    </row>
    <row r="500" spans="1:12" x14ac:dyDescent="0.35">
      <c r="A500">
        <v>25</v>
      </c>
      <c r="B500">
        <v>25</v>
      </c>
      <c r="C500" t="s">
        <v>125</v>
      </c>
      <c r="D500" t="s">
        <v>24</v>
      </c>
      <c r="H500">
        <v>81.977000000000004</v>
      </c>
    </row>
    <row r="501" spans="1:12" x14ac:dyDescent="0.35">
      <c r="A501">
        <v>26</v>
      </c>
      <c r="B501">
        <v>26</v>
      </c>
      <c r="C501" t="s">
        <v>126</v>
      </c>
      <c r="D501" t="s">
        <v>16</v>
      </c>
      <c r="F501">
        <v>4.09</v>
      </c>
      <c r="G501">
        <v>280.32499999999999</v>
      </c>
      <c r="H501">
        <v>3894.732</v>
      </c>
      <c r="I501">
        <v>7.1999999999999995E-2</v>
      </c>
      <c r="J501">
        <v>30.448</v>
      </c>
      <c r="K501" t="s">
        <v>17</v>
      </c>
      <c r="L501">
        <v>5.6</v>
      </c>
    </row>
    <row r="502" spans="1:12" x14ac:dyDescent="0.35">
      <c r="A502">
        <v>27</v>
      </c>
      <c r="B502">
        <v>27</v>
      </c>
      <c r="C502" t="s">
        <v>127</v>
      </c>
      <c r="D502" t="s">
        <v>16</v>
      </c>
      <c r="F502">
        <v>4.09</v>
      </c>
      <c r="G502">
        <v>26885.973000000002</v>
      </c>
      <c r="H502">
        <v>4094.9140000000002</v>
      </c>
      <c r="I502">
        <v>6.5659999999999998</v>
      </c>
      <c r="J502">
        <v>3269.5309999999999</v>
      </c>
      <c r="K502" t="s">
        <v>66</v>
      </c>
      <c r="L502">
        <v>731.4</v>
      </c>
    </row>
    <row r="503" spans="1:12" x14ac:dyDescent="0.35">
      <c r="A503">
        <v>28</v>
      </c>
      <c r="B503">
        <v>28</v>
      </c>
      <c r="C503" t="s">
        <v>128</v>
      </c>
      <c r="D503" t="s">
        <v>16</v>
      </c>
      <c r="F503">
        <v>4.07</v>
      </c>
      <c r="G503">
        <v>9648.8160000000007</v>
      </c>
      <c r="H503">
        <v>4131.6220000000003</v>
      </c>
      <c r="I503">
        <v>2.335</v>
      </c>
      <c r="J503">
        <v>695.31899999999996</v>
      </c>
      <c r="K503" t="s">
        <v>17</v>
      </c>
      <c r="L503">
        <v>252</v>
      </c>
    </row>
    <row r="504" spans="1:12" x14ac:dyDescent="0.35">
      <c r="A504">
        <v>29</v>
      </c>
      <c r="B504">
        <v>29</v>
      </c>
      <c r="C504" t="s">
        <v>129</v>
      </c>
      <c r="D504" t="s">
        <v>16</v>
      </c>
      <c r="F504">
        <v>4.07</v>
      </c>
      <c r="G504">
        <v>4931.8119999999999</v>
      </c>
      <c r="H504">
        <v>3831.9670000000001</v>
      </c>
      <c r="I504">
        <v>1.2869999999999999</v>
      </c>
      <c r="J504">
        <v>316.93700000000001</v>
      </c>
      <c r="K504" t="s">
        <v>66</v>
      </c>
      <c r="L504">
        <v>137</v>
      </c>
    </row>
    <row r="505" spans="1:12" x14ac:dyDescent="0.35">
      <c r="A505">
        <v>30</v>
      </c>
      <c r="B505">
        <v>30</v>
      </c>
      <c r="C505" t="s">
        <v>130</v>
      </c>
      <c r="D505" t="s">
        <v>16</v>
      </c>
      <c r="F505">
        <v>4.07</v>
      </c>
      <c r="G505">
        <v>3851.7069999999999</v>
      </c>
      <c r="H505">
        <v>4172.3280000000004</v>
      </c>
      <c r="I505">
        <v>0.92300000000000004</v>
      </c>
      <c r="J505">
        <v>346.09199999999998</v>
      </c>
      <c r="K505" t="s">
        <v>66</v>
      </c>
      <c r="L505">
        <v>97.5</v>
      </c>
    </row>
    <row r="506" spans="1:12" x14ac:dyDescent="0.35">
      <c r="A506">
        <v>31</v>
      </c>
      <c r="B506">
        <v>31</v>
      </c>
      <c r="C506" t="s">
        <v>131</v>
      </c>
      <c r="D506" t="s">
        <v>24</v>
      </c>
      <c r="K506" t="s">
        <v>25</v>
      </c>
    </row>
    <row r="507" spans="1:12" x14ac:dyDescent="0.35">
      <c r="A507">
        <v>32</v>
      </c>
      <c r="B507">
        <v>32</v>
      </c>
      <c r="C507" t="s">
        <v>132</v>
      </c>
      <c r="D507" t="s">
        <v>16</v>
      </c>
      <c r="F507">
        <v>4.07</v>
      </c>
      <c r="G507">
        <v>7276.2860000000001</v>
      </c>
      <c r="H507">
        <v>3426.7930000000001</v>
      </c>
      <c r="I507">
        <v>2.1230000000000002</v>
      </c>
      <c r="J507">
        <v>553.90099999999995</v>
      </c>
      <c r="K507" t="s">
        <v>17</v>
      </c>
      <c r="L507">
        <v>228.6</v>
      </c>
    </row>
    <row r="508" spans="1:12" x14ac:dyDescent="0.35">
      <c r="A508">
        <v>33</v>
      </c>
      <c r="B508">
        <v>33</v>
      </c>
      <c r="C508" t="s">
        <v>133</v>
      </c>
      <c r="D508" t="s">
        <v>16</v>
      </c>
      <c r="F508">
        <v>4.04</v>
      </c>
      <c r="G508">
        <v>7035.3429999999998</v>
      </c>
      <c r="H508">
        <v>3078.8180000000002</v>
      </c>
      <c r="I508">
        <v>2.2850000000000001</v>
      </c>
      <c r="J508">
        <v>693.49</v>
      </c>
      <c r="K508" t="s">
        <v>66</v>
      </c>
      <c r="L508">
        <v>246.4</v>
      </c>
    </row>
    <row r="509" spans="1:12" x14ac:dyDescent="0.35">
      <c r="A509">
        <v>34</v>
      </c>
      <c r="B509">
        <v>34</v>
      </c>
      <c r="C509" t="s">
        <v>134</v>
      </c>
      <c r="D509" t="s">
        <v>16</v>
      </c>
      <c r="F509">
        <v>4.04</v>
      </c>
      <c r="G509">
        <v>6964.2849999999999</v>
      </c>
      <c r="H509">
        <v>3454.605</v>
      </c>
      <c r="I509">
        <v>2.016</v>
      </c>
      <c r="J509">
        <v>820.30600000000004</v>
      </c>
      <c r="K509" t="s">
        <v>66</v>
      </c>
      <c r="L509">
        <v>216.8</v>
      </c>
    </row>
    <row r="510" spans="1:12" x14ac:dyDescent="0.35">
      <c r="A510">
        <v>35</v>
      </c>
      <c r="B510">
        <v>35</v>
      </c>
      <c r="C510" t="s">
        <v>135</v>
      </c>
      <c r="D510" t="s">
        <v>16</v>
      </c>
      <c r="F510">
        <v>4.0199999999999996</v>
      </c>
      <c r="G510">
        <v>6330.7160000000003</v>
      </c>
      <c r="H510">
        <v>2818.518</v>
      </c>
      <c r="I510">
        <v>2.246</v>
      </c>
      <c r="J510">
        <v>460.64299999999997</v>
      </c>
      <c r="K510" t="s">
        <v>66</v>
      </c>
      <c r="L510">
        <v>242.1</v>
      </c>
    </row>
    <row r="511" spans="1:12" x14ac:dyDescent="0.35">
      <c r="A511">
        <v>36</v>
      </c>
      <c r="B511">
        <v>36</v>
      </c>
      <c r="C511" t="s">
        <v>136</v>
      </c>
      <c r="D511" t="s">
        <v>16</v>
      </c>
      <c r="F511">
        <v>4.01</v>
      </c>
      <c r="G511">
        <v>5871.2640000000001</v>
      </c>
      <c r="H511">
        <v>3441.748</v>
      </c>
      <c r="I511">
        <v>1.706</v>
      </c>
      <c r="J511">
        <v>706.16600000000005</v>
      </c>
      <c r="K511" t="s">
        <v>66</v>
      </c>
      <c r="L511">
        <v>182.8</v>
      </c>
    </row>
    <row r="512" spans="1:12" x14ac:dyDescent="0.35">
      <c r="A512">
        <v>37</v>
      </c>
      <c r="B512">
        <v>37</v>
      </c>
      <c r="C512" t="s">
        <v>137</v>
      </c>
      <c r="D512" t="s">
        <v>24</v>
      </c>
      <c r="K512" t="s">
        <v>25</v>
      </c>
    </row>
    <row r="513" spans="1:13" x14ac:dyDescent="0.35">
      <c r="A513">
        <v>38</v>
      </c>
      <c r="B513">
        <v>38</v>
      </c>
      <c r="C513" t="s">
        <v>138</v>
      </c>
      <c r="D513" t="s">
        <v>16</v>
      </c>
      <c r="E513">
        <v>176.4</v>
      </c>
      <c r="F513">
        <v>4.09</v>
      </c>
      <c r="G513">
        <v>7821.2150000000001</v>
      </c>
      <c r="H513">
        <v>4601.0209999999997</v>
      </c>
      <c r="I513">
        <v>1.7</v>
      </c>
      <c r="J513">
        <v>631.03800000000001</v>
      </c>
      <c r="K513" t="s">
        <v>72</v>
      </c>
      <c r="L513">
        <v>182.1</v>
      </c>
      <c r="M513">
        <v>3.2</v>
      </c>
    </row>
    <row r="514" spans="1:13" x14ac:dyDescent="0.35">
      <c r="A514">
        <v>39</v>
      </c>
      <c r="B514">
        <v>39</v>
      </c>
      <c r="C514" t="s">
        <v>139</v>
      </c>
      <c r="D514" t="s">
        <v>16</v>
      </c>
      <c r="F514">
        <v>4.0599999999999996</v>
      </c>
      <c r="G514">
        <v>5821.7370000000001</v>
      </c>
      <c r="H514">
        <v>3743.462</v>
      </c>
      <c r="I514">
        <v>1.5549999999999999</v>
      </c>
      <c r="J514">
        <v>474.39100000000002</v>
      </c>
      <c r="K514" t="s">
        <v>66</v>
      </c>
      <c r="L514">
        <v>166.3</v>
      </c>
    </row>
    <row r="515" spans="1:13" x14ac:dyDescent="0.35">
      <c r="A515">
        <v>40</v>
      </c>
      <c r="B515">
        <v>40</v>
      </c>
      <c r="C515" t="s">
        <v>140</v>
      </c>
      <c r="D515" t="s">
        <v>16</v>
      </c>
      <c r="F515">
        <v>4.04</v>
      </c>
      <c r="G515">
        <v>4790.9040000000005</v>
      </c>
      <c r="H515">
        <v>3461.2150000000001</v>
      </c>
      <c r="I515">
        <v>1.3839999999999999</v>
      </c>
      <c r="J515">
        <v>468.33</v>
      </c>
      <c r="K515" t="s">
        <v>66</v>
      </c>
      <c r="L515">
        <v>147.6</v>
      </c>
    </row>
    <row r="516" spans="1:13" x14ac:dyDescent="0.35">
      <c r="A516">
        <v>41</v>
      </c>
      <c r="B516">
        <v>41</v>
      </c>
      <c r="C516" t="s">
        <v>141</v>
      </c>
      <c r="D516" t="s">
        <v>16</v>
      </c>
      <c r="F516">
        <v>4.0599999999999996</v>
      </c>
      <c r="G516">
        <v>23624.942999999999</v>
      </c>
      <c r="H516">
        <v>3378.2869999999998</v>
      </c>
      <c r="I516">
        <v>6.9930000000000003</v>
      </c>
      <c r="J516">
        <v>1611.078</v>
      </c>
      <c r="K516" t="s">
        <v>17</v>
      </c>
      <c r="L516">
        <v>781.4</v>
      </c>
    </row>
    <row r="517" spans="1:13" x14ac:dyDescent="0.35">
      <c r="A517">
        <v>42</v>
      </c>
      <c r="B517">
        <v>42</v>
      </c>
      <c r="C517" t="s">
        <v>142</v>
      </c>
      <c r="D517" t="s">
        <v>16</v>
      </c>
      <c r="F517">
        <v>4.0599999999999996</v>
      </c>
      <c r="G517">
        <v>8025.9229999999998</v>
      </c>
      <c r="H517">
        <v>3596.6970000000001</v>
      </c>
      <c r="I517">
        <v>2.2309999999999999</v>
      </c>
      <c r="J517">
        <v>436.70100000000002</v>
      </c>
      <c r="K517" t="s">
        <v>66</v>
      </c>
      <c r="L517">
        <v>240.5</v>
      </c>
    </row>
    <row r="518" spans="1:13" x14ac:dyDescent="0.35">
      <c r="A518">
        <v>43</v>
      </c>
      <c r="B518">
        <v>43</v>
      </c>
      <c r="C518" t="s">
        <v>143</v>
      </c>
      <c r="D518" t="s">
        <v>24</v>
      </c>
      <c r="K518" t="s">
        <v>25</v>
      </c>
    </row>
    <row r="519" spans="1:13" x14ac:dyDescent="0.35">
      <c r="A519">
        <v>44</v>
      </c>
      <c r="B519">
        <v>44</v>
      </c>
      <c r="C519" t="s">
        <v>144</v>
      </c>
      <c r="D519" t="s">
        <v>16</v>
      </c>
      <c r="F519">
        <v>4.0999999999999996</v>
      </c>
      <c r="G519">
        <v>423.791</v>
      </c>
      <c r="H519">
        <v>3848.0520000000001</v>
      </c>
      <c r="I519">
        <v>0.11</v>
      </c>
      <c r="J519">
        <v>8.9770000000000003</v>
      </c>
      <c r="K519" t="s">
        <v>17</v>
      </c>
      <c r="L519">
        <v>9.6999999999999993</v>
      </c>
    </row>
    <row r="520" spans="1:13" x14ac:dyDescent="0.35">
      <c r="A520">
        <v>45</v>
      </c>
      <c r="B520">
        <v>45</v>
      </c>
      <c r="C520" t="s">
        <v>145</v>
      </c>
      <c r="D520" t="s">
        <v>16</v>
      </c>
      <c r="F520">
        <v>4.0599999999999996</v>
      </c>
      <c r="G520">
        <v>5872.7759999999998</v>
      </c>
      <c r="H520">
        <v>3636.5509999999999</v>
      </c>
      <c r="I520">
        <v>1.615</v>
      </c>
      <c r="J520">
        <v>496.24900000000002</v>
      </c>
      <c r="K520" t="s">
        <v>66</v>
      </c>
      <c r="L520">
        <v>172.8</v>
      </c>
    </row>
    <row r="521" spans="1:13" x14ac:dyDescent="0.35">
      <c r="A521">
        <v>46</v>
      </c>
      <c r="B521">
        <v>46</v>
      </c>
      <c r="C521" t="s">
        <v>146</v>
      </c>
      <c r="D521" t="s">
        <v>16</v>
      </c>
      <c r="F521">
        <v>4.07</v>
      </c>
      <c r="G521">
        <v>4366.0659999999998</v>
      </c>
      <c r="H521">
        <v>3449.471</v>
      </c>
      <c r="I521">
        <v>1.266</v>
      </c>
      <c r="J521">
        <v>158.88399999999999</v>
      </c>
      <c r="K521" t="s">
        <v>17</v>
      </c>
      <c r="L521">
        <v>134.69999999999999</v>
      </c>
    </row>
    <row r="522" spans="1:13" x14ac:dyDescent="0.35">
      <c r="A522">
        <v>47</v>
      </c>
      <c r="B522">
        <v>47</v>
      </c>
      <c r="C522" t="s">
        <v>147</v>
      </c>
      <c r="D522" t="s">
        <v>16</v>
      </c>
      <c r="F522">
        <v>4.0599999999999996</v>
      </c>
      <c r="G522">
        <v>6490.1310000000003</v>
      </c>
      <c r="H522">
        <v>3458.1460000000002</v>
      </c>
      <c r="I522">
        <v>1.877</v>
      </c>
      <c r="J522">
        <v>441.25599999999997</v>
      </c>
      <c r="K522" t="s">
        <v>66</v>
      </c>
      <c r="L522">
        <v>201.5</v>
      </c>
    </row>
    <row r="523" spans="1:13" x14ac:dyDescent="0.35">
      <c r="A523">
        <v>48</v>
      </c>
      <c r="B523">
        <v>48</v>
      </c>
      <c r="C523" t="s">
        <v>148</v>
      </c>
      <c r="D523" t="s">
        <v>24</v>
      </c>
      <c r="K523" t="s">
        <v>25</v>
      </c>
    </row>
    <row r="525" spans="1:13" x14ac:dyDescent="0.35">
      <c r="A525" t="s">
        <v>82</v>
      </c>
    </row>
    <row r="527" spans="1:13" x14ac:dyDescent="0.35">
      <c r="B527" t="s">
        <v>3</v>
      </c>
      <c r="C527" t="s">
        <v>4</v>
      </c>
      <c r="D527" t="s">
        <v>5</v>
      </c>
      <c r="E527" t="s">
        <v>6</v>
      </c>
      <c r="F527" t="s">
        <v>7</v>
      </c>
      <c r="G527" t="s">
        <v>8</v>
      </c>
      <c r="H527" t="s">
        <v>9</v>
      </c>
      <c r="I527" t="s">
        <v>10</v>
      </c>
      <c r="J527" t="s">
        <v>11</v>
      </c>
      <c r="K527" t="s">
        <v>12</v>
      </c>
      <c r="L527" t="s">
        <v>13</v>
      </c>
      <c r="M527" t="s">
        <v>14</v>
      </c>
    </row>
    <row r="528" spans="1:13" x14ac:dyDescent="0.35">
      <c r="A528">
        <v>1</v>
      </c>
      <c r="B528">
        <v>1</v>
      </c>
      <c r="C528" t="s">
        <v>101</v>
      </c>
      <c r="D528" t="s">
        <v>24</v>
      </c>
      <c r="K528" t="s">
        <v>25</v>
      </c>
    </row>
    <row r="529" spans="1:13" x14ac:dyDescent="0.35">
      <c r="A529">
        <v>2</v>
      </c>
      <c r="B529">
        <v>2</v>
      </c>
      <c r="C529" t="s">
        <v>102</v>
      </c>
      <c r="D529" t="s">
        <v>16</v>
      </c>
      <c r="F529">
        <v>4.78</v>
      </c>
      <c r="G529">
        <v>349.44900000000001</v>
      </c>
      <c r="H529">
        <v>4190.3050000000003</v>
      </c>
      <c r="I529">
        <v>8.3000000000000004E-2</v>
      </c>
      <c r="K529" t="s">
        <v>17</v>
      </c>
      <c r="L529">
        <v>7.3</v>
      </c>
    </row>
    <row r="530" spans="1:13" x14ac:dyDescent="0.35">
      <c r="A530">
        <v>3</v>
      </c>
      <c r="B530">
        <v>3</v>
      </c>
      <c r="C530" t="s">
        <v>103</v>
      </c>
      <c r="D530" t="s">
        <v>16</v>
      </c>
      <c r="F530">
        <v>4.75</v>
      </c>
      <c r="G530">
        <v>7858.7139999999999</v>
      </c>
      <c r="H530">
        <v>3115.82</v>
      </c>
      <c r="I530">
        <v>2.5219999999999998</v>
      </c>
      <c r="J530">
        <v>659.24699999999996</v>
      </c>
      <c r="K530" t="s">
        <v>48</v>
      </c>
      <c r="L530">
        <v>270.8</v>
      </c>
    </row>
    <row r="531" spans="1:13" x14ac:dyDescent="0.35">
      <c r="A531">
        <v>4</v>
      </c>
      <c r="B531">
        <v>4</v>
      </c>
      <c r="C531" t="s">
        <v>104</v>
      </c>
      <c r="D531" t="s">
        <v>16</v>
      </c>
      <c r="F531">
        <v>4.7</v>
      </c>
      <c r="G531">
        <v>5110.9840000000004</v>
      </c>
      <c r="H531">
        <v>3453.0970000000002</v>
      </c>
      <c r="I531">
        <v>1.48</v>
      </c>
      <c r="J531">
        <v>453.10199999999998</v>
      </c>
      <c r="K531" t="s">
        <v>66</v>
      </c>
      <c r="L531">
        <v>157.30000000000001</v>
      </c>
    </row>
    <row r="532" spans="1:13" x14ac:dyDescent="0.35">
      <c r="A532">
        <v>5</v>
      </c>
      <c r="B532">
        <v>5</v>
      </c>
      <c r="C532" t="s">
        <v>105</v>
      </c>
      <c r="D532" t="s">
        <v>16</v>
      </c>
      <c r="F532">
        <v>4.66</v>
      </c>
      <c r="G532">
        <v>6531.7060000000001</v>
      </c>
      <c r="H532">
        <v>3410.8110000000001</v>
      </c>
      <c r="I532">
        <v>1.915</v>
      </c>
      <c r="J532">
        <v>682.36099999999999</v>
      </c>
      <c r="K532" t="s">
        <v>17</v>
      </c>
      <c r="L532">
        <v>204.5</v>
      </c>
    </row>
    <row r="533" spans="1:13" x14ac:dyDescent="0.35">
      <c r="A533">
        <v>6</v>
      </c>
      <c r="B533">
        <v>6</v>
      </c>
      <c r="C533" t="s">
        <v>106</v>
      </c>
      <c r="D533" t="s">
        <v>16</v>
      </c>
      <c r="F533">
        <v>4.66</v>
      </c>
      <c r="G533">
        <v>6898.4589999999998</v>
      </c>
      <c r="H533">
        <v>3627.223</v>
      </c>
      <c r="I533">
        <v>1.9019999999999999</v>
      </c>
      <c r="J533">
        <v>648.86199999999997</v>
      </c>
      <c r="K533" t="s">
        <v>17</v>
      </c>
      <c r="L533">
        <v>203.1</v>
      </c>
    </row>
    <row r="534" spans="1:13" x14ac:dyDescent="0.35">
      <c r="A534">
        <v>7</v>
      </c>
      <c r="B534">
        <v>7</v>
      </c>
      <c r="C534" t="s">
        <v>107</v>
      </c>
      <c r="D534" t="s">
        <v>24</v>
      </c>
      <c r="K534" t="s">
        <v>25</v>
      </c>
    </row>
    <row r="535" spans="1:13" x14ac:dyDescent="0.35">
      <c r="A535">
        <v>8</v>
      </c>
      <c r="B535">
        <v>8</v>
      </c>
      <c r="C535" t="s">
        <v>108</v>
      </c>
      <c r="D535" t="s">
        <v>16</v>
      </c>
      <c r="E535">
        <v>22.41</v>
      </c>
      <c r="F535">
        <v>4.7300000000000004</v>
      </c>
      <c r="G535">
        <v>1131.8679999999999</v>
      </c>
      <c r="H535">
        <v>5055.1180000000004</v>
      </c>
      <c r="I535">
        <v>0.224</v>
      </c>
      <c r="J535">
        <v>49.401000000000003</v>
      </c>
      <c r="K535" t="s">
        <v>66</v>
      </c>
      <c r="L535">
        <v>22.3</v>
      </c>
      <c r="M535">
        <v>-0.3</v>
      </c>
    </row>
    <row r="536" spans="1:13" x14ac:dyDescent="0.35">
      <c r="A536">
        <v>9</v>
      </c>
      <c r="B536">
        <v>9</v>
      </c>
      <c r="C536" t="s">
        <v>109</v>
      </c>
      <c r="D536" t="s">
        <v>16</v>
      </c>
      <c r="F536">
        <v>4.71</v>
      </c>
      <c r="G536">
        <v>12228.35</v>
      </c>
      <c r="H536">
        <v>3824.9169999999999</v>
      </c>
      <c r="I536">
        <v>3.1970000000000001</v>
      </c>
      <c r="J536">
        <v>1221.8430000000001</v>
      </c>
      <c r="K536" t="s">
        <v>66</v>
      </c>
      <c r="L536">
        <v>344.9</v>
      </c>
    </row>
    <row r="537" spans="1:13" x14ac:dyDescent="0.35">
      <c r="A537">
        <v>10</v>
      </c>
      <c r="B537">
        <v>10</v>
      </c>
      <c r="C537" t="s">
        <v>110</v>
      </c>
      <c r="D537" t="s">
        <v>16</v>
      </c>
      <c r="F537">
        <v>4.71</v>
      </c>
      <c r="G537">
        <v>2617.9050000000002</v>
      </c>
      <c r="H537">
        <v>3868.5450000000001</v>
      </c>
      <c r="I537">
        <v>0.67700000000000005</v>
      </c>
      <c r="J537">
        <v>313.63900000000001</v>
      </c>
      <c r="K537" t="s">
        <v>17</v>
      </c>
      <c r="L537">
        <v>70.8</v>
      </c>
    </row>
    <row r="538" spans="1:13" x14ac:dyDescent="0.35">
      <c r="A538">
        <v>11</v>
      </c>
      <c r="B538">
        <v>11</v>
      </c>
      <c r="C538" t="s">
        <v>111</v>
      </c>
      <c r="D538" t="s">
        <v>16</v>
      </c>
      <c r="F538">
        <v>4.7</v>
      </c>
      <c r="G538">
        <v>8848.1959999999999</v>
      </c>
      <c r="H538">
        <v>3848.6849999999999</v>
      </c>
      <c r="I538">
        <v>2.2989999999999999</v>
      </c>
      <c r="J538">
        <v>805.08600000000001</v>
      </c>
      <c r="K538" t="s">
        <v>17</v>
      </c>
      <c r="L538">
        <v>246.3</v>
      </c>
    </row>
    <row r="539" spans="1:13" x14ac:dyDescent="0.35">
      <c r="A539">
        <v>12</v>
      </c>
      <c r="B539">
        <v>12</v>
      </c>
      <c r="C539" t="s">
        <v>112</v>
      </c>
      <c r="D539" t="s">
        <v>16</v>
      </c>
      <c r="F539">
        <v>4.68</v>
      </c>
      <c r="G539">
        <v>5527.7089999999998</v>
      </c>
      <c r="H539">
        <v>3888.8040000000001</v>
      </c>
      <c r="I539">
        <v>1.421</v>
      </c>
      <c r="J539">
        <v>453.19600000000003</v>
      </c>
      <c r="K539" t="s">
        <v>69</v>
      </c>
      <c r="L539">
        <v>151</v>
      </c>
    </row>
    <row r="540" spans="1:13" x14ac:dyDescent="0.35">
      <c r="A540">
        <v>13</v>
      </c>
      <c r="B540">
        <v>13</v>
      </c>
      <c r="C540" t="s">
        <v>113</v>
      </c>
      <c r="D540" t="s">
        <v>24</v>
      </c>
      <c r="K540" t="s">
        <v>25</v>
      </c>
    </row>
    <row r="541" spans="1:13" x14ac:dyDescent="0.35">
      <c r="A541">
        <v>14</v>
      </c>
      <c r="B541">
        <v>14</v>
      </c>
      <c r="C541" t="s">
        <v>114</v>
      </c>
      <c r="D541" t="s">
        <v>16</v>
      </c>
      <c r="F541">
        <v>4.68</v>
      </c>
      <c r="G541">
        <v>128.48599999999999</v>
      </c>
      <c r="H541">
        <v>4276.0290000000005</v>
      </c>
      <c r="I541">
        <v>0.03</v>
      </c>
      <c r="K541" t="s">
        <v>66</v>
      </c>
      <c r="L541">
        <v>1.7</v>
      </c>
    </row>
    <row r="542" spans="1:13" x14ac:dyDescent="0.35">
      <c r="A542">
        <v>15</v>
      </c>
      <c r="B542">
        <v>15</v>
      </c>
      <c r="C542" t="s">
        <v>115</v>
      </c>
      <c r="D542" t="s">
        <v>16</v>
      </c>
      <c r="F542">
        <v>4.7</v>
      </c>
      <c r="G542">
        <v>5854.1679999999997</v>
      </c>
      <c r="H542">
        <v>3907.7220000000002</v>
      </c>
      <c r="I542">
        <v>1.498</v>
      </c>
      <c r="J542">
        <v>601.89700000000005</v>
      </c>
      <c r="K542" t="s">
        <v>66</v>
      </c>
      <c r="L542">
        <v>159.30000000000001</v>
      </c>
    </row>
    <row r="543" spans="1:13" x14ac:dyDescent="0.35">
      <c r="A543">
        <v>16</v>
      </c>
      <c r="B543">
        <v>16</v>
      </c>
      <c r="C543" t="s">
        <v>116</v>
      </c>
      <c r="D543" t="s">
        <v>16</v>
      </c>
      <c r="F543">
        <v>4.7</v>
      </c>
      <c r="G543">
        <v>7384.83</v>
      </c>
      <c r="H543">
        <v>3843.8330000000001</v>
      </c>
      <c r="I543">
        <v>1.921</v>
      </c>
      <c r="J543">
        <v>725.07899999999995</v>
      </c>
      <c r="K543" t="s">
        <v>17</v>
      </c>
      <c r="L543">
        <v>205.2</v>
      </c>
    </row>
    <row r="544" spans="1:13" x14ac:dyDescent="0.35">
      <c r="A544">
        <v>17</v>
      </c>
      <c r="B544">
        <v>17</v>
      </c>
      <c r="C544" t="s">
        <v>117</v>
      </c>
      <c r="D544" t="s">
        <v>16</v>
      </c>
      <c r="F544">
        <v>4.62</v>
      </c>
      <c r="G544">
        <v>10621.638999999999</v>
      </c>
      <c r="H544">
        <v>2997.741</v>
      </c>
      <c r="I544">
        <v>3.5430000000000001</v>
      </c>
      <c r="J544">
        <v>813.98299999999995</v>
      </c>
      <c r="K544" t="s">
        <v>17</v>
      </c>
      <c r="L544">
        <v>383.2</v>
      </c>
    </row>
    <row r="545" spans="1:12" x14ac:dyDescent="0.35">
      <c r="A545">
        <v>18</v>
      </c>
      <c r="B545">
        <v>18</v>
      </c>
      <c r="C545" t="s">
        <v>118</v>
      </c>
      <c r="D545" t="s">
        <v>16</v>
      </c>
      <c r="F545">
        <v>4.6399999999999997</v>
      </c>
      <c r="G545">
        <v>5006.7879999999996</v>
      </c>
      <c r="H545">
        <v>3318.7350000000001</v>
      </c>
      <c r="I545">
        <v>1.5089999999999999</v>
      </c>
      <c r="J545">
        <v>542.44500000000005</v>
      </c>
      <c r="K545" t="s">
        <v>66</v>
      </c>
      <c r="L545">
        <v>160.4</v>
      </c>
    </row>
    <row r="546" spans="1:12" x14ac:dyDescent="0.35">
      <c r="A546">
        <v>19</v>
      </c>
      <c r="B546">
        <v>19</v>
      </c>
      <c r="C546" t="s">
        <v>119</v>
      </c>
      <c r="D546" t="s">
        <v>24</v>
      </c>
      <c r="K546" t="s">
        <v>25</v>
      </c>
    </row>
    <row r="547" spans="1:12" x14ac:dyDescent="0.35">
      <c r="A547">
        <v>20</v>
      </c>
      <c r="B547">
        <v>20</v>
      </c>
      <c r="C547" t="s">
        <v>120</v>
      </c>
      <c r="D547" t="s">
        <v>16</v>
      </c>
      <c r="F547">
        <v>4.66</v>
      </c>
      <c r="G547">
        <v>104.901</v>
      </c>
      <c r="H547">
        <v>3724.9169999999999</v>
      </c>
      <c r="I547">
        <v>2.8000000000000001E-2</v>
      </c>
      <c r="K547" t="s">
        <v>17</v>
      </c>
      <c r="L547">
        <v>1.5</v>
      </c>
    </row>
    <row r="548" spans="1:12" x14ac:dyDescent="0.35">
      <c r="A548">
        <v>21</v>
      </c>
      <c r="B548">
        <v>21</v>
      </c>
      <c r="C548" t="s">
        <v>121</v>
      </c>
      <c r="D548" t="s">
        <v>16</v>
      </c>
      <c r="F548">
        <v>4.6399999999999997</v>
      </c>
      <c r="G548">
        <v>7581.9340000000002</v>
      </c>
      <c r="H548">
        <v>2929.48</v>
      </c>
      <c r="I548">
        <v>2.5880000000000001</v>
      </c>
      <c r="J548">
        <v>718.99</v>
      </c>
      <c r="K548" t="s">
        <v>66</v>
      </c>
      <c r="L548">
        <v>278</v>
      </c>
    </row>
    <row r="549" spans="1:12" x14ac:dyDescent="0.35">
      <c r="A549">
        <v>22</v>
      </c>
      <c r="B549">
        <v>22</v>
      </c>
      <c r="C549" t="s">
        <v>122</v>
      </c>
      <c r="D549" t="s">
        <v>16</v>
      </c>
      <c r="F549">
        <v>4.5999999999999996</v>
      </c>
      <c r="G549">
        <v>7979.0889999999999</v>
      </c>
      <c r="H549">
        <v>3574.1640000000002</v>
      </c>
      <c r="I549">
        <v>2.2320000000000002</v>
      </c>
      <c r="J549">
        <v>712.74400000000003</v>
      </c>
      <c r="K549" t="s">
        <v>66</v>
      </c>
      <c r="L549">
        <v>239.1</v>
      </c>
    </row>
    <row r="550" spans="1:12" x14ac:dyDescent="0.35">
      <c r="A550">
        <v>23</v>
      </c>
      <c r="B550">
        <v>23</v>
      </c>
      <c r="C550" t="s">
        <v>123</v>
      </c>
      <c r="D550" t="s">
        <v>16</v>
      </c>
      <c r="F550">
        <v>4.6399999999999997</v>
      </c>
      <c r="G550">
        <v>13113.1</v>
      </c>
      <c r="H550">
        <v>3528.2779999999998</v>
      </c>
      <c r="I550">
        <v>3.7170000000000001</v>
      </c>
      <c r="J550">
        <v>1329.432</v>
      </c>
      <c r="K550" t="s">
        <v>66</v>
      </c>
      <c r="L550">
        <v>402.4</v>
      </c>
    </row>
    <row r="551" spans="1:12" x14ac:dyDescent="0.35">
      <c r="A551">
        <v>24</v>
      </c>
      <c r="B551">
        <v>24</v>
      </c>
      <c r="C551" t="s">
        <v>124</v>
      </c>
      <c r="D551" t="s">
        <v>16</v>
      </c>
      <c r="F551">
        <v>4.66</v>
      </c>
      <c r="G551">
        <v>4485.3609999999999</v>
      </c>
      <c r="H551">
        <v>3673.1909999999998</v>
      </c>
      <c r="I551">
        <v>1.2210000000000001</v>
      </c>
      <c r="J551">
        <v>368.09399999999999</v>
      </c>
      <c r="K551" t="s">
        <v>66</v>
      </c>
      <c r="L551">
        <v>129.30000000000001</v>
      </c>
    </row>
    <row r="552" spans="1:12" x14ac:dyDescent="0.35">
      <c r="A552">
        <v>25</v>
      </c>
      <c r="B552">
        <v>25</v>
      </c>
      <c r="C552" t="s">
        <v>125</v>
      </c>
      <c r="D552" t="s">
        <v>24</v>
      </c>
      <c r="H552">
        <v>81.977000000000004</v>
      </c>
      <c r="K552" t="s">
        <v>38</v>
      </c>
    </row>
    <row r="553" spans="1:12" x14ac:dyDescent="0.35">
      <c r="A553">
        <v>26</v>
      </c>
      <c r="B553">
        <v>26</v>
      </c>
      <c r="C553" t="s">
        <v>126</v>
      </c>
      <c r="D553" t="s">
        <v>16</v>
      </c>
      <c r="H553">
        <v>3894.732</v>
      </c>
      <c r="K553" t="s">
        <v>38</v>
      </c>
    </row>
    <row r="554" spans="1:12" x14ac:dyDescent="0.35">
      <c r="A554">
        <v>27</v>
      </c>
      <c r="B554">
        <v>27</v>
      </c>
      <c r="C554" t="s">
        <v>127</v>
      </c>
      <c r="D554" t="s">
        <v>16</v>
      </c>
      <c r="F554">
        <v>4.66</v>
      </c>
      <c r="G554">
        <v>8053.4160000000002</v>
      </c>
      <c r="H554">
        <v>4094.9140000000002</v>
      </c>
      <c r="I554">
        <v>1.9670000000000001</v>
      </c>
      <c r="J554">
        <v>853.08100000000002</v>
      </c>
      <c r="K554" t="s">
        <v>66</v>
      </c>
      <c r="L554">
        <v>210.1</v>
      </c>
    </row>
    <row r="555" spans="1:12" x14ac:dyDescent="0.35">
      <c r="A555">
        <v>28</v>
      </c>
      <c r="B555">
        <v>28</v>
      </c>
      <c r="C555" t="s">
        <v>128</v>
      </c>
      <c r="D555" t="s">
        <v>16</v>
      </c>
      <c r="F555">
        <v>4.66</v>
      </c>
      <c r="G555">
        <v>5666.97</v>
      </c>
      <c r="H555">
        <v>4131.6220000000003</v>
      </c>
      <c r="I555">
        <v>1.3720000000000001</v>
      </c>
      <c r="J555">
        <v>319.64299999999997</v>
      </c>
      <c r="K555" t="s">
        <v>66</v>
      </c>
      <c r="L555">
        <v>145.6</v>
      </c>
    </row>
    <row r="556" spans="1:12" x14ac:dyDescent="0.35">
      <c r="A556">
        <v>29</v>
      </c>
      <c r="B556">
        <v>29</v>
      </c>
      <c r="C556" t="s">
        <v>129</v>
      </c>
      <c r="D556" t="s">
        <v>16</v>
      </c>
      <c r="F556">
        <v>4.6500000000000004</v>
      </c>
      <c r="G556">
        <v>4351.0079999999998</v>
      </c>
      <c r="H556">
        <v>3831.9670000000001</v>
      </c>
      <c r="I556">
        <v>1.135</v>
      </c>
      <c r="J556">
        <v>408.16699999999997</v>
      </c>
      <c r="K556" t="s">
        <v>66</v>
      </c>
      <c r="L556">
        <v>120.1</v>
      </c>
    </row>
    <row r="557" spans="1:12" x14ac:dyDescent="0.35">
      <c r="A557">
        <v>30</v>
      </c>
      <c r="B557">
        <v>30</v>
      </c>
      <c r="C557" t="s">
        <v>130</v>
      </c>
      <c r="D557" t="s">
        <v>16</v>
      </c>
      <c r="F557">
        <v>4.6500000000000004</v>
      </c>
      <c r="G557">
        <v>7599.0609999999997</v>
      </c>
      <c r="H557">
        <v>4172.3280000000004</v>
      </c>
      <c r="I557">
        <v>1.821</v>
      </c>
      <c r="J557">
        <v>650.28200000000004</v>
      </c>
      <c r="K557" t="s">
        <v>66</v>
      </c>
      <c r="L557">
        <v>194.3</v>
      </c>
    </row>
    <row r="558" spans="1:12" x14ac:dyDescent="0.35">
      <c r="A558">
        <v>31</v>
      </c>
      <c r="B558">
        <v>31</v>
      </c>
      <c r="C558" t="s">
        <v>131</v>
      </c>
      <c r="D558" t="s">
        <v>24</v>
      </c>
      <c r="K558" t="s">
        <v>25</v>
      </c>
    </row>
    <row r="559" spans="1:12" x14ac:dyDescent="0.35">
      <c r="A559">
        <v>32</v>
      </c>
      <c r="B559">
        <v>32</v>
      </c>
      <c r="C559" t="s">
        <v>132</v>
      </c>
      <c r="D559" t="s">
        <v>16</v>
      </c>
      <c r="F559">
        <v>4.6500000000000004</v>
      </c>
      <c r="G559">
        <v>7091.5060000000003</v>
      </c>
      <c r="H559">
        <v>3426.7930000000001</v>
      </c>
      <c r="I559">
        <v>2.069</v>
      </c>
      <c r="J559">
        <v>720.33699999999999</v>
      </c>
      <c r="K559" t="s">
        <v>66</v>
      </c>
      <c r="L559">
        <v>221.3</v>
      </c>
    </row>
    <row r="560" spans="1:12" x14ac:dyDescent="0.35">
      <c r="A560">
        <v>33</v>
      </c>
      <c r="B560">
        <v>33</v>
      </c>
      <c r="C560" t="s">
        <v>133</v>
      </c>
      <c r="D560" t="s">
        <v>16</v>
      </c>
      <c r="F560">
        <v>4.59</v>
      </c>
      <c r="G560">
        <v>9713.2980000000007</v>
      </c>
      <c r="H560">
        <v>3078.8180000000002</v>
      </c>
      <c r="I560">
        <v>3.1549999999999998</v>
      </c>
      <c r="J560">
        <v>720.45799999999997</v>
      </c>
      <c r="K560" t="s">
        <v>66</v>
      </c>
      <c r="L560">
        <v>340.3</v>
      </c>
    </row>
    <row r="561" spans="1:13" x14ac:dyDescent="0.35">
      <c r="A561">
        <v>34</v>
      </c>
      <c r="B561">
        <v>34</v>
      </c>
      <c r="C561" t="s">
        <v>134</v>
      </c>
      <c r="D561" t="s">
        <v>16</v>
      </c>
      <c r="F561">
        <v>4.5999999999999996</v>
      </c>
      <c r="G561">
        <v>6099.7380000000003</v>
      </c>
      <c r="H561">
        <v>3454.605</v>
      </c>
      <c r="I561">
        <v>1.766</v>
      </c>
      <c r="J561">
        <v>567.26700000000005</v>
      </c>
      <c r="K561" t="s">
        <v>66</v>
      </c>
      <c r="L561">
        <v>188.3</v>
      </c>
    </row>
    <row r="562" spans="1:13" x14ac:dyDescent="0.35">
      <c r="A562">
        <v>35</v>
      </c>
      <c r="B562">
        <v>35</v>
      </c>
      <c r="C562" t="s">
        <v>135</v>
      </c>
      <c r="D562" t="s">
        <v>16</v>
      </c>
      <c r="F562">
        <v>4.57</v>
      </c>
      <c r="G562">
        <v>7870.28</v>
      </c>
      <c r="H562">
        <v>2818.518</v>
      </c>
      <c r="I562">
        <v>2.7919999999999998</v>
      </c>
      <c r="J562">
        <v>711.84299999999996</v>
      </c>
      <c r="K562" t="s">
        <v>66</v>
      </c>
      <c r="L562">
        <v>300.39999999999998</v>
      </c>
    </row>
    <row r="563" spans="1:13" x14ac:dyDescent="0.35">
      <c r="A563">
        <v>36</v>
      </c>
      <c r="B563">
        <v>36</v>
      </c>
      <c r="C563" t="s">
        <v>136</v>
      </c>
      <c r="D563" t="s">
        <v>16</v>
      </c>
      <c r="F563">
        <v>4.5999999999999996</v>
      </c>
      <c r="G563">
        <v>5552.7169999999996</v>
      </c>
      <c r="H563">
        <v>3441.748</v>
      </c>
      <c r="I563">
        <v>1.613</v>
      </c>
      <c r="J563">
        <v>486.553</v>
      </c>
      <c r="K563" t="s">
        <v>17</v>
      </c>
      <c r="L563">
        <v>171.8</v>
      </c>
    </row>
    <row r="564" spans="1:13" x14ac:dyDescent="0.35">
      <c r="A564">
        <v>37</v>
      </c>
      <c r="B564">
        <v>37</v>
      </c>
      <c r="C564" t="s">
        <v>137</v>
      </c>
      <c r="D564" t="s">
        <v>24</v>
      </c>
      <c r="K564" t="s">
        <v>25</v>
      </c>
    </row>
    <row r="565" spans="1:13" x14ac:dyDescent="0.35">
      <c r="A565">
        <v>38</v>
      </c>
      <c r="B565">
        <v>38</v>
      </c>
      <c r="C565" t="s">
        <v>138</v>
      </c>
      <c r="D565" t="s">
        <v>16</v>
      </c>
      <c r="E565">
        <v>176.4</v>
      </c>
      <c r="F565">
        <v>4.6500000000000004</v>
      </c>
      <c r="G565">
        <v>8041.7749999999996</v>
      </c>
      <c r="H565">
        <v>4601.0209999999997</v>
      </c>
      <c r="I565">
        <v>1.748</v>
      </c>
      <c r="J565">
        <v>811.22199999999998</v>
      </c>
      <c r="K565" t="s">
        <v>66</v>
      </c>
      <c r="L565">
        <v>186.3</v>
      </c>
      <c r="M565">
        <v>5.6</v>
      </c>
    </row>
    <row r="566" spans="1:13" x14ac:dyDescent="0.35">
      <c r="A566">
        <v>39</v>
      </c>
      <c r="B566">
        <v>39</v>
      </c>
      <c r="C566" t="s">
        <v>139</v>
      </c>
      <c r="D566" t="s">
        <v>16</v>
      </c>
      <c r="F566">
        <v>4.6500000000000004</v>
      </c>
      <c r="G566">
        <v>14527.33</v>
      </c>
      <c r="H566">
        <v>3743.462</v>
      </c>
      <c r="I566">
        <v>3.8809999999999998</v>
      </c>
      <c r="J566">
        <v>919.899</v>
      </c>
      <c r="K566" t="s">
        <v>66</v>
      </c>
      <c r="L566">
        <v>420.7</v>
      </c>
    </row>
    <row r="567" spans="1:13" x14ac:dyDescent="0.35">
      <c r="A567">
        <v>40</v>
      </c>
      <c r="B567">
        <v>40</v>
      </c>
      <c r="C567" t="s">
        <v>140</v>
      </c>
      <c r="D567" t="s">
        <v>16</v>
      </c>
      <c r="F567">
        <v>4.6399999999999997</v>
      </c>
      <c r="G567">
        <v>3698.1260000000002</v>
      </c>
      <c r="H567">
        <v>3461.2150000000001</v>
      </c>
      <c r="I567">
        <v>1.0680000000000001</v>
      </c>
      <c r="J567">
        <v>315.73599999999999</v>
      </c>
      <c r="K567" t="s">
        <v>66</v>
      </c>
      <c r="L567">
        <v>112.9</v>
      </c>
    </row>
    <row r="568" spans="1:13" x14ac:dyDescent="0.35">
      <c r="A568">
        <v>41</v>
      </c>
      <c r="B568">
        <v>41</v>
      </c>
      <c r="C568" t="s">
        <v>141</v>
      </c>
      <c r="D568" t="s">
        <v>16</v>
      </c>
      <c r="F568">
        <v>4.6399999999999997</v>
      </c>
      <c r="G568">
        <v>7429.4780000000001</v>
      </c>
      <c r="H568">
        <v>3378.2869999999998</v>
      </c>
      <c r="I568">
        <v>2.1989999999999998</v>
      </c>
      <c r="J568">
        <v>667.55600000000004</v>
      </c>
      <c r="K568" t="s">
        <v>66</v>
      </c>
      <c r="L568">
        <v>235.4</v>
      </c>
    </row>
    <row r="569" spans="1:13" x14ac:dyDescent="0.35">
      <c r="A569">
        <v>42</v>
      </c>
      <c r="B569">
        <v>42</v>
      </c>
      <c r="C569" t="s">
        <v>142</v>
      </c>
      <c r="D569" t="s">
        <v>16</v>
      </c>
      <c r="F569">
        <v>4.6399999999999997</v>
      </c>
      <c r="G569">
        <v>4597.7340000000004</v>
      </c>
      <c r="H569">
        <v>3596.6970000000001</v>
      </c>
      <c r="I569">
        <v>1.278</v>
      </c>
      <c r="J569">
        <v>406.142</v>
      </c>
      <c r="K569" t="s">
        <v>72</v>
      </c>
      <c r="L569">
        <v>135.5</v>
      </c>
    </row>
    <row r="570" spans="1:13" x14ac:dyDescent="0.35">
      <c r="A570">
        <v>43</v>
      </c>
      <c r="B570">
        <v>43</v>
      </c>
      <c r="C570" t="s">
        <v>143</v>
      </c>
      <c r="D570" t="s">
        <v>24</v>
      </c>
      <c r="K570" t="s">
        <v>25</v>
      </c>
    </row>
    <row r="571" spans="1:13" x14ac:dyDescent="0.35">
      <c r="A571">
        <v>44</v>
      </c>
      <c r="B571">
        <v>44</v>
      </c>
      <c r="C571" t="s">
        <v>144</v>
      </c>
      <c r="D571" t="s">
        <v>16</v>
      </c>
      <c r="F571">
        <v>4.5999999999999996</v>
      </c>
      <c r="G571">
        <v>123.59</v>
      </c>
      <c r="H571">
        <v>3848.0520000000001</v>
      </c>
      <c r="I571">
        <v>3.2000000000000001E-2</v>
      </c>
      <c r="J571">
        <v>12.016999999999999</v>
      </c>
      <c r="K571" t="s">
        <v>17</v>
      </c>
      <c r="L571">
        <v>1.9</v>
      </c>
    </row>
    <row r="572" spans="1:13" x14ac:dyDescent="0.35">
      <c r="A572">
        <v>45</v>
      </c>
      <c r="B572">
        <v>45</v>
      </c>
      <c r="C572" t="s">
        <v>145</v>
      </c>
      <c r="D572" t="s">
        <v>16</v>
      </c>
      <c r="F572">
        <v>4.6399999999999997</v>
      </c>
      <c r="G572">
        <v>5706.75</v>
      </c>
      <c r="H572">
        <v>3636.5509999999999</v>
      </c>
      <c r="I572">
        <v>1.569</v>
      </c>
      <c r="J572">
        <v>466.16199999999998</v>
      </c>
      <c r="K572" t="s">
        <v>69</v>
      </c>
      <c r="L572">
        <v>167</v>
      </c>
    </row>
    <row r="573" spans="1:13" x14ac:dyDescent="0.35">
      <c r="A573">
        <v>46</v>
      </c>
      <c r="B573">
        <v>46</v>
      </c>
      <c r="C573" t="s">
        <v>146</v>
      </c>
      <c r="D573" t="s">
        <v>16</v>
      </c>
      <c r="F573">
        <v>4.6500000000000004</v>
      </c>
      <c r="G573">
        <v>7808.2150000000001</v>
      </c>
      <c r="H573">
        <v>3449.471</v>
      </c>
      <c r="I573">
        <v>2.2639999999999998</v>
      </c>
      <c r="J573">
        <v>680.16200000000003</v>
      </c>
      <c r="K573" t="s">
        <v>72</v>
      </c>
      <c r="L573">
        <v>242.5</v>
      </c>
    </row>
    <row r="574" spans="1:13" x14ac:dyDescent="0.35">
      <c r="A574">
        <v>47</v>
      </c>
      <c r="B574">
        <v>47</v>
      </c>
      <c r="C574" t="s">
        <v>147</v>
      </c>
      <c r="D574" t="s">
        <v>16</v>
      </c>
      <c r="F574">
        <v>4.6399999999999997</v>
      </c>
      <c r="G574">
        <v>5735.5749999999998</v>
      </c>
      <c r="H574">
        <v>3458.1460000000002</v>
      </c>
      <c r="I574">
        <v>1.659</v>
      </c>
      <c r="J574">
        <v>489.16500000000002</v>
      </c>
      <c r="K574" t="s">
        <v>66</v>
      </c>
      <c r="L574">
        <v>176.7</v>
      </c>
    </row>
    <row r="575" spans="1:13" x14ac:dyDescent="0.35">
      <c r="A575">
        <v>48</v>
      </c>
      <c r="B575">
        <v>48</v>
      </c>
      <c r="C575" t="s">
        <v>148</v>
      </c>
      <c r="D575" t="s">
        <v>24</v>
      </c>
      <c r="K575" t="s">
        <v>25</v>
      </c>
    </row>
    <row r="577" spans="1:13" x14ac:dyDescent="0.35">
      <c r="A577" t="s">
        <v>83</v>
      </c>
    </row>
    <row r="579" spans="1:13" x14ac:dyDescent="0.35">
      <c r="B579" t="s">
        <v>3</v>
      </c>
      <c r="C579" t="s">
        <v>4</v>
      </c>
      <c r="D579" t="s">
        <v>5</v>
      </c>
      <c r="E579" t="s">
        <v>6</v>
      </c>
      <c r="F579" t="s">
        <v>7</v>
      </c>
      <c r="G579" t="s">
        <v>8</v>
      </c>
      <c r="H579" t="s">
        <v>9</v>
      </c>
      <c r="I579" t="s">
        <v>10</v>
      </c>
      <c r="J579" t="s">
        <v>11</v>
      </c>
      <c r="K579" t="s">
        <v>12</v>
      </c>
      <c r="L579" t="s">
        <v>13</v>
      </c>
      <c r="M579" t="s">
        <v>14</v>
      </c>
    </row>
    <row r="580" spans="1:13" x14ac:dyDescent="0.35">
      <c r="A580">
        <v>1</v>
      </c>
      <c r="B580">
        <v>1</v>
      </c>
      <c r="C580" t="s">
        <v>101</v>
      </c>
      <c r="D580" t="s">
        <v>24</v>
      </c>
      <c r="K580" t="s">
        <v>25</v>
      </c>
    </row>
    <row r="581" spans="1:13" x14ac:dyDescent="0.35">
      <c r="A581">
        <v>2</v>
      </c>
      <c r="B581">
        <v>2</v>
      </c>
      <c r="C581" t="s">
        <v>102</v>
      </c>
      <c r="D581" t="s">
        <v>16</v>
      </c>
      <c r="F581">
        <v>5.48</v>
      </c>
      <c r="G581">
        <v>311.899</v>
      </c>
      <c r="H581">
        <v>3776.732</v>
      </c>
      <c r="I581">
        <v>8.3000000000000004E-2</v>
      </c>
      <c r="K581" t="s">
        <v>66</v>
      </c>
      <c r="L581">
        <v>9.3000000000000007</v>
      </c>
    </row>
    <row r="582" spans="1:13" x14ac:dyDescent="0.35">
      <c r="A582">
        <v>3</v>
      </c>
      <c r="B582">
        <v>3</v>
      </c>
      <c r="C582" t="s">
        <v>103</v>
      </c>
      <c r="D582" t="s">
        <v>16</v>
      </c>
      <c r="F582">
        <v>5.38</v>
      </c>
      <c r="G582">
        <v>1716.614</v>
      </c>
      <c r="H582">
        <v>2689.9029999999998</v>
      </c>
      <c r="I582">
        <v>0.63800000000000001</v>
      </c>
      <c r="J582">
        <v>93.665000000000006</v>
      </c>
      <c r="K582" t="s">
        <v>66</v>
      </c>
      <c r="L582">
        <v>74.8</v>
      </c>
    </row>
    <row r="583" spans="1:13" x14ac:dyDescent="0.35">
      <c r="A583">
        <v>4</v>
      </c>
      <c r="B583">
        <v>4</v>
      </c>
      <c r="C583" t="s">
        <v>104</v>
      </c>
      <c r="D583" t="s">
        <v>16</v>
      </c>
      <c r="F583">
        <v>5.34</v>
      </c>
      <c r="G583">
        <v>2067.6750000000002</v>
      </c>
      <c r="H583">
        <v>3082.6840000000002</v>
      </c>
      <c r="I583">
        <v>0.67100000000000004</v>
      </c>
      <c r="J583">
        <v>27.567</v>
      </c>
      <c r="K583" t="s">
        <v>17</v>
      </c>
      <c r="L583">
        <v>78.599999999999994</v>
      </c>
    </row>
    <row r="584" spans="1:13" x14ac:dyDescent="0.35">
      <c r="A584">
        <v>5</v>
      </c>
      <c r="B584">
        <v>5</v>
      </c>
      <c r="C584" t="s">
        <v>105</v>
      </c>
      <c r="D584" t="s">
        <v>16</v>
      </c>
      <c r="F584">
        <v>5.2</v>
      </c>
      <c r="G584">
        <v>1834.1590000000001</v>
      </c>
      <c r="H584">
        <v>2780.0729999999999</v>
      </c>
      <c r="I584">
        <v>0.66</v>
      </c>
      <c r="J584">
        <v>99.611000000000004</v>
      </c>
      <c r="K584" t="s">
        <v>66</v>
      </c>
      <c r="L584">
        <v>77.3</v>
      </c>
    </row>
    <row r="585" spans="1:13" x14ac:dyDescent="0.35">
      <c r="A585">
        <v>6</v>
      </c>
      <c r="B585">
        <v>6</v>
      </c>
      <c r="C585" t="s">
        <v>106</v>
      </c>
      <c r="D585" t="s">
        <v>16</v>
      </c>
      <c r="F585">
        <v>5.28</v>
      </c>
      <c r="G585">
        <v>2301.2979999999998</v>
      </c>
      <c r="H585">
        <v>3360.5790000000002</v>
      </c>
      <c r="I585">
        <v>0.68500000000000005</v>
      </c>
      <c r="J585">
        <v>43.436999999999998</v>
      </c>
      <c r="K585" t="s">
        <v>66</v>
      </c>
      <c r="L585">
        <v>80.3</v>
      </c>
    </row>
    <row r="586" spans="1:13" x14ac:dyDescent="0.35">
      <c r="A586">
        <v>7</v>
      </c>
      <c r="B586">
        <v>7</v>
      </c>
      <c r="C586" t="s">
        <v>107</v>
      </c>
      <c r="D586" t="s">
        <v>24</v>
      </c>
      <c r="K586" t="s">
        <v>25</v>
      </c>
    </row>
    <row r="587" spans="1:13" x14ac:dyDescent="0.35">
      <c r="A587">
        <v>8</v>
      </c>
      <c r="B587">
        <v>8</v>
      </c>
      <c r="C587" t="s">
        <v>108</v>
      </c>
      <c r="D587" t="s">
        <v>16</v>
      </c>
      <c r="E587">
        <v>22.41</v>
      </c>
      <c r="F587">
        <v>5.33</v>
      </c>
      <c r="G587">
        <v>1100.981</v>
      </c>
      <c r="H587">
        <v>5135.3980000000001</v>
      </c>
      <c r="I587">
        <v>0.214</v>
      </c>
      <c r="J587">
        <v>13.731</v>
      </c>
      <c r="K587" t="s">
        <v>17</v>
      </c>
      <c r="L587">
        <v>24.8</v>
      </c>
      <c r="M587">
        <v>10.8</v>
      </c>
    </row>
    <row r="588" spans="1:13" x14ac:dyDescent="0.35">
      <c r="A588">
        <v>9</v>
      </c>
      <c r="B588">
        <v>9</v>
      </c>
      <c r="C588" t="s">
        <v>109</v>
      </c>
      <c r="D588" t="s">
        <v>16</v>
      </c>
      <c r="F588">
        <v>5.3</v>
      </c>
      <c r="G588">
        <v>1611.0250000000001</v>
      </c>
      <c r="H588">
        <v>3728.4079999999999</v>
      </c>
      <c r="I588">
        <v>0.432</v>
      </c>
      <c r="J588">
        <v>23.914000000000001</v>
      </c>
      <c r="K588" t="s">
        <v>66</v>
      </c>
      <c r="L588">
        <v>50.4</v>
      </c>
    </row>
    <row r="589" spans="1:13" x14ac:dyDescent="0.35">
      <c r="A589">
        <v>10</v>
      </c>
      <c r="B589">
        <v>10</v>
      </c>
      <c r="C589" t="s">
        <v>110</v>
      </c>
      <c r="D589" t="s">
        <v>16</v>
      </c>
      <c r="F589">
        <v>5.28</v>
      </c>
      <c r="G589">
        <v>1748.38</v>
      </c>
      <c r="H589">
        <v>3814.3389999999999</v>
      </c>
      <c r="I589">
        <v>0.45800000000000002</v>
      </c>
      <c r="J589">
        <v>129.589</v>
      </c>
      <c r="K589" t="s">
        <v>66</v>
      </c>
      <c r="L589">
        <v>53.5</v>
      </c>
    </row>
    <row r="590" spans="1:13" x14ac:dyDescent="0.35">
      <c r="A590">
        <v>11</v>
      </c>
      <c r="B590">
        <v>11</v>
      </c>
      <c r="C590" t="s">
        <v>111</v>
      </c>
      <c r="D590" t="s">
        <v>16</v>
      </c>
      <c r="F590">
        <v>5.31</v>
      </c>
      <c r="G590">
        <v>6733.4830000000002</v>
      </c>
      <c r="H590">
        <v>3677.5360000000001</v>
      </c>
      <c r="I590">
        <v>1.831</v>
      </c>
      <c r="J590">
        <v>512.38199999999995</v>
      </c>
      <c r="K590" t="s">
        <v>66</v>
      </c>
      <c r="L590">
        <v>217</v>
      </c>
    </row>
    <row r="591" spans="1:13" x14ac:dyDescent="0.35">
      <c r="A591">
        <v>12</v>
      </c>
      <c r="B591">
        <v>12</v>
      </c>
      <c r="C591" t="s">
        <v>112</v>
      </c>
      <c r="D591" t="s">
        <v>16</v>
      </c>
      <c r="F591">
        <v>5.31</v>
      </c>
      <c r="G591">
        <v>3272.2489999999998</v>
      </c>
      <c r="H591">
        <v>3651.5369999999998</v>
      </c>
      <c r="I591">
        <v>0.89600000000000002</v>
      </c>
      <c r="J591">
        <v>148.49</v>
      </c>
      <c r="K591" t="s">
        <v>66</v>
      </c>
      <c r="L591">
        <v>105.3</v>
      </c>
    </row>
    <row r="592" spans="1:13" x14ac:dyDescent="0.35">
      <c r="A592">
        <v>13</v>
      </c>
      <c r="B592">
        <v>13</v>
      </c>
      <c r="C592" t="s">
        <v>113</v>
      </c>
      <c r="D592" t="s">
        <v>24</v>
      </c>
      <c r="K592" t="s">
        <v>25</v>
      </c>
    </row>
    <row r="593" spans="1:12" x14ac:dyDescent="0.35">
      <c r="A593">
        <v>14</v>
      </c>
      <c r="B593">
        <v>14</v>
      </c>
      <c r="C593" t="s">
        <v>114</v>
      </c>
      <c r="D593" t="s">
        <v>16</v>
      </c>
      <c r="F593">
        <v>5.33</v>
      </c>
      <c r="G593">
        <v>213.77099999999999</v>
      </c>
      <c r="H593">
        <v>4006.19</v>
      </c>
      <c r="I593">
        <v>5.2999999999999999E-2</v>
      </c>
      <c r="K593" t="s">
        <v>17</v>
      </c>
      <c r="L593">
        <v>5.9</v>
      </c>
    </row>
    <row r="594" spans="1:12" x14ac:dyDescent="0.35">
      <c r="A594">
        <v>15</v>
      </c>
      <c r="B594">
        <v>15</v>
      </c>
      <c r="C594" t="s">
        <v>115</v>
      </c>
      <c r="D594" t="s">
        <v>16</v>
      </c>
      <c r="F594">
        <v>5.34</v>
      </c>
      <c r="G594">
        <v>2575.3980000000001</v>
      </c>
      <c r="H594">
        <v>3940.884</v>
      </c>
      <c r="I594">
        <v>0.65400000000000003</v>
      </c>
      <c r="J594">
        <v>29.725999999999999</v>
      </c>
      <c r="K594" t="s">
        <v>17</v>
      </c>
      <c r="L594">
        <v>76.599999999999994</v>
      </c>
    </row>
    <row r="595" spans="1:12" x14ac:dyDescent="0.35">
      <c r="A595">
        <v>16</v>
      </c>
      <c r="B595">
        <v>16</v>
      </c>
      <c r="C595" t="s">
        <v>116</v>
      </c>
      <c r="D595" t="s">
        <v>16</v>
      </c>
      <c r="F595">
        <v>5.3</v>
      </c>
      <c r="G595">
        <v>1155.6079999999999</v>
      </c>
      <c r="H595">
        <v>3695.9340000000002</v>
      </c>
      <c r="I595">
        <v>0.313</v>
      </c>
      <c r="J595">
        <v>28.553999999999998</v>
      </c>
      <c r="K595" t="s">
        <v>66</v>
      </c>
      <c r="L595">
        <v>36.4</v>
      </c>
    </row>
    <row r="596" spans="1:12" x14ac:dyDescent="0.35">
      <c r="A596">
        <v>17</v>
      </c>
      <c r="B596">
        <v>17</v>
      </c>
      <c r="C596" t="s">
        <v>117</v>
      </c>
      <c r="D596" t="s">
        <v>16</v>
      </c>
      <c r="F596">
        <v>5.21</v>
      </c>
      <c r="G596">
        <v>2623.6</v>
      </c>
      <c r="H596">
        <v>2350.23</v>
      </c>
      <c r="I596">
        <v>1.1160000000000001</v>
      </c>
      <c r="J596">
        <v>145.541</v>
      </c>
      <c r="K596" t="s">
        <v>17</v>
      </c>
      <c r="L596">
        <v>131.5</v>
      </c>
    </row>
    <row r="597" spans="1:12" x14ac:dyDescent="0.35">
      <c r="A597">
        <v>18</v>
      </c>
      <c r="B597">
        <v>18</v>
      </c>
      <c r="C597" t="s">
        <v>118</v>
      </c>
      <c r="D597" t="s">
        <v>16</v>
      </c>
      <c r="F597">
        <v>5.21</v>
      </c>
      <c r="G597">
        <v>2225.5500000000002</v>
      </c>
      <c r="H597">
        <v>2969.4290000000001</v>
      </c>
      <c r="I597">
        <v>0.749</v>
      </c>
      <c r="J597">
        <v>206.60599999999999</v>
      </c>
      <c r="K597" t="s">
        <v>72</v>
      </c>
      <c r="L597">
        <v>87.9</v>
      </c>
    </row>
    <row r="598" spans="1:12" x14ac:dyDescent="0.35">
      <c r="A598">
        <v>19</v>
      </c>
      <c r="B598">
        <v>19</v>
      </c>
      <c r="C598" t="s">
        <v>119</v>
      </c>
      <c r="D598" t="s">
        <v>24</v>
      </c>
      <c r="K598" t="s">
        <v>25</v>
      </c>
    </row>
    <row r="599" spans="1:12" x14ac:dyDescent="0.35">
      <c r="A599">
        <v>20</v>
      </c>
      <c r="B599">
        <v>20</v>
      </c>
      <c r="C599" t="s">
        <v>120</v>
      </c>
      <c r="D599" t="s">
        <v>16</v>
      </c>
      <c r="F599">
        <v>5.26</v>
      </c>
      <c r="G599">
        <v>105.12</v>
      </c>
      <c r="H599">
        <v>3809.2820000000002</v>
      </c>
      <c r="I599">
        <v>2.8000000000000001E-2</v>
      </c>
      <c r="K599" t="s">
        <v>17</v>
      </c>
      <c r="L599">
        <v>2.9</v>
      </c>
    </row>
    <row r="600" spans="1:12" x14ac:dyDescent="0.35">
      <c r="A600">
        <v>21</v>
      </c>
      <c r="B600">
        <v>21</v>
      </c>
      <c r="C600" t="s">
        <v>121</v>
      </c>
      <c r="D600" t="s">
        <v>16</v>
      </c>
      <c r="F600">
        <v>5.21</v>
      </c>
      <c r="G600">
        <v>2237.163</v>
      </c>
      <c r="H600">
        <v>2418.951</v>
      </c>
      <c r="I600">
        <v>0.92500000000000004</v>
      </c>
      <c r="J600">
        <v>68.533000000000001</v>
      </c>
      <c r="K600" t="s">
        <v>66</v>
      </c>
      <c r="L600">
        <v>108.7</v>
      </c>
    </row>
    <row r="601" spans="1:12" x14ac:dyDescent="0.35">
      <c r="A601">
        <v>22</v>
      </c>
      <c r="B601">
        <v>22</v>
      </c>
      <c r="C601" t="s">
        <v>122</v>
      </c>
      <c r="D601" t="s">
        <v>16</v>
      </c>
      <c r="F601">
        <v>5.25</v>
      </c>
      <c r="G601">
        <v>2975.89</v>
      </c>
      <c r="H601">
        <v>3331.2550000000001</v>
      </c>
      <c r="I601">
        <v>0.89300000000000002</v>
      </c>
      <c r="J601">
        <v>194.191</v>
      </c>
      <c r="K601" t="s">
        <v>72</v>
      </c>
      <c r="L601">
        <v>105</v>
      </c>
    </row>
    <row r="602" spans="1:12" x14ac:dyDescent="0.35">
      <c r="A602">
        <v>23</v>
      </c>
      <c r="B602">
        <v>23</v>
      </c>
      <c r="C602" t="s">
        <v>123</v>
      </c>
      <c r="D602" t="s">
        <v>16</v>
      </c>
      <c r="F602">
        <v>5.25</v>
      </c>
      <c r="G602">
        <v>1751.93</v>
      </c>
      <c r="H602">
        <v>3338.1010000000001</v>
      </c>
      <c r="I602">
        <v>0.52500000000000002</v>
      </c>
      <c r="J602">
        <v>103.10599999999999</v>
      </c>
      <c r="K602" t="s">
        <v>66</v>
      </c>
      <c r="L602">
        <v>61.4</v>
      </c>
    </row>
    <row r="603" spans="1:12" x14ac:dyDescent="0.35">
      <c r="A603">
        <v>24</v>
      </c>
      <c r="B603">
        <v>24</v>
      </c>
      <c r="C603" t="s">
        <v>124</v>
      </c>
      <c r="D603" t="s">
        <v>16</v>
      </c>
      <c r="F603">
        <v>5.23</v>
      </c>
      <c r="G603">
        <v>2308.9079999999999</v>
      </c>
      <c r="H603">
        <v>3756.614</v>
      </c>
      <c r="I603">
        <v>0.61499999999999999</v>
      </c>
      <c r="J603">
        <v>127.277</v>
      </c>
      <c r="K603" t="s">
        <v>17</v>
      </c>
      <c r="L603">
        <v>72</v>
      </c>
    </row>
    <row r="604" spans="1:12" x14ac:dyDescent="0.35">
      <c r="A604">
        <v>25</v>
      </c>
      <c r="B604">
        <v>25</v>
      </c>
      <c r="C604" t="s">
        <v>125</v>
      </c>
      <c r="D604" t="s">
        <v>24</v>
      </c>
      <c r="K604" t="s">
        <v>25</v>
      </c>
    </row>
    <row r="605" spans="1:12" x14ac:dyDescent="0.35">
      <c r="A605">
        <v>26</v>
      </c>
      <c r="B605">
        <v>26</v>
      </c>
      <c r="C605" t="s">
        <v>126</v>
      </c>
      <c r="D605" t="s">
        <v>16</v>
      </c>
      <c r="F605">
        <v>5.2</v>
      </c>
      <c r="G605">
        <v>107.43300000000001</v>
      </c>
      <c r="H605">
        <v>3793.5070000000001</v>
      </c>
      <c r="I605">
        <v>2.8000000000000001E-2</v>
      </c>
      <c r="K605" t="s">
        <v>17</v>
      </c>
      <c r="L605">
        <v>3</v>
      </c>
    </row>
    <row r="606" spans="1:12" x14ac:dyDescent="0.35">
      <c r="A606">
        <v>27</v>
      </c>
      <c r="B606">
        <v>27</v>
      </c>
      <c r="C606" t="s">
        <v>127</v>
      </c>
      <c r="D606" t="s">
        <v>16</v>
      </c>
      <c r="F606">
        <v>5.28</v>
      </c>
      <c r="G606">
        <v>6289.01</v>
      </c>
      <c r="H606">
        <v>3638.6509999999998</v>
      </c>
      <c r="I606">
        <v>1.728</v>
      </c>
      <c r="J606">
        <v>368.10500000000002</v>
      </c>
      <c r="K606" t="s">
        <v>66</v>
      </c>
      <c r="L606">
        <v>204.6</v>
      </c>
    </row>
    <row r="607" spans="1:12" x14ac:dyDescent="0.35">
      <c r="A607">
        <v>28</v>
      </c>
      <c r="B607">
        <v>28</v>
      </c>
      <c r="C607" t="s">
        <v>128</v>
      </c>
      <c r="D607" t="s">
        <v>16</v>
      </c>
      <c r="F607">
        <v>5.28</v>
      </c>
      <c r="G607">
        <v>3633.8580000000002</v>
      </c>
      <c r="H607">
        <v>3690.01</v>
      </c>
      <c r="I607">
        <v>0.98499999999999999</v>
      </c>
      <c r="J607">
        <v>149.477</v>
      </c>
      <c r="K607" t="s">
        <v>66</v>
      </c>
      <c r="L607">
        <v>115.8</v>
      </c>
    </row>
    <row r="608" spans="1:12" x14ac:dyDescent="0.35">
      <c r="A608">
        <v>29</v>
      </c>
      <c r="B608">
        <v>29</v>
      </c>
      <c r="C608" t="s">
        <v>129</v>
      </c>
      <c r="D608" t="s">
        <v>16</v>
      </c>
      <c r="F608">
        <v>5.26</v>
      </c>
      <c r="G608">
        <v>1567.616</v>
      </c>
      <c r="H608">
        <v>3813.8960000000002</v>
      </c>
      <c r="I608">
        <v>0.41099999999999998</v>
      </c>
      <c r="J608">
        <v>38.841999999999999</v>
      </c>
      <c r="K608" t="s">
        <v>17</v>
      </c>
      <c r="L608">
        <v>48</v>
      </c>
    </row>
    <row r="609" spans="1:13" x14ac:dyDescent="0.35">
      <c r="A609">
        <v>30</v>
      </c>
      <c r="B609">
        <v>30</v>
      </c>
      <c r="C609" t="s">
        <v>130</v>
      </c>
      <c r="D609" t="s">
        <v>16</v>
      </c>
      <c r="F609">
        <v>5.26</v>
      </c>
      <c r="G609">
        <v>1289.664</v>
      </c>
      <c r="H609">
        <v>3720.069</v>
      </c>
      <c r="I609">
        <v>0.34699999999999998</v>
      </c>
      <c r="J609">
        <v>50.948999999999998</v>
      </c>
      <c r="K609" t="s">
        <v>17</v>
      </c>
      <c r="L609">
        <v>40.4</v>
      </c>
    </row>
    <row r="610" spans="1:13" x14ac:dyDescent="0.35">
      <c r="A610">
        <v>31</v>
      </c>
      <c r="B610">
        <v>31</v>
      </c>
      <c r="C610" t="s">
        <v>131</v>
      </c>
      <c r="D610" t="s">
        <v>24</v>
      </c>
      <c r="H610">
        <v>38.122999999999998</v>
      </c>
      <c r="K610" t="s">
        <v>38</v>
      </c>
    </row>
    <row r="611" spans="1:13" x14ac:dyDescent="0.35">
      <c r="A611">
        <v>32</v>
      </c>
      <c r="B611">
        <v>32</v>
      </c>
      <c r="C611" t="s">
        <v>132</v>
      </c>
      <c r="D611" t="s">
        <v>16</v>
      </c>
      <c r="F611">
        <v>5.2</v>
      </c>
      <c r="G611">
        <v>2385.4470000000001</v>
      </c>
      <c r="H611">
        <v>3089.1489999999999</v>
      </c>
      <c r="I611">
        <v>0.77200000000000002</v>
      </c>
      <c r="J611">
        <v>142.75399999999999</v>
      </c>
      <c r="K611" t="s">
        <v>66</v>
      </c>
      <c r="L611">
        <v>90.6</v>
      </c>
    </row>
    <row r="612" spans="1:13" x14ac:dyDescent="0.35">
      <c r="A612">
        <v>33</v>
      </c>
      <c r="B612">
        <v>33</v>
      </c>
      <c r="C612" t="s">
        <v>133</v>
      </c>
      <c r="D612" t="s">
        <v>16</v>
      </c>
      <c r="F612">
        <v>5.16</v>
      </c>
      <c r="G612">
        <v>2652.7460000000001</v>
      </c>
      <c r="H612">
        <v>2536.5419999999999</v>
      </c>
      <c r="I612">
        <v>1.046</v>
      </c>
      <c r="J612">
        <v>129.86000000000001</v>
      </c>
      <c r="K612" t="s">
        <v>72</v>
      </c>
      <c r="L612">
        <v>123.1</v>
      </c>
    </row>
    <row r="613" spans="1:13" x14ac:dyDescent="0.35">
      <c r="A613">
        <v>34</v>
      </c>
      <c r="B613">
        <v>34</v>
      </c>
      <c r="C613" t="s">
        <v>134</v>
      </c>
      <c r="D613" t="s">
        <v>16</v>
      </c>
      <c r="F613">
        <v>5.18</v>
      </c>
      <c r="G613">
        <v>2097.0990000000002</v>
      </c>
      <c r="H613">
        <v>2911.8</v>
      </c>
      <c r="I613">
        <v>0.72</v>
      </c>
      <c r="J613">
        <v>58.008000000000003</v>
      </c>
      <c r="K613" t="s">
        <v>66</v>
      </c>
      <c r="L613">
        <v>84.5</v>
      </c>
    </row>
    <row r="614" spans="1:13" x14ac:dyDescent="0.35">
      <c r="A614">
        <v>35</v>
      </c>
      <c r="B614">
        <v>35</v>
      </c>
      <c r="C614" t="s">
        <v>135</v>
      </c>
      <c r="D614" t="s">
        <v>16</v>
      </c>
      <c r="F614">
        <v>5.13</v>
      </c>
      <c r="G614">
        <v>2146.1480000000001</v>
      </c>
      <c r="H614">
        <v>2276.931</v>
      </c>
      <c r="I614">
        <v>0.94299999999999995</v>
      </c>
      <c r="J614">
        <v>105.911</v>
      </c>
      <c r="K614" t="s">
        <v>66</v>
      </c>
      <c r="L614">
        <v>110.8</v>
      </c>
    </row>
    <row r="615" spans="1:13" x14ac:dyDescent="0.35">
      <c r="A615">
        <v>36</v>
      </c>
      <c r="B615">
        <v>36</v>
      </c>
      <c r="C615" t="s">
        <v>136</v>
      </c>
      <c r="D615" t="s">
        <v>16</v>
      </c>
      <c r="F615">
        <v>5.16</v>
      </c>
      <c r="G615">
        <v>1553.4169999999999</v>
      </c>
      <c r="H615">
        <v>3481.4009999999998</v>
      </c>
      <c r="I615">
        <v>0.44600000000000001</v>
      </c>
      <c r="J615">
        <v>63.161999999999999</v>
      </c>
      <c r="K615" t="s">
        <v>17</v>
      </c>
      <c r="L615">
        <v>52.1</v>
      </c>
    </row>
    <row r="616" spans="1:13" x14ac:dyDescent="0.35">
      <c r="A616">
        <v>37</v>
      </c>
      <c r="B616">
        <v>37</v>
      </c>
      <c r="C616" t="s">
        <v>137</v>
      </c>
      <c r="D616" t="s">
        <v>24</v>
      </c>
      <c r="K616" t="s">
        <v>25</v>
      </c>
    </row>
    <row r="617" spans="1:13" x14ac:dyDescent="0.35">
      <c r="A617">
        <v>38</v>
      </c>
      <c r="B617">
        <v>38</v>
      </c>
      <c r="C617" t="s">
        <v>138</v>
      </c>
      <c r="D617" t="s">
        <v>16</v>
      </c>
      <c r="E617">
        <v>176.4</v>
      </c>
      <c r="F617">
        <v>5.26</v>
      </c>
      <c r="G617">
        <v>7192.1210000000001</v>
      </c>
      <c r="H617">
        <v>4512.12</v>
      </c>
      <c r="I617">
        <v>1.5940000000000001</v>
      </c>
      <c r="J617">
        <v>435.71800000000002</v>
      </c>
      <c r="K617" t="s">
        <v>72</v>
      </c>
      <c r="L617">
        <v>188.5</v>
      </c>
      <c r="M617">
        <v>6.9</v>
      </c>
    </row>
    <row r="618" spans="1:13" x14ac:dyDescent="0.35">
      <c r="A618">
        <v>39</v>
      </c>
      <c r="B618">
        <v>39</v>
      </c>
      <c r="C618" t="s">
        <v>139</v>
      </c>
      <c r="D618" t="s">
        <v>16</v>
      </c>
      <c r="F618">
        <v>5.28</v>
      </c>
      <c r="G618">
        <v>1907.1959999999999</v>
      </c>
      <c r="H618">
        <v>3420.62</v>
      </c>
      <c r="I618">
        <v>0.55800000000000005</v>
      </c>
      <c r="J618">
        <v>17.757999999999999</v>
      </c>
      <c r="K618" t="s">
        <v>66</v>
      </c>
      <c r="L618">
        <v>65.2</v>
      </c>
    </row>
    <row r="619" spans="1:13" x14ac:dyDescent="0.35">
      <c r="A619">
        <v>40</v>
      </c>
      <c r="B619">
        <v>40</v>
      </c>
      <c r="C619" t="s">
        <v>140</v>
      </c>
      <c r="D619" t="s">
        <v>16</v>
      </c>
      <c r="F619">
        <v>5.2</v>
      </c>
      <c r="G619">
        <v>2033.4169999999999</v>
      </c>
      <c r="H619">
        <v>4035.1660000000002</v>
      </c>
      <c r="I619">
        <v>0.504</v>
      </c>
      <c r="J619">
        <v>89.006</v>
      </c>
      <c r="K619" t="s">
        <v>66</v>
      </c>
      <c r="L619">
        <v>58.9</v>
      </c>
    </row>
    <row r="620" spans="1:13" x14ac:dyDescent="0.35">
      <c r="A620">
        <v>41</v>
      </c>
      <c r="B620">
        <v>41</v>
      </c>
      <c r="C620" t="s">
        <v>141</v>
      </c>
      <c r="D620" t="s">
        <v>16</v>
      </c>
      <c r="F620">
        <v>5.23</v>
      </c>
      <c r="G620">
        <v>5345.7830000000004</v>
      </c>
      <c r="H620">
        <v>3813.0709999999999</v>
      </c>
      <c r="I620">
        <v>1.4019999999999999</v>
      </c>
      <c r="J620">
        <v>317.13499999999999</v>
      </c>
      <c r="K620" t="s">
        <v>66</v>
      </c>
      <c r="L620">
        <v>165.5</v>
      </c>
    </row>
    <row r="621" spans="1:13" x14ac:dyDescent="0.35">
      <c r="A621">
        <v>42</v>
      </c>
      <c r="B621">
        <v>42</v>
      </c>
      <c r="C621" t="s">
        <v>142</v>
      </c>
      <c r="D621" t="s">
        <v>16</v>
      </c>
      <c r="F621">
        <v>5.23</v>
      </c>
      <c r="G621">
        <v>2611.924</v>
      </c>
      <c r="H621">
        <v>3829.3649999999998</v>
      </c>
      <c r="I621">
        <v>0.68200000000000005</v>
      </c>
      <c r="J621">
        <v>150.13300000000001</v>
      </c>
      <c r="K621" t="s">
        <v>66</v>
      </c>
      <c r="L621">
        <v>80</v>
      </c>
    </row>
    <row r="622" spans="1:13" x14ac:dyDescent="0.35">
      <c r="A622">
        <v>43</v>
      </c>
      <c r="B622">
        <v>43</v>
      </c>
      <c r="C622" t="s">
        <v>143</v>
      </c>
      <c r="D622" t="s">
        <v>24</v>
      </c>
      <c r="K622" t="s">
        <v>25</v>
      </c>
    </row>
    <row r="623" spans="1:13" x14ac:dyDescent="0.35">
      <c r="A623">
        <v>44</v>
      </c>
      <c r="B623">
        <v>44</v>
      </c>
      <c r="C623" t="s">
        <v>144</v>
      </c>
      <c r="D623" t="s">
        <v>16</v>
      </c>
      <c r="F623">
        <v>5.21</v>
      </c>
      <c r="G623">
        <v>116.051</v>
      </c>
      <c r="H623">
        <v>3441.3580000000002</v>
      </c>
      <c r="I623">
        <v>3.4000000000000002E-2</v>
      </c>
      <c r="K623" t="s">
        <v>17</v>
      </c>
      <c r="L623">
        <v>3.6</v>
      </c>
    </row>
    <row r="624" spans="1:13" x14ac:dyDescent="0.35">
      <c r="A624">
        <v>45</v>
      </c>
      <c r="B624">
        <v>45</v>
      </c>
      <c r="C624" t="s">
        <v>145</v>
      </c>
      <c r="D624" t="s">
        <v>16</v>
      </c>
      <c r="F624">
        <v>5.23</v>
      </c>
      <c r="G624">
        <v>2636.2040000000002</v>
      </c>
      <c r="H624">
        <v>3303.009</v>
      </c>
      <c r="I624">
        <v>0.79800000000000004</v>
      </c>
      <c r="J624">
        <v>37.841000000000001</v>
      </c>
      <c r="K624" t="s">
        <v>66</v>
      </c>
      <c r="L624">
        <v>93.7</v>
      </c>
    </row>
    <row r="625" spans="1:13" x14ac:dyDescent="0.35">
      <c r="A625">
        <v>46</v>
      </c>
      <c r="B625">
        <v>46</v>
      </c>
      <c r="C625" t="s">
        <v>146</v>
      </c>
      <c r="D625" t="s">
        <v>16</v>
      </c>
      <c r="F625">
        <v>5.21</v>
      </c>
      <c r="G625">
        <v>1212.646</v>
      </c>
      <c r="H625">
        <v>3453.105</v>
      </c>
      <c r="I625">
        <v>0.35099999999999998</v>
      </c>
      <c r="J625">
        <v>39.302999999999997</v>
      </c>
      <c r="K625" t="s">
        <v>66</v>
      </c>
      <c r="L625">
        <v>40.9</v>
      </c>
    </row>
    <row r="626" spans="1:13" x14ac:dyDescent="0.35">
      <c r="A626">
        <v>47</v>
      </c>
      <c r="B626">
        <v>47</v>
      </c>
      <c r="C626" t="s">
        <v>147</v>
      </c>
      <c r="D626" t="s">
        <v>16</v>
      </c>
      <c r="F626">
        <v>5.23</v>
      </c>
      <c r="G626">
        <v>2298.4989999999998</v>
      </c>
      <c r="H626">
        <v>3449.27</v>
      </c>
      <c r="I626">
        <v>0.66600000000000004</v>
      </c>
      <c r="J626">
        <v>131.49799999999999</v>
      </c>
      <c r="K626" t="s">
        <v>66</v>
      </c>
      <c r="L626">
        <v>78.099999999999994</v>
      </c>
    </row>
    <row r="627" spans="1:13" x14ac:dyDescent="0.35">
      <c r="A627">
        <v>48</v>
      </c>
      <c r="B627">
        <v>48</v>
      </c>
      <c r="C627" t="s">
        <v>148</v>
      </c>
      <c r="D627" t="s">
        <v>24</v>
      </c>
      <c r="K627" t="s">
        <v>25</v>
      </c>
    </row>
    <row r="629" spans="1:13" x14ac:dyDescent="0.35">
      <c r="A629" t="s">
        <v>84</v>
      </c>
    </row>
    <row r="631" spans="1:13" x14ac:dyDescent="0.35">
      <c r="B631" t="s">
        <v>3</v>
      </c>
      <c r="C631" t="s">
        <v>4</v>
      </c>
      <c r="D631" t="s">
        <v>5</v>
      </c>
      <c r="E631" t="s">
        <v>6</v>
      </c>
      <c r="F631" t="s">
        <v>7</v>
      </c>
      <c r="G631" t="s">
        <v>8</v>
      </c>
      <c r="H631" t="s">
        <v>9</v>
      </c>
      <c r="I631" t="s">
        <v>10</v>
      </c>
      <c r="J631" t="s">
        <v>11</v>
      </c>
      <c r="K631" t="s">
        <v>12</v>
      </c>
      <c r="L631" t="s">
        <v>13</v>
      </c>
      <c r="M631" t="s">
        <v>14</v>
      </c>
    </row>
    <row r="632" spans="1:13" x14ac:dyDescent="0.35">
      <c r="A632">
        <v>1</v>
      </c>
      <c r="B632">
        <v>1</v>
      </c>
      <c r="C632" t="s">
        <v>101</v>
      </c>
      <c r="D632" t="s">
        <v>24</v>
      </c>
    </row>
    <row r="633" spans="1:13" x14ac:dyDescent="0.35">
      <c r="A633">
        <v>2</v>
      </c>
      <c r="B633">
        <v>2</v>
      </c>
      <c r="C633" t="s">
        <v>102</v>
      </c>
      <c r="D633" t="s">
        <v>16</v>
      </c>
      <c r="F633">
        <v>6.34</v>
      </c>
      <c r="G633">
        <v>13.651999999999999</v>
      </c>
      <c r="H633">
        <v>1617.443</v>
      </c>
      <c r="I633">
        <v>8.0000000000000002E-3</v>
      </c>
      <c r="K633" t="s">
        <v>75</v>
      </c>
    </row>
    <row r="634" spans="1:13" x14ac:dyDescent="0.35">
      <c r="A634">
        <v>3</v>
      </c>
      <c r="B634">
        <v>3</v>
      </c>
      <c r="C634" t="s">
        <v>103</v>
      </c>
      <c r="D634" t="s">
        <v>16</v>
      </c>
      <c r="F634">
        <v>6.29</v>
      </c>
      <c r="G634">
        <v>249.078</v>
      </c>
      <c r="H634">
        <v>734.97799999999995</v>
      </c>
      <c r="I634">
        <v>0.33900000000000002</v>
      </c>
      <c r="K634" t="s">
        <v>79</v>
      </c>
    </row>
    <row r="635" spans="1:13" x14ac:dyDescent="0.35">
      <c r="A635">
        <v>4</v>
      </c>
      <c r="B635">
        <v>4</v>
      </c>
      <c r="C635" t="s">
        <v>104</v>
      </c>
      <c r="D635" t="s">
        <v>16</v>
      </c>
      <c r="F635">
        <v>6.17</v>
      </c>
      <c r="G635">
        <v>142.66800000000001</v>
      </c>
      <c r="H635">
        <v>788.35199999999998</v>
      </c>
      <c r="I635">
        <v>0.18099999999999999</v>
      </c>
      <c r="K635" t="s">
        <v>79</v>
      </c>
    </row>
    <row r="636" spans="1:13" x14ac:dyDescent="0.35">
      <c r="A636">
        <v>5</v>
      </c>
      <c r="B636">
        <v>5</v>
      </c>
      <c r="C636" t="s">
        <v>105</v>
      </c>
      <c r="D636" t="s">
        <v>16</v>
      </c>
      <c r="F636">
        <v>6.09</v>
      </c>
      <c r="G636">
        <v>47.521999999999998</v>
      </c>
      <c r="H636">
        <v>327.77</v>
      </c>
      <c r="I636">
        <v>0.14499999999999999</v>
      </c>
      <c r="K636" t="s">
        <v>75</v>
      </c>
    </row>
    <row r="637" spans="1:13" x14ac:dyDescent="0.35">
      <c r="A637">
        <v>6</v>
      </c>
      <c r="B637">
        <v>6</v>
      </c>
      <c r="C637" t="s">
        <v>106</v>
      </c>
      <c r="D637" t="s">
        <v>16</v>
      </c>
      <c r="F637">
        <v>6.06</v>
      </c>
      <c r="G637">
        <v>150.77500000000001</v>
      </c>
      <c r="H637">
        <v>690.21900000000005</v>
      </c>
      <c r="I637">
        <v>0.218</v>
      </c>
      <c r="K637" t="s">
        <v>75</v>
      </c>
    </row>
    <row r="638" spans="1:13" x14ac:dyDescent="0.35">
      <c r="A638">
        <v>7</v>
      </c>
      <c r="B638">
        <v>7</v>
      </c>
      <c r="C638" t="s">
        <v>107</v>
      </c>
      <c r="D638" t="s">
        <v>24</v>
      </c>
    </row>
    <row r="639" spans="1:13" x14ac:dyDescent="0.35">
      <c r="A639">
        <v>8</v>
      </c>
      <c r="B639">
        <v>8</v>
      </c>
      <c r="C639" t="s">
        <v>108</v>
      </c>
      <c r="D639" t="s">
        <v>16</v>
      </c>
      <c r="E639">
        <v>22.41</v>
      </c>
      <c r="F639">
        <v>6.15</v>
      </c>
      <c r="G639">
        <v>335.95699999999999</v>
      </c>
      <c r="H639">
        <v>2017.329</v>
      </c>
      <c r="I639">
        <v>0.16700000000000001</v>
      </c>
      <c r="J639">
        <v>6.5570000000000004</v>
      </c>
      <c r="K639" t="s">
        <v>79</v>
      </c>
      <c r="M639">
        <v>-100</v>
      </c>
    </row>
    <row r="640" spans="1:13" x14ac:dyDescent="0.35">
      <c r="A640">
        <v>9</v>
      </c>
      <c r="B640">
        <v>9</v>
      </c>
      <c r="C640" t="s">
        <v>109</v>
      </c>
      <c r="D640" t="s">
        <v>16</v>
      </c>
      <c r="F640">
        <v>6.2</v>
      </c>
      <c r="G640">
        <v>158.40700000000001</v>
      </c>
      <c r="H640">
        <v>1074.4069999999999</v>
      </c>
      <c r="I640">
        <v>0.14699999999999999</v>
      </c>
      <c r="K640" t="s">
        <v>75</v>
      </c>
    </row>
    <row r="641" spans="1:12" x14ac:dyDescent="0.35">
      <c r="A641">
        <v>10</v>
      </c>
      <c r="B641">
        <v>10</v>
      </c>
      <c r="C641" t="s">
        <v>110</v>
      </c>
      <c r="D641" t="s">
        <v>16</v>
      </c>
      <c r="H641">
        <v>1277.9739999999999</v>
      </c>
      <c r="K641" t="s">
        <v>38</v>
      </c>
    </row>
    <row r="642" spans="1:12" x14ac:dyDescent="0.35">
      <c r="A642">
        <v>11</v>
      </c>
      <c r="B642">
        <v>11</v>
      </c>
      <c r="C642" t="s">
        <v>111</v>
      </c>
      <c r="D642" t="s">
        <v>16</v>
      </c>
      <c r="F642">
        <v>6.08</v>
      </c>
      <c r="G642">
        <v>834.18200000000002</v>
      </c>
      <c r="H642">
        <v>1221.4269999999999</v>
      </c>
      <c r="I642">
        <v>0.68300000000000005</v>
      </c>
      <c r="J642">
        <v>33.671999999999997</v>
      </c>
      <c r="K642" t="s">
        <v>17</v>
      </c>
      <c r="L642">
        <v>27.1</v>
      </c>
    </row>
    <row r="643" spans="1:12" x14ac:dyDescent="0.35">
      <c r="A643">
        <v>12</v>
      </c>
      <c r="B643">
        <v>12</v>
      </c>
      <c r="C643" t="s">
        <v>112</v>
      </c>
      <c r="D643" t="s">
        <v>16</v>
      </c>
      <c r="F643">
        <v>6.2</v>
      </c>
      <c r="G643">
        <v>392.20100000000002</v>
      </c>
      <c r="H643">
        <v>1148.2139999999999</v>
      </c>
      <c r="I643">
        <v>0.34200000000000003</v>
      </c>
      <c r="J643">
        <v>7.9489999999999998</v>
      </c>
      <c r="K643" t="s">
        <v>75</v>
      </c>
    </row>
    <row r="644" spans="1:12" x14ac:dyDescent="0.35">
      <c r="A644">
        <v>13</v>
      </c>
      <c r="B644">
        <v>13</v>
      </c>
      <c r="C644" t="s">
        <v>113</v>
      </c>
      <c r="D644" t="s">
        <v>24</v>
      </c>
      <c r="K644" t="s">
        <v>25</v>
      </c>
    </row>
    <row r="645" spans="1:12" x14ac:dyDescent="0.35">
      <c r="A645">
        <v>14</v>
      </c>
      <c r="B645">
        <v>14</v>
      </c>
      <c r="C645" t="s">
        <v>114</v>
      </c>
      <c r="D645" t="s">
        <v>16</v>
      </c>
      <c r="F645">
        <v>6.18</v>
      </c>
      <c r="G645">
        <v>9.1809999999999992</v>
      </c>
      <c r="H645">
        <v>1503.009</v>
      </c>
      <c r="I645">
        <v>6.0000000000000001E-3</v>
      </c>
      <c r="K645" t="s">
        <v>79</v>
      </c>
    </row>
    <row r="646" spans="1:12" x14ac:dyDescent="0.35">
      <c r="A646">
        <v>15</v>
      </c>
      <c r="B646">
        <v>15</v>
      </c>
      <c r="C646" t="s">
        <v>115</v>
      </c>
      <c r="D646" t="s">
        <v>16</v>
      </c>
      <c r="F646">
        <v>6.17</v>
      </c>
      <c r="G646">
        <v>309.25799999999998</v>
      </c>
      <c r="H646">
        <v>1203.9649999999999</v>
      </c>
      <c r="I646">
        <v>0.25700000000000001</v>
      </c>
      <c r="K646" t="s">
        <v>79</v>
      </c>
    </row>
    <row r="647" spans="1:12" x14ac:dyDescent="0.35">
      <c r="A647">
        <v>16</v>
      </c>
      <c r="B647">
        <v>16</v>
      </c>
      <c r="C647" t="s">
        <v>116</v>
      </c>
      <c r="D647" t="s">
        <v>16</v>
      </c>
      <c r="F647">
        <v>6.18</v>
      </c>
      <c r="G647">
        <v>102.10299999999999</v>
      </c>
      <c r="H647">
        <v>1217.1030000000001</v>
      </c>
      <c r="I647">
        <v>8.4000000000000005E-2</v>
      </c>
      <c r="K647" t="s">
        <v>79</v>
      </c>
    </row>
    <row r="648" spans="1:12" x14ac:dyDescent="0.35">
      <c r="A648">
        <v>17</v>
      </c>
      <c r="B648">
        <v>17</v>
      </c>
      <c r="C648" t="s">
        <v>117</v>
      </c>
      <c r="D648" t="s">
        <v>16</v>
      </c>
      <c r="F648">
        <v>5.94</v>
      </c>
      <c r="G648">
        <v>185.90600000000001</v>
      </c>
      <c r="H648">
        <v>549.21400000000006</v>
      </c>
      <c r="I648">
        <v>0.33800000000000002</v>
      </c>
      <c r="K648" t="s">
        <v>75</v>
      </c>
    </row>
    <row r="649" spans="1:12" x14ac:dyDescent="0.35">
      <c r="A649">
        <v>18</v>
      </c>
      <c r="B649">
        <v>18</v>
      </c>
      <c r="C649" t="s">
        <v>118</v>
      </c>
      <c r="D649" t="s">
        <v>16</v>
      </c>
      <c r="F649">
        <v>6.13</v>
      </c>
      <c r="G649">
        <v>87.911000000000001</v>
      </c>
      <c r="H649">
        <v>501.92899999999997</v>
      </c>
      <c r="I649">
        <v>0.17499999999999999</v>
      </c>
      <c r="J649">
        <v>10.9</v>
      </c>
      <c r="K649" t="s">
        <v>87</v>
      </c>
    </row>
    <row r="650" spans="1:12" x14ac:dyDescent="0.35">
      <c r="A650">
        <v>19</v>
      </c>
      <c r="B650">
        <v>19</v>
      </c>
      <c r="C650" t="s">
        <v>119</v>
      </c>
      <c r="D650" t="s">
        <v>24</v>
      </c>
    </row>
    <row r="651" spans="1:12" x14ac:dyDescent="0.35">
      <c r="A651">
        <v>20</v>
      </c>
      <c r="B651">
        <v>20</v>
      </c>
      <c r="C651" t="s">
        <v>120</v>
      </c>
      <c r="D651" t="s">
        <v>16</v>
      </c>
      <c r="F651">
        <v>6.13</v>
      </c>
      <c r="G651">
        <v>6.3019999999999996</v>
      </c>
      <c r="H651">
        <v>1027.44</v>
      </c>
      <c r="I651">
        <v>6.0000000000000001E-3</v>
      </c>
      <c r="K651" t="s">
        <v>79</v>
      </c>
    </row>
    <row r="652" spans="1:12" x14ac:dyDescent="0.35">
      <c r="A652">
        <v>21</v>
      </c>
      <c r="B652">
        <v>21</v>
      </c>
      <c r="C652" t="s">
        <v>121</v>
      </c>
      <c r="D652" t="s">
        <v>16</v>
      </c>
      <c r="F652">
        <v>6.08</v>
      </c>
      <c r="G652">
        <v>82.466999999999999</v>
      </c>
      <c r="H652">
        <v>216.86</v>
      </c>
      <c r="I652">
        <v>0.38</v>
      </c>
      <c r="K652" t="s">
        <v>79</v>
      </c>
    </row>
    <row r="653" spans="1:12" x14ac:dyDescent="0.35">
      <c r="A653">
        <v>22</v>
      </c>
      <c r="B653">
        <v>22</v>
      </c>
      <c r="C653" t="s">
        <v>122</v>
      </c>
      <c r="D653" t="s">
        <v>16</v>
      </c>
      <c r="F653">
        <v>6.02</v>
      </c>
      <c r="G653">
        <v>162.221</v>
      </c>
      <c r="H653">
        <v>712.28499999999997</v>
      </c>
      <c r="I653">
        <v>0.22800000000000001</v>
      </c>
      <c r="K653" t="s">
        <v>79</v>
      </c>
    </row>
    <row r="654" spans="1:12" x14ac:dyDescent="0.35">
      <c r="A654">
        <v>23</v>
      </c>
      <c r="B654">
        <v>23</v>
      </c>
      <c r="C654" t="s">
        <v>123</v>
      </c>
      <c r="D654" t="s">
        <v>16</v>
      </c>
      <c r="F654">
        <v>6.09</v>
      </c>
      <c r="G654">
        <v>141.37100000000001</v>
      </c>
      <c r="H654">
        <v>760.25800000000004</v>
      </c>
      <c r="I654">
        <v>0.186</v>
      </c>
      <c r="K654" t="s">
        <v>75</v>
      </c>
    </row>
    <row r="655" spans="1:12" x14ac:dyDescent="0.35">
      <c r="A655">
        <v>24</v>
      </c>
      <c r="B655">
        <v>24</v>
      </c>
      <c r="C655" t="s">
        <v>124</v>
      </c>
      <c r="D655" t="s">
        <v>16</v>
      </c>
      <c r="H655">
        <v>733.92</v>
      </c>
      <c r="K655" t="s">
        <v>38</v>
      </c>
    </row>
    <row r="656" spans="1:12" x14ac:dyDescent="0.35">
      <c r="A656">
        <v>25</v>
      </c>
      <c r="B656">
        <v>25</v>
      </c>
      <c r="C656" t="s">
        <v>125</v>
      </c>
      <c r="D656" t="s">
        <v>24</v>
      </c>
    </row>
    <row r="657" spans="1:13" x14ac:dyDescent="0.35">
      <c r="A657">
        <v>26</v>
      </c>
      <c r="B657">
        <v>26</v>
      </c>
      <c r="C657" t="s">
        <v>126</v>
      </c>
      <c r="D657" t="s">
        <v>16</v>
      </c>
      <c r="H657">
        <v>1044.8399999999999</v>
      </c>
    </row>
    <row r="658" spans="1:13" x14ac:dyDescent="0.35">
      <c r="A658">
        <v>27</v>
      </c>
      <c r="B658">
        <v>27</v>
      </c>
      <c r="C658" t="s">
        <v>127</v>
      </c>
      <c r="D658" t="s">
        <v>16</v>
      </c>
      <c r="F658">
        <v>6.17</v>
      </c>
      <c r="G658">
        <v>745.96699999999998</v>
      </c>
      <c r="H658">
        <v>1306.2719999999999</v>
      </c>
      <c r="I658">
        <v>0.57099999999999995</v>
      </c>
      <c r="J658">
        <v>10.992000000000001</v>
      </c>
      <c r="K658" t="s">
        <v>66</v>
      </c>
      <c r="L658">
        <v>8.4</v>
      </c>
    </row>
    <row r="659" spans="1:13" x14ac:dyDescent="0.35">
      <c r="A659">
        <v>28</v>
      </c>
      <c r="B659">
        <v>28</v>
      </c>
      <c r="C659" t="s">
        <v>128</v>
      </c>
      <c r="D659" t="s">
        <v>16</v>
      </c>
      <c r="F659">
        <v>6.09</v>
      </c>
      <c r="G659">
        <v>360.44600000000003</v>
      </c>
      <c r="H659">
        <v>1227.9369999999999</v>
      </c>
      <c r="I659">
        <v>0.29399999999999998</v>
      </c>
      <c r="K659" t="s">
        <v>79</v>
      </c>
    </row>
    <row r="660" spans="1:13" x14ac:dyDescent="0.35">
      <c r="A660">
        <v>29</v>
      </c>
      <c r="B660">
        <v>29</v>
      </c>
      <c r="C660" t="s">
        <v>129</v>
      </c>
      <c r="D660" t="s">
        <v>16</v>
      </c>
      <c r="F660">
        <v>6.01</v>
      </c>
      <c r="G660">
        <v>129.066</v>
      </c>
      <c r="H660">
        <v>940.4</v>
      </c>
      <c r="I660">
        <v>0.13700000000000001</v>
      </c>
      <c r="K660" t="s">
        <v>75</v>
      </c>
    </row>
    <row r="661" spans="1:13" x14ac:dyDescent="0.35">
      <c r="A661">
        <v>30</v>
      </c>
      <c r="B661">
        <v>30</v>
      </c>
      <c r="C661" t="s">
        <v>130</v>
      </c>
      <c r="D661" t="s">
        <v>16</v>
      </c>
      <c r="F661">
        <v>6.08</v>
      </c>
      <c r="G661">
        <v>92.628</v>
      </c>
      <c r="H661">
        <v>1017.8339999999999</v>
      </c>
      <c r="I661">
        <v>9.0999999999999998E-2</v>
      </c>
      <c r="K661" t="s">
        <v>79</v>
      </c>
    </row>
    <row r="662" spans="1:13" x14ac:dyDescent="0.35">
      <c r="A662">
        <v>31</v>
      </c>
      <c r="B662">
        <v>31</v>
      </c>
      <c r="C662" t="s">
        <v>131</v>
      </c>
      <c r="D662" t="s">
        <v>24</v>
      </c>
    </row>
    <row r="663" spans="1:13" x14ac:dyDescent="0.35">
      <c r="A663">
        <v>32</v>
      </c>
      <c r="B663">
        <v>32</v>
      </c>
      <c r="C663" t="s">
        <v>132</v>
      </c>
      <c r="D663" t="s">
        <v>16</v>
      </c>
      <c r="F663">
        <v>6.11</v>
      </c>
      <c r="G663">
        <v>174.55</v>
      </c>
      <c r="H663">
        <v>854.97500000000002</v>
      </c>
      <c r="I663">
        <v>0.20399999999999999</v>
      </c>
      <c r="J663">
        <v>8.0060000000000002</v>
      </c>
      <c r="K663" t="s">
        <v>75</v>
      </c>
    </row>
    <row r="664" spans="1:13" x14ac:dyDescent="0.35">
      <c r="A664">
        <v>33</v>
      </c>
      <c r="B664">
        <v>33</v>
      </c>
      <c r="C664" t="s">
        <v>133</v>
      </c>
      <c r="D664" t="s">
        <v>16</v>
      </c>
      <c r="F664">
        <v>6.06</v>
      </c>
      <c r="G664">
        <v>189.21700000000001</v>
      </c>
      <c r="H664">
        <v>442.12900000000002</v>
      </c>
      <c r="I664">
        <v>0.42799999999999999</v>
      </c>
      <c r="K664" t="s">
        <v>79</v>
      </c>
    </row>
    <row r="665" spans="1:13" x14ac:dyDescent="0.35">
      <c r="A665">
        <v>34</v>
      </c>
      <c r="B665">
        <v>34</v>
      </c>
      <c r="C665" t="s">
        <v>134</v>
      </c>
      <c r="D665" t="s">
        <v>16</v>
      </c>
      <c r="F665">
        <v>6.06</v>
      </c>
      <c r="G665">
        <v>74.763999999999996</v>
      </c>
      <c r="H665">
        <v>339.64</v>
      </c>
      <c r="I665">
        <v>0.22</v>
      </c>
      <c r="K665" t="s">
        <v>79</v>
      </c>
    </row>
    <row r="666" spans="1:13" x14ac:dyDescent="0.35">
      <c r="A666">
        <v>35</v>
      </c>
      <c r="B666">
        <v>35</v>
      </c>
      <c r="C666" t="s">
        <v>135</v>
      </c>
      <c r="D666" t="s">
        <v>16</v>
      </c>
      <c r="F666">
        <v>5.92</v>
      </c>
      <c r="G666">
        <v>16.661000000000001</v>
      </c>
      <c r="H666">
        <v>164.423</v>
      </c>
      <c r="I666">
        <v>0.10100000000000001</v>
      </c>
      <c r="K666" t="s">
        <v>79</v>
      </c>
    </row>
    <row r="667" spans="1:13" x14ac:dyDescent="0.35">
      <c r="A667">
        <v>36</v>
      </c>
      <c r="B667">
        <v>36</v>
      </c>
      <c r="C667" t="s">
        <v>136</v>
      </c>
      <c r="D667" t="s">
        <v>16</v>
      </c>
      <c r="F667">
        <v>5.94</v>
      </c>
      <c r="G667">
        <v>101.47</v>
      </c>
      <c r="H667">
        <v>652.25400000000002</v>
      </c>
      <c r="I667">
        <v>0.156</v>
      </c>
      <c r="K667" t="s">
        <v>79</v>
      </c>
    </row>
    <row r="668" spans="1:13" x14ac:dyDescent="0.35">
      <c r="A668">
        <v>37</v>
      </c>
      <c r="B668">
        <v>37</v>
      </c>
      <c r="C668" t="s">
        <v>137</v>
      </c>
      <c r="D668" t="s">
        <v>24</v>
      </c>
    </row>
    <row r="669" spans="1:13" x14ac:dyDescent="0.35">
      <c r="A669">
        <v>38</v>
      </c>
      <c r="B669">
        <v>38</v>
      </c>
      <c r="C669" t="s">
        <v>138</v>
      </c>
      <c r="D669" t="s">
        <v>16</v>
      </c>
      <c r="E669">
        <v>176.4</v>
      </c>
      <c r="F669">
        <v>6.11</v>
      </c>
      <c r="G669">
        <v>2705.3649999999998</v>
      </c>
      <c r="H669">
        <v>1726.556</v>
      </c>
      <c r="I669">
        <v>1.5669999999999999</v>
      </c>
      <c r="J669">
        <v>190.161</v>
      </c>
      <c r="K669" t="s">
        <v>66</v>
      </c>
      <c r="L669">
        <v>180.3</v>
      </c>
      <c r="M669">
        <v>2.2000000000000002</v>
      </c>
    </row>
    <row r="670" spans="1:13" x14ac:dyDescent="0.35">
      <c r="A670">
        <v>39</v>
      </c>
      <c r="B670">
        <v>39</v>
      </c>
      <c r="C670" t="s">
        <v>139</v>
      </c>
      <c r="D670" t="s">
        <v>16</v>
      </c>
      <c r="F670">
        <v>6.04</v>
      </c>
      <c r="G670">
        <v>188.203</v>
      </c>
      <c r="H670">
        <v>1021.6</v>
      </c>
      <c r="I670">
        <v>0.184</v>
      </c>
      <c r="K670" t="s">
        <v>75</v>
      </c>
    </row>
    <row r="671" spans="1:13" x14ac:dyDescent="0.35">
      <c r="A671">
        <v>40</v>
      </c>
      <c r="B671">
        <v>40</v>
      </c>
      <c r="C671" t="s">
        <v>140</v>
      </c>
      <c r="D671" t="s">
        <v>16</v>
      </c>
      <c r="H671">
        <v>843.16800000000001</v>
      </c>
      <c r="J671">
        <v>7.75</v>
      </c>
      <c r="K671" t="s">
        <v>38</v>
      </c>
    </row>
    <row r="672" spans="1:13" x14ac:dyDescent="0.35">
      <c r="A672">
        <v>41</v>
      </c>
      <c r="B672">
        <v>41</v>
      </c>
      <c r="C672" t="s">
        <v>141</v>
      </c>
      <c r="D672" t="s">
        <v>16</v>
      </c>
      <c r="F672">
        <v>6.08</v>
      </c>
      <c r="G672">
        <v>604.45399999999995</v>
      </c>
      <c r="H672">
        <v>743.54899999999998</v>
      </c>
      <c r="I672">
        <v>0.81299999999999994</v>
      </c>
      <c r="J672">
        <v>11.95</v>
      </c>
      <c r="K672" t="s">
        <v>66</v>
      </c>
      <c r="L672">
        <v>49.1</v>
      </c>
    </row>
    <row r="673" spans="1:13" x14ac:dyDescent="0.35">
      <c r="A673">
        <v>42</v>
      </c>
      <c r="B673">
        <v>42</v>
      </c>
      <c r="C673" t="s">
        <v>142</v>
      </c>
      <c r="D673" t="s">
        <v>16</v>
      </c>
      <c r="F673">
        <v>6.09</v>
      </c>
      <c r="G673">
        <v>239.626</v>
      </c>
      <c r="H673">
        <v>995.07299999999998</v>
      </c>
      <c r="I673">
        <v>0.24099999999999999</v>
      </c>
      <c r="J673">
        <v>9.7520000000000007</v>
      </c>
      <c r="K673" t="s">
        <v>79</v>
      </c>
    </row>
    <row r="674" spans="1:13" x14ac:dyDescent="0.35">
      <c r="A674">
        <v>43</v>
      </c>
      <c r="B674">
        <v>43</v>
      </c>
      <c r="C674" t="s">
        <v>143</v>
      </c>
      <c r="D674" t="s">
        <v>24</v>
      </c>
      <c r="K674" t="s">
        <v>25</v>
      </c>
    </row>
    <row r="675" spans="1:13" x14ac:dyDescent="0.35">
      <c r="A675">
        <v>44</v>
      </c>
      <c r="B675">
        <v>44</v>
      </c>
      <c r="C675" t="s">
        <v>144</v>
      </c>
      <c r="D675" t="s">
        <v>16</v>
      </c>
      <c r="F675">
        <v>6.11</v>
      </c>
      <c r="G675">
        <v>11.72</v>
      </c>
      <c r="H675">
        <v>1070.6849999999999</v>
      </c>
      <c r="I675">
        <v>1.0999999999999999E-2</v>
      </c>
      <c r="K675" t="s">
        <v>79</v>
      </c>
    </row>
    <row r="676" spans="1:13" x14ac:dyDescent="0.35">
      <c r="A676">
        <v>45</v>
      </c>
      <c r="B676">
        <v>45</v>
      </c>
      <c r="C676" t="s">
        <v>145</v>
      </c>
      <c r="D676" t="s">
        <v>16</v>
      </c>
      <c r="F676">
        <v>6.15</v>
      </c>
      <c r="G676">
        <v>231.99</v>
      </c>
      <c r="H676">
        <v>1028.93</v>
      </c>
      <c r="I676">
        <v>0.22500000000000001</v>
      </c>
      <c r="K676" t="s">
        <v>87</v>
      </c>
    </row>
    <row r="677" spans="1:13" x14ac:dyDescent="0.35">
      <c r="A677">
        <v>46</v>
      </c>
      <c r="B677">
        <v>46</v>
      </c>
      <c r="C677" t="s">
        <v>146</v>
      </c>
      <c r="D677" t="s">
        <v>16</v>
      </c>
      <c r="F677">
        <v>6.15</v>
      </c>
      <c r="G677">
        <v>168.50899999999999</v>
      </c>
      <c r="H677">
        <v>1075.9490000000001</v>
      </c>
      <c r="I677">
        <v>0.157</v>
      </c>
      <c r="K677" t="s">
        <v>75</v>
      </c>
    </row>
    <row r="678" spans="1:13" x14ac:dyDescent="0.35">
      <c r="A678">
        <v>47</v>
      </c>
      <c r="B678">
        <v>47</v>
      </c>
      <c r="C678" t="s">
        <v>147</v>
      </c>
      <c r="D678" t="s">
        <v>16</v>
      </c>
      <c r="F678">
        <v>6.04</v>
      </c>
      <c r="G678">
        <v>75.156999999999996</v>
      </c>
      <c r="H678">
        <v>768.16700000000003</v>
      </c>
      <c r="I678">
        <v>9.8000000000000004E-2</v>
      </c>
      <c r="K678" t="s">
        <v>75</v>
      </c>
    </row>
    <row r="679" spans="1:13" x14ac:dyDescent="0.35">
      <c r="A679">
        <v>48</v>
      </c>
      <c r="B679">
        <v>48</v>
      </c>
      <c r="C679" t="s">
        <v>148</v>
      </c>
      <c r="D679" t="s">
        <v>24</v>
      </c>
    </row>
    <row r="681" spans="1:13" x14ac:dyDescent="0.35">
      <c r="A681" t="s">
        <v>86</v>
      </c>
    </row>
    <row r="683" spans="1:13" x14ac:dyDescent="0.35">
      <c r="B683" t="s">
        <v>3</v>
      </c>
      <c r="C683" t="s">
        <v>4</v>
      </c>
      <c r="D683" t="s">
        <v>5</v>
      </c>
      <c r="E683" t="s">
        <v>6</v>
      </c>
      <c r="F683" t="s">
        <v>7</v>
      </c>
      <c r="G683" t="s">
        <v>8</v>
      </c>
      <c r="H683" t="s">
        <v>9</v>
      </c>
      <c r="I683" t="s">
        <v>10</v>
      </c>
      <c r="J683" t="s">
        <v>11</v>
      </c>
      <c r="K683" t="s">
        <v>12</v>
      </c>
      <c r="L683" t="s">
        <v>13</v>
      </c>
      <c r="M683" t="s">
        <v>14</v>
      </c>
    </row>
    <row r="684" spans="1:13" x14ac:dyDescent="0.35">
      <c r="A684">
        <v>1</v>
      </c>
      <c r="B684">
        <v>1</v>
      </c>
      <c r="C684" t="s">
        <v>101</v>
      </c>
      <c r="D684" t="s">
        <v>24</v>
      </c>
    </row>
    <row r="685" spans="1:13" x14ac:dyDescent="0.35">
      <c r="A685">
        <v>2</v>
      </c>
      <c r="B685">
        <v>2</v>
      </c>
      <c r="C685" t="s">
        <v>102</v>
      </c>
      <c r="D685" t="s">
        <v>16</v>
      </c>
      <c r="H685">
        <v>1617.443</v>
      </c>
    </row>
    <row r="686" spans="1:13" x14ac:dyDescent="0.35">
      <c r="A686">
        <v>3</v>
      </c>
      <c r="B686">
        <v>3</v>
      </c>
      <c r="C686" t="s">
        <v>103</v>
      </c>
      <c r="D686" t="s">
        <v>16</v>
      </c>
      <c r="F686">
        <v>7.23</v>
      </c>
      <c r="G686">
        <v>30.172999999999998</v>
      </c>
      <c r="H686">
        <v>734.97799999999995</v>
      </c>
      <c r="I686">
        <v>4.1000000000000002E-2</v>
      </c>
      <c r="K686" t="s">
        <v>79</v>
      </c>
    </row>
    <row r="687" spans="1:13" x14ac:dyDescent="0.35">
      <c r="A687">
        <v>4</v>
      </c>
      <c r="B687">
        <v>4</v>
      </c>
      <c r="C687" t="s">
        <v>104</v>
      </c>
      <c r="D687" t="s">
        <v>16</v>
      </c>
      <c r="H687">
        <v>788.35199999999998</v>
      </c>
    </row>
    <row r="688" spans="1:13" x14ac:dyDescent="0.35">
      <c r="A688">
        <v>5</v>
      </c>
      <c r="B688">
        <v>5</v>
      </c>
      <c r="C688" t="s">
        <v>105</v>
      </c>
      <c r="D688" t="s">
        <v>16</v>
      </c>
      <c r="H688">
        <v>327.77</v>
      </c>
    </row>
    <row r="689" spans="1:13" x14ac:dyDescent="0.35">
      <c r="A689">
        <v>6</v>
      </c>
      <c r="B689">
        <v>6</v>
      </c>
      <c r="C689" t="s">
        <v>106</v>
      </c>
      <c r="D689" t="s">
        <v>16</v>
      </c>
      <c r="F689">
        <v>6.82</v>
      </c>
      <c r="G689">
        <v>31.312999999999999</v>
      </c>
      <c r="H689">
        <v>690.21900000000005</v>
      </c>
      <c r="I689">
        <v>4.4999999999999998E-2</v>
      </c>
      <c r="K689" t="s">
        <v>79</v>
      </c>
    </row>
    <row r="690" spans="1:13" x14ac:dyDescent="0.35">
      <c r="A690">
        <v>7</v>
      </c>
      <c r="B690">
        <v>7</v>
      </c>
      <c r="C690" t="s">
        <v>107</v>
      </c>
      <c r="D690" t="s">
        <v>24</v>
      </c>
    </row>
    <row r="691" spans="1:13" x14ac:dyDescent="0.35">
      <c r="A691">
        <v>8</v>
      </c>
      <c r="B691">
        <v>8</v>
      </c>
      <c r="C691" t="s">
        <v>108</v>
      </c>
      <c r="D691" t="s">
        <v>16</v>
      </c>
      <c r="E691">
        <v>22.41</v>
      </c>
      <c r="F691">
        <v>7.18</v>
      </c>
      <c r="G691">
        <v>204.185</v>
      </c>
      <c r="H691">
        <v>2017.329</v>
      </c>
      <c r="I691">
        <v>0.10100000000000001</v>
      </c>
      <c r="K691" t="s">
        <v>75</v>
      </c>
      <c r="M691">
        <v>-100</v>
      </c>
    </row>
    <row r="692" spans="1:13" x14ac:dyDescent="0.35">
      <c r="A692">
        <v>9</v>
      </c>
      <c r="B692">
        <v>9</v>
      </c>
      <c r="C692" t="s">
        <v>109</v>
      </c>
      <c r="D692" t="s">
        <v>16</v>
      </c>
      <c r="F692">
        <v>7.18</v>
      </c>
      <c r="G692">
        <v>10.651</v>
      </c>
      <c r="H692">
        <v>1074.4069999999999</v>
      </c>
      <c r="I692">
        <v>0.01</v>
      </c>
      <c r="K692" t="s">
        <v>79</v>
      </c>
    </row>
    <row r="693" spans="1:13" x14ac:dyDescent="0.35">
      <c r="A693">
        <v>10</v>
      </c>
      <c r="B693">
        <v>10</v>
      </c>
      <c r="C693" t="s">
        <v>110</v>
      </c>
      <c r="D693" t="s">
        <v>16</v>
      </c>
      <c r="F693">
        <v>7.06</v>
      </c>
      <c r="G693">
        <v>7.0839999999999996</v>
      </c>
      <c r="H693">
        <v>1277.9739999999999</v>
      </c>
      <c r="I693">
        <v>6.0000000000000001E-3</v>
      </c>
      <c r="K693" t="s">
        <v>79</v>
      </c>
    </row>
    <row r="694" spans="1:13" x14ac:dyDescent="0.35">
      <c r="A694">
        <v>11</v>
      </c>
      <c r="B694">
        <v>11</v>
      </c>
      <c r="C694" t="s">
        <v>111</v>
      </c>
      <c r="D694" t="s">
        <v>16</v>
      </c>
      <c r="F694">
        <v>7.13</v>
      </c>
      <c r="G694">
        <v>66.263999999999996</v>
      </c>
      <c r="H694">
        <v>1221.4269999999999</v>
      </c>
      <c r="I694">
        <v>5.3999999999999999E-2</v>
      </c>
      <c r="K694" t="s">
        <v>87</v>
      </c>
    </row>
    <row r="695" spans="1:13" x14ac:dyDescent="0.35">
      <c r="A695">
        <v>12</v>
      </c>
      <c r="B695">
        <v>12</v>
      </c>
      <c r="C695" t="s">
        <v>112</v>
      </c>
      <c r="D695" t="s">
        <v>16</v>
      </c>
      <c r="F695">
        <v>7.07</v>
      </c>
      <c r="G695">
        <v>64.498999999999995</v>
      </c>
      <c r="H695">
        <v>1148.2139999999999</v>
      </c>
      <c r="I695">
        <v>5.6000000000000001E-2</v>
      </c>
      <c r="K695" t="s">
        <v>75</v>
      </c>
    </row>
    <row r="696" spans="1:13" x14ac:dyDescent="0.35">
      <c r="A696">
        <v>13</v>
      </c>
      <c r="B696">
        <v>13</v>
      </c>
      <c r="C696" t="s">
        <v>113</v>
      </c>
      <c r="D696" t="s">
        <v>24</v>
      </c>
    </row>
    <row r="697" spans="1:13" x14ac:dyDescent="0.35">
      <c r="A697">
        <v>14</v>
      </c>
      <c r="B697">
        <v>14</v>
      </c>
      <c r="C697" t="s">
        <v>114</v>
      </c>
      <c r="D697" t="s">
        <v>16</v>
      </c>
      <c r="H697">
        <v>1503.009</v>
      </c>
    </row>
    <row r="698" spans="1:13" x14ac:dyDescent="0.35">
      <c r="A698">
        <v>15</v>
      </c>
      <c r="B698">
        <v>15</v>
      </c>
      <c r="C698" t="s">
        <v>115</v>
      </c>
      <c r="D698" t="s">
        <v>16</v>
      </c>
      <c r="F698">
        <v>7.13</v>
      </c>
      <c r="G698">
        <v>20.806000000000001</v>
      </c>
      <c r="H698">
        <v>1203.9649999999999</v>
      </c>
      <c r="I698">
        <v>1.7000000000000001E-2</v>
      </c>
      <c r="K698" t="s">
        <v>79</v>
      </c>
    </row>
    <row r="699" spans="1:13" x14ac:dyDescent="0.35">
      <c r="A699">
        <v>16</v>
      </c>
      <c r="B699">
        <v>16</v>
      </c>
      <c r="C699" t="s">
        <v>116</v>
      </c>
      <c r="D699" t="s">
        <v>16</v>
      </c>
      <c r="F699">
        <v>7.06</v>
      </c>
      <c r="G699">
        <v>7.5259999999999998</v>
      </c>
      <c r="H699">
        <v>1217.1030000000001</v>
      </c>
      <c r="I699">
        <v>6.0000000000000001E-3</v>
      </c>
      <c r="K699" t="s">
        <v>79</v>
      </c>
    </row>
    <row r="700" spans="1:13" x14ac:dyDescent="0.35">
      <c r="A700">
        <v>17</v>
      </c>
      <c r="B700">
        <v>17</v>
      </c>
      <c r="C700" t="s">
        <v>117</v>
      </c>
      <c r="D700" t="s">
        <v>16</v>
      </c>
      <c r="F700">
        <v>6.82</v>
      </c>
      <c r="G700">
        <v>17.297000000000001</v>
      </c>
      <c r="H700">
        <v>549.21400000000006</v>
      </c>
      <c r="I700">
        <v>3.1E-2</v>
      </c>
      <c r="K700" t="s">
        <v>87</v>
      </c>
    </row>
    <row r="701" spans="1:13" x14ac:dyDescent="0.35">
      <c r="A701">
        <v>18</v>
      </c>
      <c r="B701">
        <v>18</v>
      </c>
      <c r="C701" t="s">
        <v>118</v>
      </c>
      <c r="D701" t="s">
        <v>16</v>
      </c>
      <c r="F701">
        <v>6.77</v>
      </c>
      <c r="G701">
        <v>40.372</v>
      </c>
      <c r="H701">
        <v>501.92899999999997</v>
      </c>
      <c r="I701">
        <v>0.08</v>
      </c>
      <c r="K701" t="s">
        <v>79</v>
      </c>
    </row>
    <row r="702" spans="1:13" x14ac:dyDescent="0.35">
      <c r="A702">
        <v>19</v>
      </c>
      <c r="B702">
        <v>19</v>
      </c>
      <c r="C702" t="s">
        <v>119</v>
      </c>
      <c r="D702" t="s">
        <v>24</v>
      </c>
    </row>
    <row r="703" spans="1:13" x14ac:dyDescent="0.35">
      <c r="A703">
        <v>20</v>
      </c>
      <c r="B703">
        <v>20</v>
      </c>
      <c r="C703" t="s">
        <v>120</v>
      </c>
      <c r="D703" t="s">
        <v>16</v>
      </c>
      <c r="H703">
        <v>1027.44</v>
      </c>
    </row>
    <row r="704" spans="1:13" x14ac:dyDescent="0.35">
      <c r="A704">
        <v>21</v>
      </c>
      <c r="B704">
        <v>21</v>
      </c>
      <c r="C704" t="s">
        <v>121</v>
      </c>
      <c r="D704" t="s">
        <v>16</v>
      </c>
      <c r="H704">
        <v>216.86</v>
      </c>
    </row>
    <row r="705" spans="1:11" x14ac:dyDescent="0.35">
      <c r="A705">
        <v>22</v>
      </c>
      <c r="B705">
        <v>22</v>
      </c>
      <c r="C705" t="s">
        <v>122</v>
      </c>
      <c r="D705" t="s">
        <v>16</v>
      </c>
      <c r="H705">
        <v>712.28499999999997</v>
      </c>
    </row>
    <row r="706" spans="1:11" x14ac:dyDescent="0.35">
      <c r="A706">
        <v>23</v>
      </c>
      <c r="B706">
        <v>23</v>
      </c>
      <c r="C706" t="s">
        <v>123</v>
      </c>
      <c r="D706" t="s">
        <v>16</v>
      </c>
      <c r="F706">
        <v>6.81</v>
      </c>
      <c r="G706">
        <v>29.303000000000001</v>
      </c>
      <c r="H706">
        <v>760.25800000000004</v>
      </c>
      <c r="I706">
        <v>3.9E-2</v>
      </c>
      <c r="K706" t="s">
        <v>79</v>
      </c>
    </row>
    <row r="707" spans="1:11" x14ac:dyDescent="0.35">
      <c r="A707">
        <v>24</v>
      </c>
      <c r="B707">
        <v>24</v>
      </c>
      <c r="C707" t="s">
        <v>124</v>
      </c>
      <c r="D707" t="s">
        <v>16</v>
      </c>
      <c r="F707">
        <v>6.9</v>
      </c>
      <c r="G707">
        <v>22.260999999999999</v>
      </c>
      <c r="H707">
        <v>733.92</v>
      </c>
      <c r="I707">
        <v>0.03</v>
      </c>
      <c r="K707" t="s">
        <v>79</v>
      </c>
    </row>
    <row r="708" spans="1:11" x14ac:dyDescent="0.35">
      <c r="A708">
        <v>25</v>
      </c>
      <c r="B708">
        <v>25</v>
      </c>
      <c r="C708" t="s">
        <v>125</v>
      </c>
      <c r="D708" t="s">
        <v>24</v>
      </c>
    </row>
    <row r="709" spans="1:11" x14ac:dyDescent="0.35">
      <c r="A709">
        <v>26</v>
      </c>
      <c r="B709">
        <v>26</v>
      </c>
      <c r="C709" t="s">
        <v>126</v>
      </c>
      <c r="D709" t="s">
        <v>16</v>
      </c>
      <c r="H709">
        <v>1044.8399999999999</v>
      </c>
    </row>
    <row r="710" spans="1:11" x14ac:dyDescent="0.35">
      <c r="A710">
        <v>27</v>
      </c>
      <c r="B710">
        <v>27</v>
      </c>
      <c r="C710" t="s">
        <v>127</v>
      </c>
      <c r="D710" t="s">
        <v>16</v>
      </c>
      <c r="F710">
        <v>7.02</v>
      </c>
      <c r="G710">
        <v>112.80500000000001</v>
      </c>
      <c r="H710">
        <v>1306.2719999999999</v>
      </c>
      <c r="I710">
        <v>8.5999999999999993E-2</v>
      </c>
      <c r="K710" t="s">
        <v>79</v>
      </c>
    </row>
    <row r="711" spans="1:11" x14ac:dyDescent="0.35">
      <c r="A711">
        <v>28</v>
      </c>
      <c r="B711">
        <v>28</v>
      </c>
      <c r="C711" t="s">
        <v>128</v>
      </c>
      <c r="D711" t="s">
        <v>16</v>
      </c>
      <c r="F711">
        <v>6.82</v>
      </c>
      <c r="G711">
        <v>12.939</v>
      </c>
      <c r="H711">
        <v>1227.9369999999999</v>
      </c>
      <c r="I711">
        <v>1.0999999999999999E-2</v>
      </c>
      <c r="K711" t="s">
        <v>79</v>
      </c>
    </row>
    <row r="712" spans="1:11" x14ac:dyDescent="0.35">
      <c r="A712">
        <v>29</v>
      </c>
      <c r="B712">
        <v>29</v>
      </c>
      <c r="C712" t="s">
        <v>129</v>
      </c>
      <c r="D712" t="s">
        <v>16</v>
      </c>
      <c r="F712">
        <v>7.14</v>
      </c>
      <c r="G712">
        <v>7.7560000000000002</v>
      </c>
      <c r="H712">
        <v>940.4</v>
      </c>
      <c r="I712">
        <v>8.0000000000000002E-3</v>
      </c>
      <c r="K712" t="s">
        <v>79</v>
      </c>
    </row>
    <row r="713" spans="1:11" x14ac:dyDescent="0.35">
      <c r="A713">
        <v>30</v>
      </c>
      <c r="B713">
        <v>30</v>
      </c>
      <c r="C713" t="s">
        <v>130</v>
      </c>
      <c r="D713" t="s">
        <v>16</v>
      </c>
      <c r="H713">
        <v>1017.8339999999999</v>
      </c>
    </row>
    <row r="714" spans="1:11" x14ac:dyDescent="0.35">
      <c r="A714">
        <v>31</v>
      </c>
      <c r="B714">
        <v>31</v>
      </c>
      <c r="C714" t="s">
        <v>131</v>
      </c>
      <c r="D714" t="s">
        <v>24</v>
      </c>
    </row>
    <row r="715" spans="1:11" x14ac:dyDescent="0.35">
      <c r="A715">
        <v>32</v>
      </c>
      <c r="B715">
        <v>32</v>
      </c>
      <c r="C715" t="s">
        <v>132</v>
      </c>
      <c r="D715" t="s">
        <v>16</v>
      </c>
      <c r="F715">
        <v>6.9</v>
      </c>
      <c r="G715">
        <v>13.978999999999999</v>
      </c>
      <c r="H715">
        <v>854.97500000000002</v>
      </c>
      <c r="I715">
        <v>1.6E-2</v>
      </c>
      <c r="K715" t="s">
        <v>79</v>
      </c>
    </row>
    <row r="716" spans="1:11" x14ac:dyDescent="0.35">
      <c r="A716">
        <v>33</v>
      </c>
      <c r="B716">
        <v>33</v>
      </c>
      <c r="C716" t="s">
        <v>133</v>
      </c>
      <c r="D716" t="s">
        <v>16</v>
      </c>
      <c r="F716">
        <v>6.75</v>
      </c>
      <c r="G716">
        <v>7.9180000000000001</v>
      </c>
      <c r="H716">
        <v>442.12900000000002</v>
      </c>
      <c r="I716">
        <v>1.7999999999999999E-2</v>
      </c>
      <c r="K716" t="s">
        <v>79</v>
      </c>
    </row>
    <row r="717" spans="1:11" x14ac:dyDescent="0.35">
      <c r="A717">
        <v>34</v>
      </c>
      <c r="B717">
        <v>34</v>
      </c>
      <c r="C717" t="s">
        <v>134</v>
      </c>
      <c r="D717" t="s">
        <v>16</v>
      </c>
      <c r="H717">
        <v>339.64</v>
      </c>
    </row>
    <row r="718" spans="1:11" x14ac:dyDescent="0.35">
      <c r="A718">
        <v>35</v>
      </c>
      <c r="B718">
        <v>35</v>
      </c>
      <c r="C718" t="s">
        <v>135</v>
      </c>
      <c r="D718" t="s">
        <v>16</v>
      </c>
      <c r="H718">
        <v>164.423</v>
      </c>
    </row>
    <row r="719" spans="1:11" x14ac:dyDescent="0.35">
      <c r="A719">
        <v>36</v>
      </c>
      <c r="B719">
        <v>36</v>
      </c>
      <c r="C719" t="s">
        <v>136</v>
      </c>
      <c r="D719" t="s">
        <v>16</v>
      </c>
      <c r="H719">
        <v>652.25400000000002</v>
      </c>
    </row>
    <row r="720" spans="1:11" x14ac:dyDescent="0.35">
      <c r="A720">
        <v>37</v>
      </c>
      <c r="B720">
        <v>37</v>
      </c>
      <c r="C720" t="s">
        <v>137</v>
      </c>
      <c r="D720" t="s">
        <v>24</v>
      </c>
    </row>
    <row r="721" spans="1:13" x14ac:dyDescent="0.35">
      <c r="A721">
        <v>38</v>
      </c>
      <c r="B721">
        <v>38</v>
      </c>
      <c r="C721" t="s">
        <v>138</v>
      </c>
      <c r="D721" t="s">
        <v>16</v>
      </c>
      <c r="E721">
        <v>176.4</v>
      </c>
      <c r="F721">
        <v>7.02</v>
      </c>
      <c r="G721">
        <v>1691.818</v>
      </c>
      <c r="H721">
        <v>1726.556</v>
      </c>
      <c r="I721">
        <v>0.98</v>
      </c>
      <c r="J721">
        <v>16.606000000000002</v>
      </c>
      <c r="K721" t="s">
        <v>17</v>
      </c>
      <c r="L721">
        <v>45.9</v>
      </c>
      <c r="M721">
        <v>-74</v>
      </c>
    </row>
    <row r="722" spans="1:13" x14ac:dyDescent="0.35">
      <c r="A722">
        <v>39</v>
      </c>
      <c r="B722">
        <v>39</v>
      </c>
      <c r="C722" t="s">
        <v>139</v>
      </c>
      <c r="D722" t="s">
        <v>16</v>
      </c>
      <c r="F722">
        <v>6.93</v>
      </c>
      <c r="G722">
        <v>59.658000000000001</v>
      </c>
      <c r="H722">
        <v>1021.6</v>
      </c>
      <c r="I722">
        <v>5.8000000000000003E-2</v>
      </c>
      <c r="K722" t="s">
        <v>87</v>
      </c>
    </row>
    <row r="723" spans="1:13" x14ac:dyDescent="0.35">
      <c r="A723">
        <v>40</v>
      </c>
      <c r="B723">
        <v>40</v>
      </c>
      <c r="C723" t="s">
        <v>140</v>
      </c>
      <c r="D723" t="s">
        <v>16</v>
      </c>
      <c r="F723">
        <v>6.75</v>
      </c>
      <c r="G723">
        <v>20.488</v>
      </c>
      <c r="H723">
        <v>843.16800000000001</v>
      </c>
      <c r="I723">
        <v>2.4E-2</v>
      </c>
      <c r="K723" t="s">
        <v>79</v>
      </c>
    </row>
    <row r="724" spans="1:13" x14ac:dyDescent="0.35">
      <c r="A724">
        <v>41</v>
      </c>
      <c r="B724">
        <v>41</v>
      </c>
      <c r="C724" t="s">
        <v>141</v>
      </c>
      <c r="D724" t="s">
        <v>16</v>
      </c>
      <c r="F724">
        <v>6.82</v>
      </c>
      <c r="G724">
        <v>168.90899999999999</v>
      </c>
      <c r="H724">
        <v>743.54899999999998</v>
      </c>
      <c r="I724">
        <v>0.22700000000000001</v>
      </c>
      <c r="K724" t="s">
        <v>75</v>
      </c>
    </row>
    <row r="725" spans="1:13" x14ac:dyDescent="0.35">
      <c r="A725">
        <v>42</v>
      </c>
      <c r="B725">
        <v>42</v>
      </c>
      <c r="C725" t="s">
        <v>142</v>
      </c>
      <c r="D725" t="s">
        <v>16</v>
      </c>
      <c r="F725">
        <v>7.02</v>
      </c>
      <c r="G725">
        <v>31.135999999999999</v>
      </c>
      <c r="H725">
        <v>995.07299999999998</v>
      </c>
      <c r="I725">
        <v>3.1E-2</v>
      </c>
      <c r="K725" t="s">
        <v>87</v>
      </c>
    </row>
    <row r="726" spans="1:13" x14ac:dyDescent="0.35">
      <c r="A726">
        <v>43</v>
      </c>
      <c r="B726">
        <v>43</v>
      </c>
      <c r="C726" t="s">
        <v>143</v>
      </c>
      <c r="D726" t="s">
        <v>24</v>
      </c>
    </row>
    <row r="727" spans="1:13" x14ac:dyDescent="0.35">
      <c r="A727">
        <v>44</v>
      </c>
      <c r="B727">
        <v>44</v>
      </c>
      <c r="C727" t="s">
        <v>144</v>
      </c>
      <c r="D727" t="s">
        <v>16</v>
      </c>
      <c r="H727">
        <v>1070.6849999999999</v>
      </c>
    </row>
    <row r="728" spans="1:13" x14ac:dyDescent="0.35">
      <c r="A728">
        <v>45</v>
      </c>
      <c r="B728">
        <v>45</v>
      </c>
      <c r="C728" t="s">
        <v>145</v>
      </c>
      <c r="D728" t="s">
        <v>16</v>
      </c>
      <c r="F728">
        <v>7</v>
      </c>
      <c r="G728">
        <v>12.898999999999999</v>
      </c>
      <c r="H728">
        <v>1028.93</v>
      </c>
      <c r="I728">
        <v>1.2999999999999999E-2</v>
      </c>
      <c r="K728" t="s">
        <v>79</v>
      </c>
    </row>
    <row r="729" spans="1:13" x14ac:dyDescent="0.35">
      <c r="A729">
        <v>46</v>
      </c>
      <c r="B729">
        <v>46</v>
      </c>
      <c r="C729" t="s">
        <v>146</v>
      </c>
      <c r="D729" t="s">
        <v>16</v>
      </c>
      <c r="H729">
        <v>1075.9490000000001</v>
      </c>
    </row>
    <row r="730" spans="1:13" x14ac:dyDescent="0.35">
      <c r="A730">
        <v>47</v>
      </c>
      <c r="B730">
        <v>47</v>
      </c>
      <c r="C730" t="s">
        <v>147</v>
      </c>
      <c r="D730" t="s">
        <v>16</v>
      </c>
      <c r="F730">
        <v>6.84</v>
      </c>
      <c r="G730">
        <v>7.3529999999999998</v>
      </c>
      <c r="H730">
        <v>768.16700000000003</v>
      </c>
      <c r="I730">
        <v>0.01</v>
      </c>
      <c r="K730" t="s">
        <v>79</v>
      </c>
    </row>
    <row r="731" spans="1:13" x14ac:dyDescent="0.35">
      <c r="A731">
        <v>48</v>
      </c>
      <c r="B731">
        <v>48</v>
      </c>
      <c r="C731" t="s">
        <v>148</v>
      </c>
      <c r="D731" t="s">
        <v>24</v>
      </c>
    </row>
    <row r="733" spans="1:13" x14ac:dyDescent="0.35">
      <c r="A733" t="s">
        <v>88</v>
      </c>
    </row>
    <row r="735" spans="1:13" x14ac:dyDescent="0.35">
      <c r="B735" t="s">
        <v>3</v>
      </c>
      <c r="C735" t="s">
        <v>4</v>
      </c>
      <c r="D735" t="s">
        <v>5</v>
      </c>
      <c r="E735" t="s">
        <v>6</v>
      </c>
      <c r="F735" t="s">
        <v>7</v>
      </c>
      <c r="G735" t="s">
        <v>8</v>
      </c>
      <c r="H735" t="s">
        <v>9</v>
      </c>
      <c r="I735" t="s">
        <v>10</v>
      </c>
      <c r="J735" t="s">
        <v>11</v>
      </c>
      <c r="K735" t="s">
        <v>12</v>
      </c>
      <c r="L735" t="s">
        <v>13</v>
      </c>
      <c r="M735" t="s">
        <v>14</v>
      </c>
    </row>
    <row r="736" spans="1:13" x14ac:dyDescent="0.35">
      <c r="A736">
        <v>1</v>
      </c>
      <c r="B736">
        <v>1</v>
      </c>
      <c r="C736" t="s">
        <v>101</v>
      </c>
      <c r="D736" t="s">
        <v>24</v>
      </c>
      <c r="E736">
        <v>1</v>
      </c>
      <c r="K736" t="s">
        <v>25</v>
      </c>
    </row>
    <row r="737" spans="1:13" x14ac:dyDescent="0.35">
      <c r="A737">
        <v>2</v>
      </c>
      <c r="B737">
        <v>2</v>
      </c>
      <c r="C737" t="s">
        <v>102</v>
      </c>
      <c r="D737" t="s">
        <v>16</v>
      </c>
      <c r="E737">
        <v>1</v>
      </c>
      <c r="F737">
        <v>0.59</v>
      </c>
      <c r="G737">
        <v>2306.1460000000002</v>
      </c>
      <c r="I737">
        <v>2306.1460000000002</v>
      </c>
      <c r="K737" t="s">
        <v>17</v>
      </c>
      <c r="L737">
        <v>0.9</v>
      </c>
      <c r="M737">
        <v>-10.3</v>
      </c>
    </row>
    <row r="738" spans="1:13" x14ac:dyDescent="0.35">
      <c r="A738">
        <v>3</v>
      </c>
      <c r="B738">
        <v>3</v>
      </c>
      <c r="C738" t="s">
        <v>103</v>
      </c>
      <c r="D738" t="s">
        <v>16</v>
      </c>
      <c r="E738">
        <v>1</v>
      </c>
      <c r="F738">
        <v>0.57999999999999996</v>
      </c>
      <c r="G738">
        <v>1519.2639999999999</v>
      </c>
      <c r="I738">
        <v>1519.2639999999999</v>
      </c>
      <c r="K738" t="s">
        <v>17</v>
      </c>
      <c r="L738">
        <v>0.6</v>
      </c>
      <c r="M738">
        <v>-40.9</v>
      </c>
    </row>
    <row r="739" spans="1:13" x14ac:dyDescent="0.35">
      <c r="A739">
        <v>4</v>
      </c>
      <c r="B739">
        <v>4</v>
      </c>
      <c r="C739" t="s">
        <v>104</v>
      </c>
      <c r="D739" t="s">
        <v>16</v>
      </c>
      <c r="E739">
        <v>1</v>
      </c>
      <c r="F739">
        <v>0.57999999999999996</v>
      </c>
      <c r="G739">
        <v>1143.9169999999999</v>
      </c>
      <c r="I739">
        <v>1143.9169999999999</v>
      </c>
      <c r="K739" t="s">
        <v>17</v>
      </c>
      <c r="L739">
        <v>0.4</v>
      </c>
      <c r="M739">
        <v>-55.5</v>
      </c>
    </row>
    <row r="740" spans="1:13" x14ac:dyDescent="0.35">
      <c r="A740">
        <v>5</v>
      </c>
      <c r="B740">
        <v>5</v>
      </c>
      <c r="C740" t="s">
        <v>105</v>
      </c>
      <c r="D740" t="s">
        <v>16</v>
      </c>
      <c r="E740">
        <v>1</v>
      </c>
      <c r="F740">
        <v>0.56999999999999995</v>
      </c>
      <c r="G740">
        <v>1470.19</v>
      </c>
      <c r="I740">
        <v>1470.19</v>
      </c>
      <c r="K740" t="s">
        <v>17</v>
      </c>
      <c r="L740">
        <v>0.6</v>
      </c>
      <c r="M740">
        <v>-42.8</v>
      </c>
    </row>
    <row r="741" spans="1:13" x14ac:dyDescent="0.35">
      <c r="A741">
        <v>6</v>
      </c>
      <c r="B741">
        <v>6</v>
      </c>
      <c r="C741" t="s">
        <v>106</v>
      </c>
      <c r="D741" t="s">
        <v>16</v>
      </c>
      <c r="E741">
        <v>1</v>
      </c>
      <c r="F741">
        <v>0.56999999999999995</v>
      </c>
      <c r="G741">
        <v>1074.0409999999999</v>
      </c>
      <c r="I741">
        <v>1074.0409999999999</v>
      </c>
      <c r="K741" t="s">
        <v>17</v>
      </c>
      <c r="L741">
        <v>0.4</v>
      </c>
      <c r="M741">
        <v>-58.2</v>
      </c>
    </row>
    <row r="742" spans="1:13" x14ac:dyDescent="0.35">
      <c r="A742">
        <v>7</v>
      </c>
      <c r="B742">
        <v>7</v>
      </c>
      <c r="C742" t="s">
        <v>107</v>
      </c>
      <c r="D742" t="s">
        <v>24</v>
      </c>
      <c r="E742">
        <v>1</v>
      </c>
      <c r="K742" t="s">
        <v>25</v>
      </c>
    </row>
    <row r="743" spans="1:13" x14ac:dyDescent="0.35">
      <c r="A743">
        <v>8</v>
      </c>
      <c r="B743">
        <v>8</v>
      </c>
      <c r="C743" t="s">
        <v>108</v>
      </c>
      <c r="D743" t="s">
        <v>16</v>
      </c>
      <c r="E743">
        <v>1</v>
      </c>
      <c r="F743">
        <v>0.65</v>
      </c>
      <c r="G743">
        <v>2919.97</v>
      </c>
      <c r="I743">
        <v>2919.97</v>
      </c>
      <c r="K743" t="s">
        <v>66</v>
      </c>
      <c r="L743">
        <v>1.1000000000000001</v>
      </c>
      <c r="M743">
        <v>13.6</v>
      </c>
    </row>
    <row r="744" spans="1:13" x14ac:dyDescent="0.35">
      <c r="A744">
        <v>9</v>
      </c>
      <c r="B744">
        <v>9</v>
      </c>
      <c r="C744" t="s">
        <v>109</v>
      </c>
      <c r="D744" t="s">
        <v>16</v>
      </c>
      <c r="E744">
        <v>1</v>
      </c>
      <c r="F744">
        <v>0.57999999999999996</v>
      </c>
      <c r="G744">
        <v>1889.5329999999999</v>
      </c>
      <c r="I744">
        <v>1889.5329999999999</v>
      </c>
      <c r="K744" t="s">
        <v>17</v>
      </c>
      <c r="L744">
        <v>0.7</v>
      </c>
      <c r="M744">
        <v>-26.5</v>
      </c>
    </row>
    <row r="745" spans="1:13" x14ac:dyDescent="0.35">
      <c r="A745">
        <v>10</v>
      </c>
      <c r="B745">
        <v>10</v>
      </c>
      <c r="C745" t="s">
        <v>110</v>
      </c>
      <c r="D745" t="s">
        <v>16</v>
      </c>
      <c r="E745">
        <v>1</v>
      </c>
      <c r="F745">
        <v>0.72</v>
      </c>
      <c r="G745">
        <v>1464.3630000000001</v>
      </c>
      <c r="I745">
        <v>1464.3630000000001</v>
      </c>
      <c r="K745" t="s">
        <v>17</v>
      </c>
      <c r="L745">
        <v>0.6</v>
      </c>
      <c r="M745">
        <v>-43</v>
      </c>
    </row>
    <row r="746" spans="1:13" x14ac:dyDescent="0.35">
      <c r="A746">
        <v>11</v>
      </c>
      <c r="B746">
        <v>11</v>
      </c>
      <c r="C746" t="s">
        <v>111</v>
      </c>
      <c r="D746" t="s">
        <v>16</v>
      </c>
      <c r="E746">
        <v>1</v>
      </c>
      <c r="F746">
        <v>0.59</v>
      </c>
      <c r="G746">
        <v>1801.3389999999999</v>
      </c>
      <c r="I746">
        <v>1801.3389999999999</v>
      </c>
      <c r="K746" t="s">
        <v>17</v>
      </c>
      <c r="L746">
        <v>0.7</v>
      </c>
      <c r="M746">
        <v>-29.9</v>
      </c>
    </row>
    <row r="747" spans="1:13" x14ac:dyDescent="0.35">
      <c r="A747">
        <v>12</v>
      </c>
      <c r="B747">
        <v>12</v>
      </c>
      <c r="C747" t="s">
        <v>112</v>
      </c>
      <c r="D747" t="s">
        <v>16</v>
      </c>
      <c r="E747">
        <v>1</v>
      </c>
      <c r="F747">
        <v>0.87</v>
      </c>
      <c r="G747">
        <v>1207.297</v>
      </c>
      <c r="I747">
        <v>1207.297</v>
      </c>
      <c r="K747" t="s">
        <v>17</v>
      </c>
      <c r="L747">
        <v>0.5</v>
      </c>
      <c r="M747">
        <v>-53</v>
      </c>
    </row>
    <row r="748" spans="1:13" x14ac:dyDescent="0.35">
      <c r="A748">
        <v>13</v>
      </c>
      <c r="B748">
        <v>13</v>
      </c>
      <c r="C748" t="s">
        <v>113</v>
      </c>
      <c r="D748" t="s">
        <v>24</v>
      </c>
      <c r="E748">
        <v>1</v>
      </c>
      <c r="K748" t="s">
        <v>25</v>
      </c>
    </row>
    <row r="749" spans="1:13" x14ac:dyDescent="0.35">
      <c r="A749">
        <v>14</v>
      </c>
      <c r="B749">
        <v>14</v>
      </c>
      <c r="C749" t="s">
        <v>114</v>
      </c>
      <c r="D749" t="s">
        <v>16</v>
      </c>
      <c r="E749">
        <v>1</v>
      </c>
      <c r="F749">
        <v>0.57999999999999996</v>
      </c>
      <c r="G749">
        <v>2075.4929999999999</v>
      </c>
      <c r="I749">
        <v>2075.4929999999999</v>
      </c>
      <c r="K749" t="s">
        <v>17</v>
      </c>
      <c r="L749">
        <v>0.8</v>
      </c>
      <c r="M749">
        <v>-19.2</v>
      </c>
    </row>
    <row r="750" spans="1:13" x14ac:dyDescent="0.35">
      <c r="A750">
        <v>15</v>
      </c>
      <c r="B750">
        <v>15</v>
      </c>
      <c r="C750" t="s">
        <v>115</v>
      </c>
      <c r="D750" t="s">
        <v>16</v>
      </c>
      <c r="E750">
        <v>1</v>
      </c>
      <c r="F750">
        <v>0.57999999999999996</v>
      </c>
      <c r="G750">
        <v>1976.0070000000001</v>
      </c>
      <c r="I750">
        <v>1976.0070000000001</v>
      </c>
      <c r="K750" t="s">
        <v>17</v>
      </c>
      <c r="L750">
        <v>0.8</v>
      </c>
      <c r="M750">
        <v>-23.1</v>
      </c>
    </row>
    <row r="751" spans="1:13" x14ac:dyDescent="0.35">
      <c r="A751">
        <v>16</v>
      </c>
      <c r="B751">
        <v>16</v>
      </c>
      <c r="C751" t="s">
        <v>116</v>
      </c>
      <c r="D751" t="s">
        <v>16</v>
      </c>
      <c r="E751">
        <v>1</v>
      </c>
      <c r="F751">
        <v>0.57999999999999996</v>
      </c>
      <c r="G751">
        <v>1888.6020000000001</v>
      </c>
      <c r="I751">
        <v>1888.6020000000001</v>
      </c>
      <c r="K751" t="s">
        <v>17</v>
      </c>
      <c r="L751">
        <v>0.7</v>
      </c>
      <c r="M751">
        <v>-26.5</v>
      </c>
    </row>
    <row r="752" spans="1:13" x14ac:dyDescent="0.35">
      <c r="A752">
        <v>17</v>
      </c>
      <c r="B752">
        <v>17</v>
      </c>
      <c r="C752" t="s">
        <v>117</v>
      </c>
      <c r="D752" t="s">
        <v>16</v>
      </c>
      <c r="E752">
        <v>1</v>
      </c>
      <c r="F752">
        <v>0.57999999999999996</v>
      </c>
      <c r="G752">
        <v>555.77</v>
      </c>
      <c r="I752">
        <v>555.77</v>
      </c>
      <c r="K752" t="s">
        <v>17</v>
      </c>
      <c r="L752">
        <v>0.2</v>
      </c>
      <c r="M752">
        <v>-78.400000000000006</v>
      </c>
    </row>
    <row r="753" spans="1:13" x14ac:dyDescent="0.35">
      <c r="A753">
        <v>18</v>
      </c>
      <c r="B753">
        <v>18</v>
      </c>
      <c r="C753" t="s">
        <v>118</v>
      </c>
      <c r="D753" t="s">
        <v>16</v>
      </c>
      <c r="E753">
        <v>1</v>
      </c>
      <c r="F753">
        <v>0.56999999999999995</v>
      </c>
      <c r="G753">
        <v>1240.2809999999999</v>
      </c>
      <c r="I753">
        <v>1240.2809999999999</v>
      </c>
      <c r="K753" t="s">
        <v>17</v>
      </c>
      <c r="L753">
        <v>0.5</v>
      </c>
      <c r="M753">
        <v>-51.7</v>
      </c>
    </row>
    <row r="754" spans="1:13" x14ac:dyDescent="0.35">
      <c r="A754">
        <v>19</v>
      </c>
      <c r="B754">
        <v>19</v>
      </c>
      <c r="C754" t="s">
        <v>119</v>
      </c>
      <c r="D754" t="s">
        <v>24</v>
      </c>
      <c r="E754">
        <v>1</v>
      </c>
      <c r="K754" t="s">
        <v>25</v>
      </c>
    </row>
    <row r="755" spans="1:13" x14ac:dyDescent="0.35">
      <c r="A755">
        <v>20</v>
      </c>
      <c r="B755">
        <v>20</v>
      </c>
      <c r="C755" t="s">
        <v>120</v>
      </c>
      <c r="D755" t="s">
        <v>16</v>
      </c>
      <c r="E755">
        <v>1</v>
      </c>
      <c r="F755">
        <v>0.56999999999999995</v>
      </c>
      <c r="G755">
        <v>2085.482</v>
      </c>
      <c r="I755">
        <v>2085.482</v>
      </c>
      <c r="K755" t="s">
        <v>17</v>
      </c>
      <c r="L755">
        <v>0.8</v>
      </c>
      <c r="M755">
        <v>-18.899999999999999</v>
      </c>
    </row>
    <row r="756" spans="1:13" x14ac:dyDescent="0.35">
      <c r="A756">
        <v>21</v>
      </c>
      <c r="B756">
        <v>21</v>
      </c>
      <c r="C756" t="s">
        <v>121</v>
      </c>
      <c r="D756" t="s">
        <v>16</v>
      </c>
      <c r="E756">
        <v>1</v>
      </c>
      <c r="F756">
        <v>0.59</v>
      </c>
      <c r="G756">
        <v>1659.3679999999999</v>
      </c>
      <c r="I756">
        <v>1659.3679999999999</v>
      </c>
      <c r="K756" t="s">
        <v>17</v>
      </c>
      <c r="L756">
        <v>0.6</v>
      </c>
      <c r="M756">
        <v>-35.4</v>
      </c>
    </row>
    <row r="757" spans="1:13" x14ac:dyDescent="0.35">
      <c r="A757">
        <v>22</v>
      </c>
      <c r="B757">
        <v>22</v>
      </c>
      <c r="C757" t="s">
        <v>122</v>
      </c>
      <c r="D757" t="s">
        <v>16</v>
      </c>
      <c r="E757">
        <v>1</v>
      </c>
      <c r="F757">
        <v>0.56999999999999995</v>
      </c>
      <c r="G757">
        <v>1369.7750000000001</v>
      </c>
      <c r="I757">
        <v>1369.7750000000001</v>
      </c>
      <c r="K757" t="s">
        <v>17</v>
      </c>
      <c r="L757">
        <v>0.5</v>
      </c>
      <c r="M757">
        <v>-46.7</v>
      </c>
    </row>
    <row r="758" spans="1:13" x14ac:dyDescent="0.35">
      <c r="A758">
        <v>23</v>
      </c>
      <c r="B758">
        <v>23</v>
      </c>
      <c r="C758" t="s">
        <v>123</v>
      </c>
      <c r="D758" t="s">
        <v>16</v>
      </c>
      <c r="E758">
        <v>1</v>
      </c>
      <c r="F758">
        <v>0.57999999999999996</v>
      </c>
      <c r="G758">
        <v>1762.425</v>
      </c>
      <c r="I758">
        <v>1762.425</v>
      </c>
      <c r="K758" t="s">
        <v>17</v>
      </c>
      <c r="L758">
        <v>0.7</v>
      </c>
      <c r="M758">
        <v>-31.4</v>
      </c>
    </row>
    <row r="759" spans="1:13" x14ac:dyDescent="0.35">
      <c r="A759">
        <v>24</v>
      </c>
      <c r="B759">
        <v>24</v>
      </c>
      <c r="C759" t="s">
        <v>124</v>
      </c>
      <c r="D759" t="s">
        <v>16</v>
      </c>
      <c r="E759">
        <v>1</v>
      </c>
      <c r="F759">
        <v>0.57999999999999996</v>
      </c>
      <c r="G759">
        <v>1891.6179999999999</v>
      </c>
      <c r="I759">
        <v>1891.6179999999999</v>
      </c>
      <c r="K759" t="s">
        <v>17</v>
      </c>
      <c r="L759">
        <v>0.7</v>
      </c>
      <c r="M759">
        <v>-26.4</v>
      </c>
    </row>
    <row r="760" spans="1:13" x14ac:dyDescent="0.35">
      <c r="A760">
        <v>25</v>
      </c>
      <c r="B760">
        <v>25</v>
      </c>
      <c r="C760" t="s">
        <v>125</v>
      </c>
      <c r="D760" t="s">
        <v>24</v>
      </c>
      <c r="E760">
        <v>1</v>
      </c>
      <c r="K760" t="s">
        <v>25</v>
      </c>
    </row>
    <row r="761" spans="1:13" x14ac:dyDescent="0.35">
      <c r="A761">
        <v>26</v>
      </c>
      <c r="B761">
        <v>26</v>
      </c>
      <c r="C761" t="s">
        <v>126</v>
      </c>
      <c r="D761" t="s">
        <v>16</v>
      </c>
      <c r="E761">
        <v>1</v>
      </c>
      <c r="F761">
        <v>0.57999999999999996</v>
      </c>
      <c r="G761">
        <v>2048.6109999999999</v>
      </c>
      <c r="I761">
        <v>2048.6109999999999</v>
      </c>
      <c r="K761" t="s">
        <v>17</v>
      </c>
      <c r="L761">
        <v>0.8</v>
      </c>
      <c r="M761">
        <v>-20.3</v>
      </c>
    </row>
    <row r="762" spans="1:13" x14ac:dyDescent="0.35">
      <c r="A762">
        <v>27</v>
      </c>
      <c r="B762">
        <v>27</v>
      </c>
      <c r="C762" t="s">
        <v>127</v>
      </c>
      <c r="D762" t="s">
        <v>16</v>
      </c>
      <c r="E762">
        <v>1</v>
      </c>
      <c r="F762">
        <v>0.57999999999999996</v>
      </c>
      <c r="G762">
        <v>1772.6990000000001</v>
      </c>
      <c r="I762">
        <v>1772.6990000000001</v>
      </c>
      <c r="K762" t="s">
        <v>17</v>
      </c>
      <c r="L762">
        <v>0.7</v>
      </c>
      <c r="M762">
        <v>-31</v>
      </c>
    </row>
    <row r="763" spans="1:13" x14ac:dyDescent="0.35">
      <c r="A763">
        <v>28</v>
      </c>
      <c r="B763">
        <v>28</v>
      </c>
      <c r="C763" t="s">
        <v>128</v>
      </c>
      <c r="D763" t="s">
        <v>16</v>
      </c>
      <c r="E763">
        <v>1</v>
      </c>
      <c r="F763">
        <v>0.57999999999999996</v>
      </c>
      <c r="G763">
        <v>1544.5150000000001</v>
      </c>
      <c r="I763">
        <v>1544.5150000000001</v>
      </c>
      <c r="K763" t="s">
        <v>17</v>
      </c>
      <c r="L763">
        <v>0.6</v>
      </c>
      <c r="M763">
        <v>-39.9</v>
      </c>
    </row>
    <row r="764" spans="1:13" x14ac:dyDescent="0.35">
      <c r="A764">
        <v>29</v>
      </c>
      <c r="B764">
        <v>29</v>
      </c>
      <c r="C764" t="s">
        <v>129</v>
      </c>
      <c r="D764" t="s">
        <v>16</v>
      </c>
      <c r="E764">
        <v>1</v>
      </c>
      <c r="F764">
        <v>0.57999999999999996</v>
      </c>
      <c r="G764">
        <v>2064.009</v>
      </c>
      <c r="I764">
        <v>2064.009</v>
      </c>
      <c r="K764" t="s">
        <v>17</v>
      </c>
      <c r="L764">
        <v>0.8</v>
      </c>
      <c r="M764">
        <v>-19.7</v>
      </c>
    </row>
    <row r="765" spans="1:13" x14ac:dyDescent="0.35">
      <c r="A765">
        <v>30</v>
      </c>
      <c r="B765">
        <v>30</v>
      </c>
      <c r="C765" t="s">
        <v>130</v>
      </c>
      <c r="D765" t="s">
        <v>16</v>
      </c>
      <c r="E765">
        <v>1</v>
      </c>
      <c r="F765">
        <v>0.56999999999999995</v>
      </c>
      <c r="G765">
        <v>1185.0409999999999</v>
      </c>
      <c r="I765">
        <v>1185.0409999999999</v>
      </c>
      <c r="K765" t="s">
        <v>17</v>
      </c>
      <c r="L765">
        <v>0.5</v>
      </c>
      <c r="M765">
        <v>-53.9</v>
      </c>
    </row>
    <row r="766" spans="1:13" x14ac:dyDescent="0.35">
      <c r="A766">
        <v>31</v>
      </c>
      <c r="B766">
        <v>31</v>
      </c>
      <c r="C766" t="s">
        <v>131</v>
      </c>
      <c r="D766" t="s">
        <v>24</v>
      </c>
      <c r="E766">
        <v>1</v>
      </c>
      <c r="K766" t="s">
        <v>25</v>
      </c>
    </row>
    <row r="767" spans="1:13" x14ac:dyDescent="0.35">
      <c r="A767">
        <v>32</v>
      </c>
      <c r="B767">
        <v>32</v>
      </c>
      <c r="C767" t="s">
        <v>132</v>
      </c>
      <c r="D767" t="s">
        <v>16</v>
      </c>
      <c r="E767">
        <v>1</v>
      </c>
      <c r="F767">
        <v>0.56999999999999995</v>
      </c>
      <c r="G767">
        <v>1244.6099999999999</v>
      </c>
      <c r="I767">
        <v>1244.6099999999999</v>
      </c>
      <c r="K767" t="s">
        <v>17</v>
      </c>
      <c r="L767">
        <v>0.5</v>
      </c>
      <c r="M767">
        <v>-51.6</v>
      </c>
    </row>
    <row r="768" spans="1:13" x14ac:dyDescent="0.35">
      <c r="A768">
        <v>33</v>
      </c>
      <c r="B768">
        <v>33</v>
      </c>
      <c r="C768" t="s">
        <v>133</v>
      </c>
      <c r="D768" t="s">
        <v>16</v>
      </c>
      <c r="E768">
        <v>1</v>
      </c>
      <c r="F768">
        <v>0.57999999999999996</v>
      </c>
      <c r="G768">
        <v>1100.904</v>
      </c>
      <c r="I768">
        <v>1100.904</v>
      </c>
      <c r="K768" t="s">
        <v>17</v>
      </c>
      <c r="L768">
        <v>0.4</v>
      </c>
      <c r="M768">
        <v>-57.2</v>
      </c>
    </row>
    <row r="769" spans="1:13" x14ac:dyDescent="0.35">
      <c r="A769">
        <v>34</v>
      </c>
      <c r="B769">
        <v>34</v>
      </c>
      <c r="C769" t="s">
        <v>134</v>
      </c>
      <c r="D769" t="s">
        <v>16</v>
      </c>
      <c r="E769">
        <v>1</v>
      </c>
      <c r="F769">
        <v>0.56999999999999995</v>
      </c>
      <c r="G769">
        <v>749.01700000000005</v>
      </c>
      <c r="I769">
        <v>749.01700000000005</v>
      </c>
      <c r="K769" t="s">
        <v>17</v>
      </c>
      <c r="L769">
        <v>0.3</v>
      </c>
      <c r="M769">
        <v>-70.900000000000006</v>
      </c>
    </row>
    <row r="770" spans="1:13" x14ac:dyDescent="0.35">
      <c r="A770">
        <v>35</v>
      </c>
      <c r="B770">
        <v>35</v>
      </c>
      <c r="C770" t="s">
        <v>135</v>
      </c>
      <c r="D770" t="s">
        <v>16</v>
      </c>
      <c r="E770">
        <v>1</v>
      </c>
      <c r="F770">
        <v>0.56000000000000005</v>
      </c>
      <c r="G770">
        <v>1170.9110000000001</v>
      </c>
      <c r="I770">
        <v>1170.9110000000001</v>
      </c>
      <c r="K770" t="s">
        <v>17</v>
      </c>
      <c r="L770">
        <v>0.5</v>
      </c>
      <c r="M770">
        <v>-54.4</v>
      </c>
    </row>
    <row r="771" spans="1:13" x14ac:dyDescent="0.35">
      <c r="A771">
        <v>36</v>
      </c>
      <c r="B771">
        <v>36</v>
      </c>
      <c r="C771" t="s">
        <v>136</v>
      </c>
      <c r="D771" t="s">
        <v>16</v>
      </c>
      <c r="E771">
        <v>1</v>
      </c>
      <c r="F771">
        <v>0.78</v>
      </c>
      <c r="G771">
        <v>1215.009</v>
      </c>
      <c r="I771">
        <v>1215.009</v>
      </c>
      <c r="K771" t="s">
        <v>17</v>
      </c>
      <c r="L771">
        <v>0.5</v>
      </c>
      <c r="M771">
        <v>-52.7</v>
      </c>
    </row>
    <row r="772" spans="1:13" x14ac:dyDescent="0.35">
      <c r="A772">
        <v>37</v>
      </c>
      <c r="B772">
        <v>37</v>
      </c>
      <c r="C772" t="s">
        <v>137</v>
      </c>
      <c r="D772" t="s">
        <v>24</v>
      </c>
      <c r="E772">
        <v>1</v>
      </c>
      <c r="K772" t="s">
        <v>25</v>
      </c>
    </row>
    <row r="773" spans="1:13" x14ac:dyDescent="0.35">
      <c r="A773">
        <v>38</v>
      </c>
      <c r="B773">
        <v>38</v>
      </c>
      <c r="C773" t="s">
        <v>138</v>
      </c>
      <c r="D773" t="s">
        <v>16</v>
      </c>
      <c r="E773">
        <v>1</v>
      </c>
      <c r="F773">
        <v>0.63</v>
      </c>
      <c r="G773">
        <v>2504.5970000000002</v>
      </c>
      <c r="I773">
        <v>2504.5970000000002</v>
      </c>
      <c r="K773" t="s">
        <v>17</v>
      </c>
      <c r="L773">
        <v>1</v>
      </c>
      <c r="M773">
        <v>-2.5</v>
      </c>
    </row>
    <row r="774" spans="1:13" x14ac:dyDescent="0.35">
      <c r="A774">
        <v>39</v>
      </c>
      <c r="B774">
        <v>39</v>
      </c>
      <c r="C774" t="s">
        <v>139</v>
      </c>
      <c r="D774" t="s">
        <v>16</v>
      </c>
      <c r="E774">
        <v>1</v>
      </c>
      <c r="F774">
        <v>0.57999999999999996</v>
      </c>
      <c r="G774">
        <v>1419.395</v>
      </c>
      <c r="I774">
        <v>1419.395</v>
      </c>
      <c r="K774" t="s">
        <v>17</v>
      </c>
      <c r="L774">
        <v>0.6</v>
      </c>
      <c r="M774">
        <v>-44.8</v>
      </c>
    </row>
    <row r="775" spans="1:13" x14ac:dyDescent="0.35">
      <c r="A775">
        <v>40</v>
      </c>
      <c r="B775">
        <v>40</v>
      </c>
      <c r="C775" t="s">
        <v>140</v>
      </c>
      <c r="D775" t="s">
        <v>16</v>
      </c>
      <c r="E775">
        <v>1</v>
      </c>
      <c r="F775">
        <v>0.56999999999999995</v>
      </c>
      <c r="G775">
        <v>1529.3119999999999</v>
      </c>
      <c r="I775">
        <v>1529.3119999999999</v>
      </c>
      <c r="K775" t="s">
        <v>17</v>
      </c>
      <c r="L775">
        <v>0.6</v>
      </c>
      <c r="M775">
        <v>-40.5</v>
      </c>
    </row>
    <row r="776" spans="1:13" x14ac:dyDescent="0.35">
      <c r="A776">
        <v>41</v>
      </c>
      <c r="B776">
        <v>41</v>
      </c>
      <c r="C776" t="s">
        <v>141</v>
      </c>
      <c r="D776" t="s">
        <v>16</v>
      </c>
      <c r="E776">
        <v>1</v>
      </c>
      <c r="F776">
        <v>0.74</v>
      </c>
      <c r="G776">
        <v>1502.816</v>
      </c>
      <c r="I776">
        <v>1502.816</v>
      </c>
      <c r="K776" t="s">
        <v>17</v>
      </c>
      <c r="L776">
        <v>0.6</v>
      </c>
      <c r="M776">
        <v>-41.5</v>
      </c>
    </row>
    <row r="777" spans="1:13" x14ac:dyDescent="0.35">
      <c r="A777">
        <v>42</v>
      </c>
      <c r="B777">
        <v>42</v>
      </c>
      <c r="C777" t="s">
        <v>142</v>
      </c>
      <c r="D777" t="s">
        <v>16</v>
      </c>
      <c r="E777">
        <v>1</v>
      </c>
      <c r="F777">
        <v>0.76</v>
      </c>
      <c r="G777">
        <v>1087.2349999999999</v>
      </c>
      <c r="I777">
        <v>1087.2349999999999</v>
      </c>
      <c r="K777" t="s">
        <v>17</v>
      </c>
      <c r="L777">
        <v>0.4</v>
      </c>
      <c r="M777">
        <v>-57.7</v>
      </c>
    </row>
    <row r="778" spans="1:13" x14ac:dyDescent="0.35">
      <c r="A778">
        <v>43</v>
      </c>
      <c r="B778">
        <v>43</v>
      </c>
      <c r="C778" t="s">
        <v>143</v>
      </c>
      <c r="D778" t="s">
        <v>24</v>
      </c>
      <c r="E778">
        <v>1</v>
      </c>
      <c r="K778" t="s">
        <v>25</v>
      </c>
    </row>
    <row r="779" spans="1:13" x14ac:dyDescent="0.35">
      <c r="A779">
        <v>44</v>
      </c>
      <c r="B779">
        <v>44</v>
      </c>
      <c r="C779" t="s">
        <v>144</v>
      </c>
      <c r="D779" t="s">
        <v>16</v>
      </c>
      <c r="E779">
        <v>1</v>
      </c>
      <c r="F779">
        <v>0.57999999999999996</v>
      </c>
      <c r="G779">
        <v>2031.4849999999999</v>
      </c>
      <c r="I779">
        <v>2031.4849999999999</v>
      </c>
      <c r="K779" t="s">
        <v>17</v>
      </c>
      <c r="L779">
        <v>0.8</v>
      </c>
      <c r="M779">
        <v>-21</v>
      </c>
    </row>
    <row r="780" spans="1:13" x14ac:dyDescent="0.35">
      <c r="A780">
        <v>45</v>
      </c>
      <c r="B780">
        <v>45</v>
      </c>
      <c r="C780" t="s">
        <v>145</v>
      </c>
      <c r="D780" t="s">
        <v>16</v>
      </c>
      <c r="E780">
        <v>1</v>
      </c>
      <c r="F780">
        <v>0.6</v>
      </c>
      <c r="G780">
        <v>240.393</v>
      </c>
      <c r="I780">
        <v>240.393</v>
      </c>
      <c r="K780" t="s">
        <v>17</v>
      </c>
      <c r="L780">
        <v>0.1</v>
      </c>
      <c r="M780">
        <v>-90.6</v>
      </c>
    </row>
    <row r="781" spans="1:13" x14ac:dyDescent="0.35">
      <c r="A781">
        <v>46</v>
      </c>
      <c r="B781">
        <v>46</v>
      </c>
      <c r="C781" t="s">
        <v>146</v>
      </c>
      <c r="D781" t="s">
        <v>16</v>
      </c>
      <c r="E781">
        <v>1</v>
      </c>
      <c r="F781">
        <v>0.56999999999999995</v>
      </c>
      <c r="G781">
        <v>1707.461</v>
      </c>
      <c r="I781">
        <v>1707.461</v>
      </c>
      <c r="K781" t="s">
        <v>17</v>
      </c>
      <c r="L781">
        <v>0.7</v>
      </c>
      <c r="M781">
        <v>-33.6</v>
      </c>
    </row>
    <row r="782" spans="1:13" x14ac:dyDescent="0.35">
      <c r="A782">
        <v>47</v>
      </c>
      <c r="B782">
        <v>47</v>
      </c>
      <c r="C782" t="s">
        <v>147</v>
      </c>
      <c r="D782" t="s">
        <v>16</v>
      </c>
      <c r="E782">
        <v>1</v>
      </c>
      <c r="F782">
        <v>0.57999999999999996</v>
      </c>
      <c r="G782">
        <v>1899.8320000000001</v>
      </c>
      <c r="I782">
        <v>1899.8320000000001</v>
      </c>
      <c r="K782" t="s">
        <v>17</v>
      </c>
      <c r="L782">
        <v>0.7</v>
      </c>
      <c r="M782">
        <v>-26.1</v>
      </c>
    </row>
    <row r="783" spans="1:13" x14ac:dyDescent="0.35">
      <c r="A783">
        <v>48</v>
      </c>
      <c r="B783">
        <v>48</v>
      </c>
      <c r="C783" t="s">
        <v>148</v>
      </c>
      <c r="D783" t="s">
        <v>24</v>
      </c>
      <c r="E783">
        <v>1</v>
      </c>
      <c r="K783" t="s">
        <v>25</v>
      </c>
    </row>
    <row r="785" spans="1:13" x14ac:dyDescent="0.35">
      <c r="A785" t="s">
        <v>89</v>
      </c>
    </row>
    <row r="787" spans="1:13" x14ac:dyDescent="0.35">
      <c r="B787" t="s">
        <v>3</v>
      </c>
      <c r="C787" t="s">
        <v>4</v>
      </c>
      <c r="D787" t="s">
        <v>5</v>
      </c>
      <c r="E787" t="s">
        <v>6</v>
      </c>
      <c r="F787" t="s">
        <v>7</v>
      </c>
      <c r="G787" t="s">
        <v>8</v>
      </c>
      <c r="H787" t="s">
        <v>9</v>
      </c>
      <c r="I787" t="s">
        <v>10</v>
      </c>
      <c r="J787" t="s">
        <v>11</v>
      </c>
      <c r="K787" t="s">
        <v>12</v>
      </c>
      <c r="L787" t="s">
        <v>13</v>
      </c>
      <c r="M787" t="s">
        <v>14</v>
      </c>
    </row>
    <row r="788" spans="1:13" x14ac:dyDescent="0.35">
      <c r="A788">
        <v>1</v>
      </c>
      <c r="B788">
        <v>1</v>
      </c>
      <c r="C788" t="s">
        <v>101</v>
      </c>
      <c r="D788" t="s">
        <v>24</v>
      </c>
      <c r="E788">
        <v>1</v>
      </c>
      <c r="K788" t="s">
        <v>25</v>
      </c>
    </row>
    <row r="789" spans="1:13" x14ac:dyDescent="0.35">
      <c r="A789">
        <v>2</v>
      </c>
      <c r="B789">
        <v>2</v>
      </c>
      <c r="C789" t="s">
        <v>102</v>
      </c>
      <c r="D789" t="s">
        <v>16</v>
      </c>
      <c r="E789">
        <v>1</v>
      </c>
      <c r="F789">
        <v>0.73</v>
      </c>
      <c r="G789">
        <v>2235.1640000000002</v>
      </c>
      <c r="I789">
        <v>2235.1640000000002</v>
      </c>
      <c r="K789" t="s">
        <v>17</v>
      </c>
      <c r="L789">
        <v>1.2</v>
      </c>
      <c r="M789">
        <v>23.3</v>
      </c>
    </row>
    <row r="790" spans="1:13" x14ac:dyDescent="0.35">
      <c r="A790">
        <v>3</v>
      </c>
      <c r="B790">
        <v>3</v>
      </c>
      <c r="C790" t="s">
        <v>103</v>
      </c>
      <c r="D790" t="s">
        <v>16</v>
      </c>
      <c r="E790">
        <v>1</v>
      </c>
      <c r="F790">
        <v>1.0900000000000001</v>
      </c>
      <c r="G790">
        <v>4303.3440000000001</v>
      </c>
      <c r="I790">
        <v>4303.3440000000001</v>
      </c>
      <c r="K790" t="s">
        <v>17</v>
      </c>
      <c r="L790">
        <v>2.4</v>
      </c>
      <c r="M790">
        <v>137.30000000000001</v>
      </c>
    </row>
    <row r="791" spans="1:13" x14ac:dyDescent="0.35">
      <c r="A791">
        <v>4</v>
      </c>
      <c r="B791">
        <v>4</v>
      </c>
      <c r="C791" t="s">
        <v>104</v>
      </c>
      <c r="D791" t="s">
        <v>16</v>
      </c>
      <c r="E791">
        <v>1</v>
      </c>
      <c r="F791">
        <v>0.79</v>
      </c>
      <c r="G791">
        <v>2331.5</v>
      </c>
      <c r="I791">
        <v>2331.5</v>
      </c>
      <c r="K791" t="s">
        <v>17</v>
      </c>
      <c r="L791">
        <v>1.3</v>
      </c>
      <c r="M791">
        <v>28.6</v>
      </c>
    </row>
    <row r="792" spans="1:13" x14ac:dyDescent="0.35">
      <c r="A792">
        <v>5</v>
      </c>
      <c r="B792">
        <v>5</v>
      </c>
      <c r="C792" t="s">
        <v>105</v>
      </c>
      <c r="D792" t="s">
        <v>16</v>
      </c>
      <c r="E792">
        <v>1</v>
      </c>
      <c r="F792">
        <v>0.73</v>
      </c>
      <c r="G792">
        <v>3134.5569999999998</v>
      </c>
      <c r="I792">
        <v>3134.5569999999998</v>
      </c>
      <c r="K792" t="s">
        <v>17</v>
      </c>
      <c r="L792">
        <v>1.7</v>
      </c>
      <c r="M792">
        <v>72.900000000000006</v>
      </c>
    </row>
    <row r="793" spans="1:13" x14ac:dyDescent="0.35">
      <c r="A793">
        <v>6</v>
      </c>
      <c r="B793">
        <v>6</v>
      </c>
      <c r="C793" t="s">
        <v>106</v>
      </c>
      <c r="D793" t="s">
        <v>16</v>
      </c>
      <c r="E793">
        <v>1</v>
      </c>
      <c r="F793">
        <v>0.75</v>
      </c>
      <c r="G793">
        <v>3179.5839999999998</v>
      </c>
      <c r="I793">
        <v>3179.5839999999998</v>
      </c>
      <c r="K793" t="s">
        <v>17</v>
      </c>
      <c r="L793">
        <v>1.8</v>
      </c>
      <c r="M793">
        <v>75.3</v>
      </c>
    </row>
    <row r="794" spans="1:13" x14ac:dyDescent="0.35">
      <c r="A794">
        <v>7</v>
      </c>
      <c r="B794">
        <v>7</v>
      </c>
      <c r="C794" t="s">
        <v>107</v>
      </c>
      <c r="D794" t="s">
        <v>24</v>
      </c>
      <c r="E794">
        <v>1</v>
      </c>
      <c r="K794" t="s">
        <v>25</v>
      </c>
    </row>
    <row r="795" spans="1:13" x14ac:dyDescent="0.35">
      <c r="A795">
        <v>8</v>
      </c>
      <c r="B795">
        <v>8</v>
      </c>
      <c r="C795" t="s">
        <v>108</v>
      </c>
      <c r="D795" t="s">
        <v>16</v>
      </c>
      <c r="E795">
        <v>1</v>
      </c>
      <c r="F795">
        <v>0.88</v>
      </c>
      <c r="G795">
        <v>2509.0059999999999</v>
      </c>
      <c r="I795">
        <v>2509.0059999999999</v>
      </c>
      <c r="K795" t="s">
        <v>17</v>
      </c>
      <c r="L795">
        <v>1.4</v>
      </c>
      <c r="M795">
        <v>38.4</v>
      </c>
    </row>
    <row r="796" spans="1:13" x14ac:dyDescent="0.35">
      <c r="A796">
        <v>9</v>
      </c>
      <c r="B796">
        <v>9</v>
      </c>
      <c r="C796" t="s">
        <v>109</v>
      </c>
      <c r="D796" t="s">
        <v>16</v>
      </c>
      <c r="E796">
        <v>1</v>
      </c>
      <c r="F796">
        <v>0.72</v>
      </c>
      <c r="G796">
        <v>2221.4389999999999</v>
      </c>
      <c r="I796">
        <v>2221.4389999999999</v>
      </c>
      <c r="K796" t="s">
        <v>17</v>
      </c>
      <c r="L796">
        <v>1.2</v>
      </c>
      <c r="M796">
        <v>22.5</v>
      </c>
    </row>
    <row r="797" spans="1:13" x14ac:dyDescent="0.35">
      <c r="A797">
        <v>10</v>
      </c>
      <c r="B797">
        <v>10</v>
      </c>
      <c r="C797" t="s">
        <v>110</v>
      </c>
      <c r="D797" t="s">
        <v>16</v>
      </c>
      <c r="E797">
        <v>1</v>
      </c>
      <c r="F797">
        <v>0.72</v>
      </c>
      <c r="G797">
        <v>2512.2359999999999</v>
      </c>
      <c r="I797">
        <v>2512.2359999999999</v>
      </c>
      <c r="K797" t="s">
        <v>17</v>
      </c>
      <c r="L797">
        <v>1.4</v>
      </c>
      <c r="M797">
        <v>38.5</v>
      </c>
    </row>
    <row r="798" spans="1:13" x14ac:dyDescent="0.35">
      <c r="A798">
        <v>11</v>
      </c>
      <c r="B798">
        <v>11</v>
      </c>
      <c r="C798" t="s">
        <v>111</v>
      </c>
      <c r="D798" t="s">
        <v>16</v>
      </c>
      <c r="E798">
        <v>1</v>
      </c>
      <c r="F798">
        <v>0.72</v>
      </c>
      <c r="G798">
        <v>2243.0500000000002</v>
      </c>
      <c r="I798">
        <v>2243.0500000000002</v>
      </c>
      <c r="K798" t="s">
        <v>17</v>
      </c>
      <c r="L798">
        <v>1.2</v>
      </c>
      <c r="M798">
        <v>23.7</v>
      </c>
    </row>
    <row r="799" spans="1:13" x14ac:dyDescent="0.35">
      <c r="A799">
        <v>12</v>
      </c>
      <c r="B799">
        <v>12</v>
      </c>
      <c r="C799" t="s">
        <v>112</v>
      </c>
      <c r="D799" t="s">
        <v>16</v>
      </c>
      <c r="E799">
        <v>1</v>
      </c>
      <c r="F799">
        <v>0.76</v>
      </c>
      <c r="G799">
        <v>1937.444</v>
      </c>
      <c r="I799">
        <v>1937.444</v>
      </c>
      <c r="K799" t="s">
        <v>17</v>
      </c>
      <c r="L799">
        <v>1.1000000000000001</v>
      </c>
      <c r="M799">
        <v>6.8</v>
      </c>
    </row>
    <row r="800" spans="1:13" x14ac:dyDescent="0.35">
      <c r="A800">
        <v>13</v>
      </c>
      <c r="B800">
        <v>13</v>
      </c>
      <c r="C800" t="s">
        <v>113</v>
      </c>
      <c r="D800" t="s">
        <v>24</v>
      </c>
      <c r="E800">
        <v>1</v>
      </c>
      <c r="K800" t="s">
        <v>25</v>
      </c>
    </row>
    <row r="801" spans="1:13" x14ac:dyDescent="0.35">
      <c r="A801">
        <v>14</v>
      </c>
      <c r="B801">
        <v>14</v>
      </c>
      <c r="C801" t="s">
        <v>114</v>
      </c>
      <c r="D801" t="s">
        <v>16</v>
      </c>
      <c r="E801">
        <v>1</v>
      </c>
      <c r="F801">
        <v>0.73</v>
      </c>
      <c r="G801">
        <v>2042.5730000000001</v>
      </c>
      <c r="I801">
        <v>2042.5730000000001</v>
      </c>
      <c r="K801" t="s">
        <v>17</v>
      </c>
      <c r="L801">
        <v>1.1000000000000001</v>
      </c>
      <c r="M801">
        <v>12.6</v>
      </c>
    </row>
    <row r="802" spans="1:13" x14ac:dyDescent="0.35">
      <c r="A802">
        <v>15</v>
      </c>
      <c r="B802">
        <v>15</v>
      </c>
      <c r="C802" t="s">
        <v>115</v>
      </c>
      <c r="D802" t="s">
        <v>16</v>
      </c>
      <c r="E802">
        <v>1</v>
      </c>
      <c r="F802">
        <v>0.74</v>
      </c>
      <c r="G802">
        <v>2445.203</v>
      </c>
      <c r="I802">
        <v>2445.203</v>
      </c>
      <c r="K802" t="s">
        <v>17</v>
      </c>
      <c r="L802">
        <v>1.3</v>
      </c>
      <c r="M802">
        <v>34.799999999999997</v>
      </c>
    </row>
    <row r="803" spans="1:13" x14ac:dyDescent="0.35">
      <c r="A803">
        <v>16</v>
      </c>
      <c r="B803">
        <v>16</v>
      </c>
      <c r="C803" t="s">
        <v>116</v>
      </c>
      <c r="D803" t="s">
        <v>16</v>
      </c>
      <c r="E803">
        <v>1</v>
      </c>
      <c r="F803">
        <v>0.7</v>
      </c>
      <c r="G803">
        <v>2585.3980000000001</v>
      </c>
      <c r="I803">
        <v>2585.3980000000001</v>
      </c>
      <c r="K803" t="s">
        <v>17</v>
      </c>
      <c r="L803">
        <v>1.4</v>
      </c>
      <c r="M803">
        <v>42.6</v>
      </c>
    </row>
    <row r="804" spans="1:13" x14ac:dyDescent="0.35">
      <c r="A804">
        <v>17</v>
      </c>
      <c r="B804">
        <v>17</v>
      </c>
      <c r="C804" t="s">
        <v>117</v>
      </c>
      <c r="D804" t="s">
        <v>16</v>
      </c>
      <c r="E804">
        <v>1</v>
      </c>
      <c r="F804">
        <v>0.79</v>
      </c>
      <c r="G804">
        <v>975.20799999999997</v>
      </c>
      <c r="I804">
        <v>975.20799999999997</v>
      </c>
      <c r="K804" t="s">
        <v>48</v>
      </c>
      <c r="L804">
        <v>0.5</v>
      </c>
      <c r="M804">
        <v>-46.2</v>
      </c>
    </row>
    <row r="805" spans="1:13" x14ac:dyDescent="0.35">
      <c r="A805">
        <v>18</v>
      </c>
      <c r="B805">
        <v>18</v>
      </c>
      <c r="C805" t="s">
        <v>118</v>
      </c>
      <c r="D805" t="s">
        <v>16</v>
      </c>
      <c r="E805">
        <v>1</v>
      </c>
      <c r="F805">
        <v>1.1200000000000001</v>
      </c>
      <c r="G805">
        <v>3041.9349999999999</v>
      </c>
      <c r="I805">
        <v>3041.9349999999999</v>
      </c>
      <c r="K805" t="s">
        <v>17</v>
      </c>
      <c r="L805">
        <v>1.7</v>
      </c>
      <c r="M805">
        <v>67.8</v>
      </c>
    </row>
    <row r="806" spans="1:13" x14ac:dyDescent="0.35">
      <c r="A806">
        <v>19</v>
      </c>
      <c r="B806">
        <v>19</v>
      </c>
      <c r="C806" t="s">
        <v>119</v>
      </c>
      <c r="D806" t="s">
        <v>24</v>
      </c>
      <c r="E806">
        <v>1</v>
      </c>
      <c r="K806" t="s">
        <v>25</v>
      </c>
    </row>
    <row r="807" spans="1:13" x14ac:dyDescent="0.35">
      <c r="A807">
        <v>20</v>
      </c>
      <c r="B807">
        <v>20</v>
      </c>
      <c r="C807" t="s">
        <v>120</v>
      </c>
      <c r="D807" t="s">
        <v>16</v>
      </c>
      <c r="E807">
        <v>1</v>
      </c>
      <c r="F807">
        <v>0.89</v>
      </c>
      <c r="G807">
        <v>1902.6420000000001</v>
      </c>
      <c r="I807">
        <v>1902.6420000000001</v>
      </c>
      <c r="K807" t="s">
        <v>17</v>
      </c>
      <c r="L807">
        <v>1</v>
      </c>
      <c r="M807">
        <v>4.9000000000000004</v>
      </c>
    </row>
    <row r="808" spans="1:13" x14ac:dyDescent="0.35">
      <c r="A808">
        <v>21</v>
      </c>
      <c r="B808">
        <v>21</v>
      </c>
      <c r="C808" t="s">
        <v>121</v>
      </c>
      <c r="D808" t="s">
        <v>16</v>
      </c>
      <c r="E808">
        <v>1</v>
      </c>
      <c r="F808">
        <v>0.75</v>
      </c>
      <c r="G808">
        <v>2660.6509999999998</v>
      </c>
      <c r="I808">
        <v>2660.6509999999998</v>
      </c>
      <c r="K808" t="s">
        <v>17</v>
      </c>
      <c r="L808">
        <v>1.5</v>
      </c>
      <c r="M808">
        <v>46.7</v>
      </c>
    </row>
    <row r="809" spans="1:13" x14ac:dyDescent="0.35">
      <c r="A809">
        <v>22</v>
      </c>
      <c r="B809">
        <v>22</v>
      </c>
      <c r="C809" t="s">
        <v>122</v>
      </c>
      <c r="D809" t="s">
        <v>16</v>
      </c>
      <c r="E809">
        <v>1</v>
      </c>
      <c r="F809">
        <v>0.75</v>
      </c>
      <c r="G809">
        <v>3029.297</v>
      </c>
      <c r="I809">
        <v>3029.297</v>
      </c>
      <c r="K809" t="s">
        <v>17</v>
      </c>
      <c r="L809">
        <v>1.7</v>
      </c>
      <c r="M809">
        <v>67.099999999999994</v>
      </c>
    </row>
    <row r="810" spans="1:13" x14ac:dyDescent="0.35">
      <c r="A810">
        <v>23</v>
      </c>
      <c r="B810">
        <v>23</v>
      </c>
      <c r="C810" t="s">
        <v>123</v>
      </c>
      <c r="D810" t="s">
        <v>16</v>
      </c>
      <c r="E810">
        <v>1</v>
      </c>
      <c r="F810">
        <v>0.71</v>
      </c>
      <c r="G810">
        <v>2395.598</v>
      </c>
      <c r="I810">
        <v>2395.598</v>
      </c>
      <c r="K810" t="s">
        <v>17</v>
      </c>
      <c r="L810">
        <v>1.3</v>
      </c>
      <c r="M810">
        <v>32.1</v>
      </c>
    </row>
    <row r="811" spans="1:13" x14ac:dyDescent="0.35">
      <c r="A811">
        <v>24</v>
      </c>
      <c r="B811">
        <v>24</v>
      </c>
      <c r="C811" t="s">
        <v>124</v>
      </c>
      <c r="D811" t="s">
        <v>16</v>
      </c>
      <c r="E811">
        <v>1</v>
      </c>
      <c r="F811">
        <v>0.73</v>
      </c>
      <c r="G811">
        <v>3028.0329999999999</v>
      </c>
      <c r="I811">
        <v>3028.0329999999999</v>
      </c>
      <c r="K811" t="s">
        <v>17</v>
      </c>
      <c r="L811">
        <v>1.7</v>
      </c>
      <c r="M811">
        <v>67</v>
      </c>
    </row>
    <row r="812" spans="1:13" x14ac:dyDescent="0.35">
      <c r="A812">
        <v>25</v>
      </c>
      <c r="B812">
        <v>25</v>
      </c>
      <c r="C812" t="s">
        <v>125</v>
      </c>
      <c r="D812" t="s">
        <v>24</v>
      </c>
      <c r="E812">
        <v>1</v>
      </c>
      <c r="K812" t="s">
        <v>25</v>
      </c>
    </row>
    <row r="813" spans="1:13" x14ac:dyDescent="0.35">
      <c r="A813">
        <v>26</v>
      </c>
      <c r="B813">
        <v>26</v>
      </c>
      <c r="C813" t="s">
        <v>126</v>
      </c>
      <c r="D813" t="s">
        <v>16</v>
      </c>
      <c r="E813">
        <v>1</v>
      </c>
      <c r="F813">
        <v>0.89</v>
      </c>
      <c r="G813">
        <v>2025.672</v>
      </c>
      <c r="I813">
        <v>2025.672</v>
      </c>
      <c r="K813" t="s">
        <v>17</v>
      </c>
      <c r="L813">
        <v>1.1000000000000001</v>
      </c>
      <c r="M813">
        <v>11.7</v>
      </c>
    </row>
    <row r="814" spans="1:13" x14ac:dyDescent="0.35">
      <c r="A814">
        <v>27</v>
      </c>
      <c r="B814">
        <v>27</v>
      </c>
      <c r="C814" t="s">
        <v>127</v>
      </c>
      <c r="D814" t="s">
        <v>16</v>
      </c>
      <c r="E814">
        <v>1</v>
      </c>
      <c r="F814">
        <v>0.91</v>
      </c>
      <c r="G814">
        <v>2330.4899999999998</v>
      </c>
      <c r="I814">
        <v>2330.4899999999998</v>
      </c>
      <c r="K814" t="s">
        <v>17</v>
      </c>
      <c r="L814">
        <v>1.3</v>
      </c>
      <c r="M814">
        <v>28.5</v>
      </c>
    </row>
    <row r="815" spans="1:13" x14ac:dyDescent="0.35">
      <c r="A815">
        <v>28</v>
      </c>
      <c r="B815">
        <v>28</v>
      </c>
      <c r="C815" t="s">
        <v>128</v>
      </c>
      <c r="D815" t="s">
        <v>16</v>
      </c>
      <c r="E815">
        <v>1</v>
      </c>
      <c r="F815">
        <v>0.7</v>
      </c>
      <c r="G815">
        <v>2421.3609999999999</v>
      </c>
      <c r="I815">
        <v>2421.3609999999999</v>
      </c>
      <c r="K815" t="s">
        <v>17</v>
      </c>
      <c r="L815">
        <v>1.3</v>
      </c>
      <c r="M815">
        <v>33.5</v>
      </c>
    </row>
    <row r="816" spans="1:13" x14ac:dyDescent="0.35">
      <c r="A816">
        <v>29</v>
      </c>
      <c r="B816">
        <v>29</v>
      </c>
      <c r="C816" t="s">
        <v>129</v>
      </c>
      <c r="D816" t="s">
        <v>16</v>
      </c>
      <c r="E816">
        <v>1</v>
      </c>
      <c r="F816">
        <v>0.73</v>
      </c>
      <c r="G816">
        <v>2128.92</v>
      </c>
      <c r="I816">
        <v>2128.92</v>
      </c>
      <c r="K816" t="s">
        <v>17</v>
      </c>
      <c r="L816">
        <v>1.2</v>
      </c>
      <c r="M816">
        <v>17.399999999999999</v>
      </c>
    </row>
    <row r="817" spans="1:13" x14ac:dyDescent="0.35">
      <c r="A817">
        <v>30</v>
      </c>
      <c r="B817">
        <v>30</v>
      </c>
      <c r="C817" t="s">
        <v>130</v>
      </c>
      <c r="D817" t="s">
        <v>16</v>
      </c>
      <c r="E817">
        <v>1</v>
      </c>
      <c r="F817">
        <v>1.1000000000000001</v>
      </c>
      <c r="G817">
        <v>2988.5749999999998</v>
      </c>
      <c r="I817">
        <v>2988.5749999999998</v>
      </c>
      <c r="K817" t="s">
        <v>17</v>
      </c>
      <c r="L817">
        <v>1.6</v>
      </c>
      <c r="M817">
        <v>64.8</v>
      </c>
    </row>
    <row r="818" spans="1:13" x14ac:dyDescent="0.35">
      <c r="A818">
        <v>31</v>
      </c>
      <c r="B818">
        <v>31</v>
      </c>
      <c r="C818" t="s">
        <v>131</v>
      </c>
      <c r="D818" t="s">
        <v>24</v>
      </c>
      <c r="E818">
        <v>1</v>
      </c>
      <c r="K818" t="s">
        <v>25</v>
      </c>
    </row>
    <row r="819" spans="1:13" x14ac:dyDescent="0.35">
      <c r="A819">
        <v>32</v>
      </c>
      <c r="B819">
        <v>32</v>
      </c>
      <c r="C819" t="s">
        <v>132</v>
      </c>
      <c r="D819" t="s">
        <v>16</v>
      </c>
      <c r="E819">
        <v>1</v>
      </c>
      <c r="F819">
        <v>0.73</v>
      </c>
      <c r="G819">
        <v>3026.4380000000001</v>
      </c>
      <c r="I819">
        <v>3026.4380000000001</v>
      </c>
      <c r="K819" t="s">
        <v>17</v>
      </c>
      <c r="L819">
        <v>1.7</v>
      </c>
      <c r="M819">
        <v>66.900000000000006</v>
      </c>
    </row>
    <row r="820" spans="1:13" x14ac:dyDescent="0.35">
      <c r="A820">
        <v>33</v>
      </c>
      <c r="B820">
        <v>33</v>
      </c>
      <c r="C820" t="s">
        <v>133</v>
      </c>
      <c r="D820" t="s">
        <v>16</v>
      </c>
      <c r="E820">
        <v>1</v>
      </c>
      <c r="F820">
        <v>0.73</v>
      </c>
      <c r="G820">
        <v>3672.7539999999999</v>
      </c>
      <c r="I820">
        <v>3672.7539999999999</v>
      </c>
      <c r="K820" t="s">
        <v>17</v>
      </c>
      <c r="L820">
        <v>2</v>
      </c>
      <c r="M820">
        <v>102.5</v>
      </c>
    </row>
    <row r="821" spans="1:13" x14ac:dyDescent="0.35">
      <c r="A821">
        <v>34</v>
      </c>
      <c r="B821">
        <v>34</v>
      </c>
      <c r="C821" t="s">
        <v>134</v>
      </c>
      <c r="D821" t="s">
        <v>16</v>
      </c>
      <c r="E821">
        <v>1</v>
      </c>
      <c r="F821">
        <v>0.79</v>
      </c>
      <c r="G821">
        <v>1868.7650000000001</v>
      </c>
      <c r="I821">
        <v>1868.7650000000001</v>
      </c>
      <c r="K821" t="s">
        <v>17</v>
      </c>
      <c r="L821">
        <v>1</v>
      </c>
      <c r="M821">
        <v>3.1</v>
      </c>
    </row>
    <row r="822" spans="1:13" x14ac:dyDescent="0.35">
      <c r="A822">
        <v>35</v>
      </c>
      <c r="B822">
        <v>35</v>
      </c>
      <c r="C822" t="s">
        <v>135</v>
      </c>
      <c r="D822" t="s">
        <v>16</v>
      </c>
      <c r="E822">
        <v>1</v>
      </c>
      <c r="F822">
        <v>0.77</v>
      </c>
      <c r="G822">
        <v>2374.2629999999999</v>
      </c>
      <c r="I822">
        <v>2374.2629999999999</v>
      </c>
      <c r="K822" t="s">
        <v>17</v>
      </c>
      <c r="L822">
        <v>1.3</v>
      </c>
      <c r="M822">
        <v>30.9</v>
      </c>
    </row>
    <row r="823" spans="1:13" x14ac:dyDescent="0.35">
      <c r="A823">
        <v>36</v>
      </c>
      <c r="B823">
        <v>36</v>
      </c>
      <c r="C823" t="s">
        <v>136</v>
      </c>
      <c r="D823" t="s">
        <v>16</v>
      </c>
      <c r="E823">
        <v>1</v>
      </c>
      <c r="F823">
        <v>0.74</v>
      </c>
      <c r="G823">
        <v>3143.0390000000002</v>
      </c>
      <c r="I823">
        <v>3143.0390000000002</v>
      </c>
      <c r="K823" t="s">
        <v>17</v>
      </c>
      <c r="L823">
        <v>1.7</v>
      </c>
      <c r="M823">
        <v>73.3</v>
      </c>
    </row>
    <row r="824" spans="1:13" x14ac:dyDescent="0.35">
      <c r="A824">
        <v>37</v>
      </c>
      <c r="B824">
        <v>37</v>
      </c>
      <c r="C824" t="s">
        <v>137</v>
      </c>
      <c r="D824" t="s">
        <v>24</v>
      </c>
      <c r="E824">
        <v>1</v>
      </c>
      <c r="K824" t="s">
        <v>25</v>
      </c>
    </row>
    <row r="825" spans="1:13" x14ac:dyDescent="0.35">
      <c r="A825">
        <v>38</v>
      </c>
      <c r="B825">
        <v>38</v>
      </c>
      <c r="C825" t="s">
        <v>138</v>
      </c>
      <c r="D825" t="s">
        <v>16</v>
      </c>
      <c r="E825">
        <v>1</v>
      </c>
      <c r="F825">
        <v>0.8</v>
      </c>
      <c r="G825">
        <v>2233.558</v>
      </c>
      <c r="I825">
        <v>2233.558</v>
      </c>
      <c r="K825" t="s">
        <v>17</v>
      </c>
      <c r="L825">
        <v>1.2</v>
      </c>
      <c r="M825">
        <v>23.2</v>
      </c>
    </row>
    <row r="826" spans="1:13" x14ac:dyDescent="0.35">
      <c r="A826">
        <v>39</v>
      </c>
      <c r="B826">
        <v>39</v>
      </c>
      <c r="C826" t="s">
        <v>139</v>
      </c>
      <c r="D826" t="s">
        <v>16</v>
      </c>
      <c r="E826">
        <v>1</v>
      </c>
      <c r="F826">
        <v>0.69</v>
      </c>
      <c r="G826">
        <v>2206.4450000000002</v>
      </c>
      <c r="I826">
        <v>2206.4450000000002</v>
      </c>
      <c r="K826" t="s">
        <v>17</v>
      </c>
      <c r="L826">
        <v>1.2</v>
      </c>
      <c r="M826">
        <v>21.7</v>
      </c>
    </row>
    <row r="827" spans="1:13" x14ac:dyDescent="0.35">
      <c r="A827">
        <v>40</v>
      </c>
      <c r="B827">
        <v>40</v>
      </c>
      <c r="C827" t="s">
        <v>140</v>
      </c>
      <c r="D827" t="s">
        <v>16</v>
      </c>
      <c r="E827">
        <v>1</v>
      </c>
      <c r="F827">
        <v>0.69</v>
      </c>
      <c r="G827">
        <v>2772.672</v>
      </c>
      <c r="I827">
        <v>2772.672</v>
      </c>
      <c r="K827" t="s">
        <v>17</v>
      </c>
      <c r="L827">
        <v>1.5</v>
      </c>
      <c r="M827">
        <v>52.9</v>
      </c>
    </row>
    <row r="828" spans="1:13" x14ac:dyDescent="0.35">
      <c r="A828">
        <v>41</v>
      </c>
      <c r="B828">
        <v>41</v>
      </c>
      <c r="C828" t="s">
        <v>141</v>
      </c>
      <c r="D828" t="s">
        <v>16</v>
      </c>
      <c r="E828">
        <v>1</v>
      </c>
      <c r="F828">
        <v>0.72</v>
      </c>
      <c r="G828">
        <v>2892.1930000000002</v>
      </c>
      <c r="I828">
        <v>2892.1930000000002</v>
      </c>
      <c r="K828" t="s">
        <v>17</v>
      </c>
      <c r="L828">
        <v>1.6</v>
      </c>
      <c r="M828">
        <v>59.5</v>
      </c>
    </row>
    <row r="829" spans="1:13" x14ac:dyDescent="0.35">
      <c r="A829">
        <v>42</v>
      </c>
      <c r="B829">
        <v>42</v>
      </c>
      <c r="C829" t="s">
        <v>142</v>
      </c>
      <c r="D829" t="s">
        <v>16</v>
      </c>
      <c r="E829">
        <v>1</v>
      </c>
      <c r="F829">
        <v>0.75</v>
      </c>
      <c r="G829">
        <v>2502.5369999999998</v>
      </c>
      <c r="I829">
        <v>2502.5369999999998</v>
      </c>
      <c r="K829" t="s">
        <v>17</v>
      </c>
      <c r="L829">
        <v>1.4</v>
      </c>
      <c r="M829">
        <v>38</v>
      </c>
    </row>
    <row r="830" spans="1:13" x14ac:dyDescent="0.35">
      <c r="A830">
        <v>43</v>
      </c>
      <c r="B830">
        <v>43</v>
      </c>
      <c r="C830" t="s">
        <v>143</v>
      </c>
      <c r="D830" t="s">
        <v>24</v>
      </c>
      <c r="E830">
        <v>1</v>
      </c>
      <c r="K830" t="s">
        <v>25</v>
      </c>
    </row>
    <row r="831" spans="1:13" x14ac:dyDescent="0.35">
      <c r="A831">
        <v>44</v>
      </c>
      <c r="B831">
        <v>44</v>
      </c>
      <c r="C831" t="s">
        <v>144</v>
      </c>
      <c r="D831" t="s">
        <v>16</v>
      </c>
      <c r="E831">
        <v>1</v>
      </c>
      <c r="F831">
        <v>0.73</v>
      </c>
      <c r="G831">
        <v>1944.191</v>
      </c>
      <c r="I831">
        <v>1944.191</v>
      </c>
      <c r="K831" t="s">
        <v>17</v>
      </c>
      <c r="L831">
        <v>1.1000000000000001</v>
      </c>
      <c r="M831">
        <v>7.2</v>
      </c>
    </row>
    <row r="832" spans="1:13" x14ac:dyDescent="0.35">
      <c r="A832">
        <v>45</v>
      </c>
      <c r="B832">
        <v>45</v>
      </c>
      <c r="C832" t="s">
        <v>145</v>
      </c>
      <c r="D832" t="s">
        <v>16</v>
      </c>
      <c r="E832">
        <v>1</v>
      </c>
      <c r="F832">
        <v>0.76</v>
      </c>
      <c r="G832">
        <v>1577.2819999999999</v>
      </c>
      <c r="I832">
        <v>1577.2819999999999</v>
      </c>
      <c r="K832" t="s">
        <v>17</v>
      </c>
      <c r="L832">
        <v>0.9</v>
      </c>
      <c r="M832">
        <v>-13</v>
      </c>
    </row>
    <row r="833" spans="1:13" x14ac:dyDescent="0.35">
      <c r="A833">
        <v>46</v>
      </c>
      <c r="B833">
        <v>46</v>
      </c>
      <c r="C833" t="s">
        <v>146</v>
      </c>
      <c r="D833" t="s">
        <v>16</v>
      </c>
      <c r="E833">
        <v>1</v>
      </c>
      <c r="F833">
        <v>0.76</v>
      </c>
      <c r="G833">
        <v>2696.346</v>
      </c>
      <c r="I833">
        <v>2696.346</v>
      </c>
      <c r="K833" t="s">
        <v>17</v>
      </c>
      <c r="L833">
        <v>1.5</v>
      </c>
      <c r="M833">
        <v>48.7</v>
      </c>
    </row>
    <row r="834" spans="1:13" x14ac:dyDescent="0.35">
      <c r="A834">
        <v>47</v>
      </c>
      <c r="B834">
        <v>47</v>
      </c>
      <c r="C834" t="s">
        <v>147</v>
      </c>
      <c r="D834" t="s">
        <v>16</v>
      </c>
      <c r="E834">
        <v>1</v>
      </c>
      <c r="F834">
        <v>0.72</v>
      </c>
      <c r="G834">
        <v>2227.3449999999998</v>
      </c>
      <c r="I834">
        <v>2227.3449999999998</v>
      </c>
      <c r="K834" t="s">
        <v>17</v>
      </c>
      <c r="L834">
        <v>1.2</v>
      </c>
      <c r="M834">
        <v>22.8</v>
      </c>
    </row>
    <row r="835" spans="1:13" x14ac:dyDescent="0.35">
      <c r="A835">
        <v>48</v>
      </c>
      <c r="B835">
        <v>48</v>
      </c>
      <c r="C835" t="s">
        <v>148</v>
      </c>
      <c r="D835" t="s">
        <v>24</v>
      </c>
      <c r="E835">
        <v>1</v>
      </c>
      <c r="K835" t="s">
        <v>25</v>
      </c>
    </row>
    <row r="837" spans="1:13" x14ac:dyDescent="0.35">
      <c r="A837" t="s">
        <v>90</v>
      </c>
    </row>
    <row r="839" spans="1:13" x14ac:dyDescent="0.35">
      <c r="B839" t="s">
        <v>3</v>
      </c>
      <c r="C839" t="s">
        <v>4</v>
      </c>
      <c r="D839" t="s">
        <v>5</v>
      </c>
      <c r="E839" t="s">
        <v>6</v>
      </c>
      <c r="F839" t="s">
        <v>7</v>
      </c>
      <c r="G839" t="s">
        <v>8</v>
      </c>
      <c r="H839" t="s">
        <v>9</v>
      </c>
      <c r="I839" t="s">
        <v>10</v>
      </c>
      <c r="J839" t="s">
        <v>11</v>
      </c>
      <c r="K839" t="s">
        <v>12</v>
      </c>
      <c r="L839" t="s">
        <v>13</v>
      </c>
      <c r="M839" t="s">
        <v>14</v>
      </c>
    </row>
    <row r="840" spans="1:13" x14ac:dyDescent="0.35">
      <c r="A840">
        <v>1</v>
      </c>
      <c r="B840">
        <v>1</v>
      </c>
      <c r="C840" t="s">
        <v>101</v>
      </c>
      <c r="D840" t="s">
        <v>24</v>
      </c>
      <c r="E840">
        <v>1</v>
      </c>
      <c r="K840" t="s">
        <v>25</v>
      </c>
    </row>
    <row r="841" spans="1:13" x14ac:dyDescent="0.35">
      <c r="A841">
        <v>2</v>
      </c>
      <c r="B841">
        <v>2</v>
      </c>
      <c r="C841" t="s">
        <v>102</v>
      </c>
      <c r="D841" t="s">
        <v>16</v>
      </c>
      <c r="E841">
        <v>1</v>
      </c>
      <c r="F841">
        <v>1.21</v>
      </c>
      <c r="G841">
        <v>2328.8490000000002</v>
      </c>
      <c r="I841">
        <v>2328.8490000000002</v>
      </c>
      <c r="K841" t="s">
        <v>66</v>
      </c>
      <c r="L841">
        <v>1</v>
      </c>
      <c r="M841">
        <v>-2.9</v>
      </c>
    </row>
    <row r="842" spans="1:13" x14ac:dyDescent="0.35">
      <c r="A842">
        <v>3</v>
      </c>
      <c r="B842">
        <v>3</v>
      </c>
      <c r="C842" t="s">
        <v>103</v>
      </c>
      <c r="D842" t="s">
        <v>16</v>
      </c>
      <c r="E842">
        <v>1</v>
      </c>
      <c r="F842">
        <v>1.1000000000000001</v>
      </c>
      <c r="G842">
        <v>1815.443</v>
      </c>
      <c r="I842">
        <v>1815.443</v>
      </c>
      <c r="K842" t="s">
        <v>17</v>
      </c>
      <c r="L842">
        <v>0.8</v>
      </c>
      <c r="M842">
        <v>-24.3</v>
      </c>
    </row>
    <row r="843" spans="1:13" x14ac:dyDescent="0.35">
      <c r="A843">
        <v>4</v>
      </c>
      <c r="B843">
        <v>4</v>
      </c>
      <c r="C843" t="s">
        <v>104</v>
      </c>
      <c r="D843" t="s">
        <v>16</v>
      </c>
      <c r="E843">
        <v>1</v>
      </c>
      <c r="F843">
        <v>1.4</v>
      </c>
      <c r="G843">
        <v>1686.18</v>
      </c>
      <c r="I843">
        <v>1686.18</v>
      </c>
      <c r="K843" t="s">
        <v>17</v>
      </c>
      <c r="L843">
        <v>0.7</v>
      </c>
      <c r="M843">
        <v>-29.7</v>
      </c>
    </row>
    <row r="844" spans="1:13" x14ac:dyDescent="0.35">
      <c r="A844">
        <v>5</v>
      </c>
      <c r="B844">
        <v>5</v>
      </c>
      <c r="C844" t="s">
        <v>105</v>
      </c>
      <c r="D844" t="s">
        <v>16</v>
      </c>
      <c r="E844">
        <v>1</v>
      </c>
      <c r="F844">
        <v>1.07</v>
      </c>
      <c r="G844">
        <v>1454.549</v>
      </c>
      <c r="I844">
        <v>1454.549</v>
      </c>
      <c r="K844" t="s">
        <v>17</v>
      </c>
      <c r="L844">
        <v>0.6</v>
      </c>
      <c r="M844">
        <v>-39.299999999999997</v>
      </c>
    </row>
    <row r="845" spans="1:13" x14ac:dyDescent="0.35">
      <c r="A845">
        <v>6</v>
      </c>
      <c r="B845">
        <v>6</v>
      </c>
      <c r="C845" t="s">
        <v>106</v>
      </c>
      <c r="D845" t="s">
        <v>16</v>
      </c>
      <c r="E845">
        <v>1</v>
      </c>
      <c r="F845">
        <v>1.07</v>
      </c>
      <c r="G845">
        <v>1329.29</v>
      </c>
      <c r="I845">
        <v>1329.29</v>
      </c>
      <c r="K845" t="s">
        <v>17</v>
      </c>
      <c r="L845">
        <v>0.6</v>
      </c>
      <c r="M845">
        <v>-44.6</v>
      </c>
    </row>
    <row r="846" spans="1:13" x14ac:dyDescent="0.35">
      <c r="A846">
        <v>7</v>
      </c>
      <c r="B846">
        <v>7</v>
      </c>
      <c r="C846" t="s">
        <v>107</v>
      </c>
      <c r="D846" t="s">
        <v>24</v>
      </c>
      <c r="E846">
        <v>1</v>
      </c>
      <c r="K846" t="s">
        <v>25</v>
      </c>
    </row>
    <row r="847" spans="1:13" x14ac:dyDescent="0.35">
      <c r="A847">
        <v>8</v>
      </c>
      <c r="B847">
        <v>8</v>
      </c>
      <c r="C847" t="s">
        <v>108</v>
      </c>
      <c r="D847" t="s">
        <v>16</v>
      </c>
      <c r="E847">
        <v>1</v>
      </c>
      <c r="F847">
        <v>1.19</v>
      </c>
      <c r="G847">
        <v>2760.9949999999999</v>
      </c>
      <c r="I847">
        <v>2760.9949999999999</v>
      </c>
      <c r="K847" t="s">
        <v>66</v>
      </c>
      <c r="L847">
        <v>1.2</v>
      </c>
      <c r="M847">
        <v>15.2</v>
      </c>
    </row>
    <row r="848" spans="1:13" x14ac:dyDescent="0.35">
      <c r="A848">
        <v>9</v>
      </c>
      <c r="B848">
        <v>9</v>
      </c>
      <c r="C848" t="s">
        <v>109</v>
      </c>
      <c r="D848" t="s">
        <v>16</v>
      </c>
      <c r="E848">
        <v>1</v>
      </c>
      <c r="F848">
        <v>1.07</v>
      </c>
      <c r="G848">
        <v>1700.07</v>
      </c>
      <c r="I848">
        <v>1700.07</v>
      </c>
      <c r="K848" t="s">
        <v>66</v>
      </c>
      <c r="L848">
        <v>0.7</v>
      </c>
      <c r="M848">
        <v>-29.1</v>
      </c>
    </row>
    <row r="849" spans="1:13" x14ac:dyDescent="0.35">
      <c r="A849">
        <v>10</v>
      </c>
      <c r="B849">
        <v>10</v>
      </c>
      <c r="C849" t="s">
        <v>110</v>
      </c>
      <c r="D849" t="s">
        <v>16</v>
      </c>
      <c r="E849">
        <v>1</v>
      </c>
      <c r="F849">
        <v>1.07</v>
      </c>
      <c r="G849">
        <v>1316.6279999999999</v>
      </c>
      <c r="I849">
        <v>1316.6279999999999</v>
      </c>
      <c r="K849" t="s">
        <v>17</v>
      </c>
      <c r="L849">
        <v>0.5</v>
      </c>
      <c r="M849">
        <v>-45.1</v>
      </c>
    </row>
    <row r="850" spans="1:13" x14ac:dyDescent="0.35">
      <c r="A850">
        <v>11</v>
      </c>
      <c r="B850">
        <v>11</v>
      </c>
      <c r="C850" t="s">
        <v>111</v>
      </c>
      <c r="D850" t="s">
        <v>16</v>
      </c>
      <c r="E850">
        <v>1</v>
      </c>
      <c r="F850">
        <v>1.1000000000000001</v>
      </c>
      <c r="G850">
        <v>1618.443</v>
      </c>
      <c r="I850">
        <v>1618.443</v>
      </c>
      <c r="K850" t="s">
        <v>66</v>
      </c>
      <c r="L850">
        <v>0.7</v>
      </c>
      <c r="M850">
        <v>-32.5</v>
      </c>
    </row>
    <row r="851" spans="1:13" x14ac:dyDescent="0.35">
      <c r="A851">
        <v>12</v>
      </c>
      <c r="B851">
        <v>12</v>
      </c>
      <c r="C851" t="s">
        <v>112</v>
      </c>
      <c r="D851" t="s">
        <v>16</v>
      </c>
      <c r="E851">
        <v>1</v>
      </c>
      <c r="F851">
        <v>1.4</v>
      </c>
      <c r="G851">
        <v>1186.7940000000001</v>
      </c>
      <c r="I851">
        <v>1186.7940000000001</v>
      </c>
      <c r="K851" t="s">
        <v>17</v>
      </c>
      <c r="L851">
        <v>0.5</v>
      </c>
      <c r="M851">
        <v>-50.5</v>
      </c>
    </row>
    <row r="852" spans="1:13" x14ac:dyDescent="0.35">
      <c r="A852">
        <v>13</v>
      </c>
      <c r="B852">
        <v>13</v>
      </c>
      <c r="C852" t="s">
        <v>113</v>
      </c>
      <c r="D852" t="s">
        <v>24</v>
      </c>
      <c r="E852">
        <v>1</v>
      </c>
      <c r="K852" t="s">
        <v>25</v>
      </c>
    </row>
    <row r="853" spans="1:13" x14ac:dyDescent="0.35">
      <c r="A853">
        <v>14</v>
      </c>
      <c r="B853">
        <v>14</v>
      </c>
      <c r="C853" t="s">
        <v>114</v>
      </c>
      <c r="D853" t="s">
        <v>16</v>
      </c>
      <c r="E853">
        <v>1</v>
      </c>
      <c r="F853">
        <v>1.19</v>
      </c>
      <c r="G853">
        <v>2060.5810000000001</v>
      </c>
      <c r="I853">
        <v>2060.5810000000001</v>
      </c>
      <c r="K853" t="s">
        <v>66</v>
      </c>
      <c r="L853">
        <v>0.9</v>
      </c>
      <c r="M853">
        <v>-14.1</v>
      </c>
    </row>
    <row r="854" spans="1:13" x14ac:dyDescent="0.35">
      <c r="A854">
        <v>15</v>
      </c>
      <c r="B854">
        <v>15</v>
      </c>
      <c r="C854" t="s">
        <v>115</v>
      </c>
      <c r="D854" t="s">
        <v>16</v>
      </c>
      <c r="E854">
        <v>1</v>
      </c>
      <c r="F854">
        <v>1.04</v>
      </c>
      <c r="G854">
        <v>1528.797</v>
      </c>
      <c r="I854">
        <v>1528.797</v>
      </c>
      <c r="K854" t="s">
        <v>17</v>
      </c>
      <c r="L854">
        <v>0.6</v>
      </c>
      <c r="M854">
        <v>-36.200000000000003</v>
      </c>
    </row>
    <row r="855" spans="1:13" x14ac:dyDescent="0.35">
      <c r="A855">
        <v>16</v>
      </c>
      <c r="B855">
        <v>16</v>
      </c>
      <c r="C855" t="s">
        <v>116</v>
      </c>
      <c r="D855" t="s">
        <v>16</v>
      </c>
      <c r="E855">
        <v>1</v>
      </c>
      <c r="F855">
        <v>1.07</v>
      </c>
      <c r="G855">
        <v>1479.6859999999999</v>
      </c>
      <c r="I855">
        <v>1479.6859999999999</v>
      </c>
      <c r="K855" t="s">
        <v>66</v>
      </c>
      <c r="L855">
        <v>0.6</v>
      </c>
      <c r="M855">
        <v>-38.299999999999997</v>
      </c>
    </row>
    <row r="856" spans="1:13" x14ac:dyDescent="0.35">
      <c r="A856">
        <v>17</v>
      </c>
      <c r="B856">
        <v>17</v>
      </c>
      <c r="C856" t="s">
        <v>117</v>
      </c>
      <c r="D856" t="s">
        <v>16</v>
      </c>
      <c r="E856">
        <v>1</v>
      </c>
      <c r="F856">
        <v>1.4</v>
      </c>
      <c r="G856">
        <v>1036.153</v>
      </c>
      <c r="I856">
        <v>1036.153</v>
      </c>
      <c r="K856" t="s">
        <v>17</v>
      </c>
      <c r="L856">
        <v>0.4</v>
      </c>
      <c r="M856">
        <v>-56.8</v>
      </c>
    </row>
    <row r="857" spans="1:13" x14ac:dyDescent="0.35">
      <c r="A857">
        <v>18</v>
      </c>
      <c r="B857">
        <v>18</v>
      </c>
      <c r="C857" t="s">
        <v>118</v>
      </c>
      <c r="D857" t="s">
        <v>16</v>
      </c>
      <c r="E857">
        <v>1</v>
      </c>
      <c r="F857">
        <v>1.07</v>
      </c>
      <c r="G857">
        <v>1395.9380000000001</v>
      </c>
      <c r="I857">
        <v>1395.9380000000001</v>
      </c>
      <c r="K857" t="s">
        <v>17</v>
      </c>
      <c r="L857">
        <v>0.6</v>
      </c>
      <c r="M857">
        <v>-41.8</v>
      </c>
    </row>
    <row r="858" spans="1:13" x14ac:dyDescent="0.35">
      <c r="A858">
        <v>19</v>
      </c>
      <c r="B858">
        <v>19</v>
      </c>
      <c r="C858" t="s">
        <v>119</v>
      </c>
      <c r="D858" t="s">
        <v>24</v>
      </c>
      <c r="E858">
        <v>1</v>
      </c>
    </row>
    <row r="859" spans="1:13" x14ac:dyDescent="0.35">
      <c r="A859">
        <v>20</v>
      </c>
      <c r="B859">
        <v>20</v>
      </c>
      <c r="C859" t="s">
        <v>120</v>
      </c>
      <c r="D859" t="s">
        <v>16</v>
      </c>
      <c r="E859">
        <v>1</v>
      </c>
      <c r="F859">
        <v>1.18</v>
      </c>
      <c r="G859">
        <v>1966.4880000000001</v>
      </c>
      <c r="I859">
        <v>1966.4880000000001</v>
      </c>
      <c r="K859" t="s">
        <v>66</v>
      </c>
      <c r="L859">
        <v>0.8</v>
      </c>
      <c r="M859">
        <v>-18</v>
      </c>
    </row>
    <row r="860" spans="1:13" x14ac:dyDescent="0.35">
      <c r="A860">
        <v>21</v>
      </c>
      <c r="B860">
        <v>21</v>
      </c>
      <c r="C860" t="s">
        <v>121</v>
      </c>
      <c r="D860" t="s">
        <v>16</v>
      </c>
      <c r="E860">
        <v>1</v>
      </c>
      <c r="F860">
        <v>1.08</v>
      </c>
      <c r="G860">
        <v>1475.0170000000001</v>
      </c>
      <c r="I860">
        <v>1475.0170000000001</v>
      </c>
      <c r="K860" t="s">
        <v>17</v>
      </c>
      <c r="L860">
        <v>0.6</v>
      </c>
      <c r="M860">
        <v>-38.5</v>
      </c>
    </row>
    <row r="861" spans="1:13" x14ac:dyDescent="0.35">
      <c r="A861">
        <v>22</v>
      </c>
      <c r="B861">
        <v>22</v>
      </c>
      <c r="C861" t="s">
        <v>122</v>
      </c>
      <c r="D861" t="s">
        <v>16</v>
      </c>
      <c r="E861">
        <v>1</v>
      </c>
      <c r="F861">
        <v>1.05</v>
      </c>
      <c r="G861">
        <v>1062.039</v>
      </c>
      <c r="I861">
        <v>1062.039</v>
      </c>
      <c r="K861" t="s">
        <v>17</v>
      </c>
      <c r="L861">
        <v>0.4</v>
      </c>
      <c r="M861">
        <v>-55.7</v>
      </c>
    </row>
    <row r="862" spans="1:13" x14ac:dyDescent="0.35">
      <c r="A862">
        <v>23</v>
      </c>
      <c r="B862">
        <v>23</v>
      </c>
      <c r="C862" t="s">
        <v>123</v>
      </c>
      <c r="D862" t="s">
        <v>16</v>
      </c>
      <c r="E862">
        <v>1</v>
      </c>
      <c r="F862">
        <v>1.04</v>
      </c>
      <c r="G862">
        <v>1336.0039999999999</v>
      </c>
      <c r="I862">
        <v>1336.0039999999999</v>
      </c>
      <c r="K862" t="s">
        <v>17</v>
      </c>
      <c r="L862">
        <v>0.6</v>
      </c>
      <c r="M862">
        <v>-44.3</v>
      </c>
    </row>
    <row r="863" spans="1:13" x14ac:dyDescent="0.35">
      <c r="A863">
        <v>24</v>
      </c>
      <c r="B863">
        <v>24</v>
      </c>
      <c r="C863" t="s">
        <v>124</v>
      </c>
      <c r="D863" t="s">
        <v>16</v>
      </c>
      <c r="E863">
        <v>1</v>
      </c>
      <c r="F863">
        <v>1.07</v>
      </c>
      <c r="G863">
        <v>1496.2049999999999</v>
      </c>
      <c r="I863">
        <v>1496.2049999999999</v>
      </c>
      <c r="K863" t="s">
        <v>17</v>
      </c>
      <c r="L863">
        <v>0.6</v>
      </c>
      <c r="M863">
        <v>-37.6</v>
      </c>
    </row>
    <row r="864" spans="1:13" x14ac:dyDescent="0.35">
      <c r="A864">
        <v>25</v>
      </c>
      <c r="B864">
        <v>25</v>
      </c>
      <c r="C864" t="s">
        <v>125</v>
      </c>
      <c r="D864" t="s">
        <v>24</v>
      </c>
      <c r="E864">
        <v>1</v>
      </c>
    </row>
    <row r="865" spans="1:13" x14ac:dyDescent="0.35">
      <c r="A865">
        <v>26</v>
      </c>
      <c r="B865">
        <v>26</v>
      </c>
      <c r="C865" t="s">
        <v>126</v>
      </c>
      <c r="D865" t="s">
        <v>16</v>
      </c>
      <c r="E865">
        <v>1</v>
      </c>
      <c r="F865">
        <v>1.18</v>
      </c>
      <c r="G865">
        <v>1953.7170000000001</v>
      </c>
      <c r="I865">
        <v>1953.7170000000001</v>
      </c>
      <c r="K865" t="s">
        <v>66</v>
      </c>
      <c r="L865">
        <v>0.8</v>
      </c>
      <c r="M865">
        <v>-18.5</v>
      </c>
    </row>
    <row r="866" spans="1:13" x14ac:dyDescent="0.35">
      <c r="A866">
        <v>27</v>
      </c>
      <c r="B866">
        <v>27</v>
      </c>
      <c r="C866" t="s">
        <v>127</v>
      </c>
      <c r="D866" t="s">
        <v>16</v>
      </c>
      <c r="E866">
        <v>1</v>
      </c>
      <c r="F866">
        <v>1.07</v>
      </c>
      <c r="G866">
        <v>1810.674</v>
      </c>
      <c r="I866">
        <v>1810.674</v>
      </c>
      <c r="K866" t="s">
        <v>66</v>
      </c>
      <c r="L866">
        <v>0.8</v>
      </c>
      <c r="M866">
        <v>-24.5</v>
      </c>
    </row>
    <row r="867" spans="1:13" x14ac:dyDescent="0.35">
      <c r="A867">
        <v>28</v>
      </c>
      <c r="B867">
        <v>28</v>
      </c>
      <c r="C867" t="s">
        <v>128</v>
      </c>
      <c r="D867" t="s">
        <v>16</v>
      </c>
      <c r="E867">
        <v>1</v>
      </c>
      <c r="F867">
        <v>1.05</v>
      </c>
      <c r="G867">
        <v>1560.3019999999999</v>
      </c>
      <c r="I867">
        <v>1560.3019999999999</v>
      </c>
      <c r="K867" t="s">
        <v>17</v>
      </c>
      <c r="L867">
        <v>0.7</v>
      </c>
      <c r="M867">
        <v>-34.9</v>
      </c>
    </row>
    <row r="868" spans="1:13" x14ac:dyDescent="0.35">
      <c r="A868">
        <v>29</v>
      </c>
      <c r="B868">
        <v>29</v>
      </c>
      <c r="C868" t="s">
        <v>129</v>
      </c>
      <c r="D868" t="s">
        <v>16</v>
      </c>
      <c r="E868">
        <v>1</v>
      </c>
      <c r="F868">
        <v>1.05</v>
      </c>
      <c r="G868">
        <v>1856.2719999999999</v>
      </c>
      <c r="I868">
        <v>1856.2719999999999</v>
      </c>
      <c r="K868" t="s">
        <v>66</v>
      </c>
      <c r="L868">
        <v>0.8</v>
      </c>
      <c r="M868">
        <v>-22.6</v>
      </c>
    </row>
    <row r="869" spans="1:13" x14ac:dyDescent="0.35">
      <c r="A869">
        <v>30</v>
      </c>
      <c r="B869">
        <v>30</v>
      </c>
      <c r="C869" t="s">
        <v>130</v>
      </c>
      <c r="D869" t="s">
        <v>16</v>
      </c>
      <c r="E869">
        <v>1</v>
      </c>
      <c r="F869">
        <v>1.05</v>
      </c>
      <c r="G869">
        <v>1080.3050000000001</v>
      </c>
      <c r="I869">
        <v>1080.3050000000001</v>
      </c>
      <c r="K869" t="s">
        <v>17</v>
      </c>
      <c r="L869">
        <v>0.5</v>
      </c>
      <c r="M869">
        <v>-54.9</v>
      </c>
    </row>
    <row r="870" spans="1:13" x14ac:dyDescent="0.35">
      <c r="A870">
        <v>31</v>
      </c>
      <c r="B870">
        <v>31</v>
      </c>
      <c r="C870" t="s">
        <v>131</v>
      </c>
      <c r="D870" t="s">
        <v>24</v>
      </c>
      <c r="E870">
        <v>1</v>
      </c>
    </row>
    <row r="871" spans="1:13" x14ac:dyDescent="0.35">
      <c r="A871">
        <v>32</v>
      </c>
      <c r="B871">
        <v>32</v>
      </c>
      <c r="C871" t="s">
        <v>132</v>
      </c>
      <c r="D871" t="s">
        <v>16</v>
      </c>
      <c r="E871">
        <v>1</v>
      </c>
      <c r="F871">
        <v>1.38</v>
      </c>
      <c r="G871">
        <v>1333.9760000000001</v>
      </c>
      <c r="I871">
        <v>1333.9760000000001</v>
      </c>
      <c r="K871" t="s">
        <v>17</v>
      </c>
      <c r="L871">
        <v>0.6</v>
      </c>
      <c r="M871">
        <v>-44.4</v>
      </c>
    </row>
    <row r="872" spans="1:13" x14ac:dyDescent="0.35">
      <c r="A872">
        <v>33</v>
      </c>
      <c r="B872">
        <v>33</v>
      </c>
      <c r="C872" t="s">
        <v>133</v>
      </c>
      <c r="D872" t="s">
        <v>16</v>
      </c>
      <c r="E872">
        <v>1</v>
      </c>
      <c r="F872">
        <v>1.4</v>
      </c>
      <c r="G872">
        <v>1432.37</v>
      </c>
      <c r="I872">
        <v>1432.37</v>
      </c>
      <c r="K872" t="s">
        <v>17</v>
      </c>
      <c r="L872">
        <v>0.6</v>
      </c>
      <c r="M872">
        <v>-40.299999999999997</v>
      </c>
    </row>
    <row r="873" spans="1:13" x14ac:dyDescent="0.35">
      <c r="A873">
        <v>34</v>
      </c>
      <c r="B873">
        <v>34</v>
      </c>
      <c r="C873" t="s">
        <v>134</v>
      </c>
      <c r="D873" t="s">
        <v>16</v>
      </c>
      <c r="E873">
        <v>1</v>
      </c>
      <c r="F873">
        <v>1.4</v>
      </c>
      <c r="G873">
        <v>1245.377</v>
      </c>
      <c r="I873">
        <v>1245.377</v>
      </c>
      <c r="K873" t="s">
        <v>17</v>
      </c>
      <c r="L873">
        <v>0.5</v>
      </c>
      <c r="M873">
        <v>-48.1</v>
      </c>
    </row>
    <row r="874" spans="1:13" x14ac:dyDescent="0.35">
      <c r="A874">
        <v>35</v>
      </c>
      <c r="B874">
        <v>35</v>
      </c>
      <c r="C874" t="s">
        <v>135</v>
      </c>
      <c r="D874" t="s">
        <v>16</v>
      </c>
      <c r="E874">
        <v>1</v>
      </c>
      <c r="F874">
        <v>1.05</v>
      </c>
      <c r="G874">
        <v>1483.806</v>
      </c>
      <c r="I874">
        <v>1483.806</v>
      </c>
      <c r="K874" t="s">
        <v>17</v>
      </c>
      <c r="L874">
        <v>0.6</v>
      </c>
      <c r="M874">
        <v>-38.1</v>
      </c>
    </row>
    <row r="875" spans="1:13" x14ac:dyDescent="0.35">
      <c r="A875">
        <v>36</v>
      </c>
      <c r="B875">
        <v>36</v>
      </c>
      <c r="C875" t="s">
        <v>136</v>
      </c>
      <c r="D875" t="s">
        <v>16</v>
      </c>
      <c r="E875">
        <v>1</v>
      </c>
      <c r="F875">
        <v>1.05</v>
      </c>
      <c r="G875">
        <v>1092.9449999999999</v>
      </c>
      <c r="I875">
        <v>1092.9449999999999</v>
      </c>
      <c r="K875" t="s">
        <v>17</v>
      </c>
      <c r="L875">
        <v>0.5</v>
      </c>
      <c r="M875">
        <v>-54.4</v>
      </c>
    </row>
    <row r="876" spans="1:13" x14ac:dyDescent="0.35">
      <c r="A876">
        <v>37</v>
      </c>
      <c r="B876">
        <v>37</v>
      </c>
      <c r="C876" t="s">
        <v>137</v>
      </c>
      <c r="D876" t="s">
        <v>24</v>
      </c>
      <c r="E876">
        <v>1</v>
      </c>
      <c r="K876" t="s">
        <v>25</v>
      </c>
    </row>
    <row r="877" spans="1:13" x14ac:dyDescent="0.35">
      <c r="A877">
        <v>38</v>
      </c>
      <c r="B877">
        <v>38</v>
      </c>
      <c r="C877" t="s">
        <v>138</v>
      </c>
      <c r="D877" t="s">
        <v>16</v>
      </c>
      <c r="E877">
        <v>1</v>
      </c>
      <c r="F877">
        <v>1.1499999999999999</v>
      </c>
      <c r="G877">
        <v>2202.6680000000001</v>
      </c>
      <c r="I877">
        <v>2202.6680000000001</v>
      </c>
      <c r="K877" t="s">
        <v>66</v>
      </c>
      <c r="L877">
        <v>0.9</v>
      </c>
      <c r="M877">
        <v>-8.1</v>
      </c>
    </row>
    <row r="878" spans="1:13" x14ac:dyDescent="0.35">
      <c r="A878">
        <v>39</v>
      </c>
      <c r="B878">
        <v>39</v>
      </c>
      <c r="C878" t="s">
        <v>139</v>
      </c>
      <c r="D878" t="s">
        <v>16</v>
      </c>
      <c r="E878">
        <v>1</v>
      </c>
      <c r="F878">
        <v>1.05</v>
      </c>
      <c r="G878">
        <v>1317.809</v>
      </c>
      <c r="I878">
        <v>1317.809</v>
      </c>
      <c r="K878" t="s">
        <v>17</v>
      </c>
      <c r="L878">
        <v>0.5</v>
      </c>
      <c r="M878">
        <v>-45</v>
      </c>
    </row>
    <row r="879" spans="1:13" x14ac:dyDescent="0.35">
      <c r="A879">
        <v>40</v>
      </c>
      <c r="B879">
        <v>40</v>
      </c>
      <c r="C879" t="s">
        <v>140</v>
      </c>
      <c r="D879" t="s">
        <v>16</v>
      </c>
      <c r="E879">
        <v>1</v>
      </c>
      <c r="F879">
        <v>1.04</v>
      </c>
      <c r="G879">
        <v>1306.5709999999999</v>
      </c>
      <c r="I879">
        <v>1306.5709999999999</v>
      </c>
      <c r="K879" t="s">
        <v>17</v>
      </c>
      <c r="L879">
        <v>0.5</v>
      </c>
      <c r="M879">
        <v>-45.5</v>
      </c>
    </row>
    <row r="880" spans="1:13" x14ac:dyDescent="0.35">
      <c r="A880">
        <v>41</v>
      </c>
      <c r="B880">
        <v>41</v>
      </c>
      <c r="C880" t="s">
        <v>141</v>
      </c>
      <c r="D880" t="s">
        <v>16</v>
      </c>
      <c r="E880">
        <v>1</v>
      </c>
      <c r="F880">
        <v>1.07</v>
      </c>
      <c r="G880">
        <v>1100.114</v>
      </c>
      <c r="I880">
        <v>1100.114</v>
      </c>
      <c r="K880" t="s">
        <v>17</v>
      </c>
      <c r="L880">
        <v>0.5</v>
      </c>
      <c r="M880">
        <v>-54.1</v>
      </c>
    </row>
    <row r="881" spans="1:13" x14ac:dyDescent="0.35">
      <c r="A881">
        <v>42</v>
      </c>
      <c r="B881">
        <v>42</v>
      </c>
      <c r="C881" t="s">
        <v>142</v>
      </c>
      <c r="D881" t="s">
        <v>16</v>
      </c>
      <c r="E881">
        <v>1</v>
      </c>
      <c r="F881">
        <v>1.05</v>
      </c>
      <c r="G881">
        <v>1172.078</v>
      </c>
      <c r="I881">
        <v>1172.078</v>
      </c>
      <c r="K881" t="s">
        <v>17</v>
      </c>
      <c r="L881">
        <v>0.5</v>
      </c>
      <c r="M881">
        <v>-51.1</v>
      </c>
    </row>
    <row r="882" spans="1:13" x14ac:dyDescent="0.35">
      <c r="A882">
        <v>43</v>
      </c>
      <c r="B882">
        <v>43</v>
      </c>
      <c r="C882" t="s">
        <v>143</v>
      </c>
      <c r="D882" t="s">
        <v>24</v>
      </c>
      <c r="E882">
        <v>1</v>
      </c>
    </row>
    <row r="883" spans="1:13" x14ac:dyDescent="0.35">
      <c r="A883">
        <v>44</v>
      </c>
      <c r="B883">
        <v>44</v>
      </c>
      <c r="C883" t="s">
        <v>144</v>
      </c>
      <c r="D883" t="s">
        <v>16</v>
      </c>
      <c r="E883">
        <v>1</v>
      </c>
      <c r="F883">
        <v>1.18</v>
      </c>
      <c r="G883">
        <v>1870.28</v>
      </c>
      <c r="I883">
        <v>1870.28</v>
      </c>
      <c r="K883" t="s">
        <v>66</v>
      </c>
      <c r="L883">
        <v>0.8</v>
      </c>
      <c r="M883">
        <v>-22</v>
      </c>
    </row>
    <row r="884" spans="1:13" x14ac:dyDescent="0.35">
      <c r="A884">
        <v>45</v>
      </c>
      <c r="B884">
        <v>45</v>
      </c>
      <c r="C884" t="s">
        <v>145</v>
      </c>
      <c r="D884" t="s">
        <v>16</v>
      </c>
      <c r="E884">
        <v>1</v>
      </c>
      <c r="F884">
        <v>1.4</v>
      </c>
      <c r="G884">
        <v>1007.343</v>
      </c>
      <c r="I884">
        <v>1007.343</v>
      </c>
      <c r="K884" t="s">
        <v>69</v>
      </c>
      <c r="L884">
        <v>0.4</v>
      </c>
      <c r="M884">
        <v>-58</v>
      </c>
    </row>
    <row r="885" spans="1:13" x14ac:dyDescent="0.35">
      <c r="A885">
        <v>46</v>
      </c>
      <c r="B885">
        <v>46</v>
      </c>
      <c r="C885" t="s">
        <v>146</v>
      </c>
      <c r="D885" t="s">
        <v>16</v>
      </c>
      <c r="E885">
        <v>1</v>
      </c>
      <c r="F885">
        <v>1.08</v>
      </c>
      <c r="G885">
        <v>1146.4100000000001</v>
      </c>
      <c r="I885">
        <v>1146.4100000000001</v>
      </c>
      <c r="K885" t="s">
        <v>17</v>
      </c>
      <c r="L885">
        <v>0.5</v>
      </c>
      <c r="M885">
        <v>-52.2</v>
      </c>
    </row>
    <row r="886" spans="1:13" x14ac:dyDescent="0.35">
      <c r="A886">
        <v>47</v>
      </c>
      <c r="B886">
        <v>47</v>
      </c>
      <c r="C886" t="s">
        <v>147</v>
      </c>
      <c r="D886" t="s">
        <v>16</v>
      </c>
      <c r="E886">
        <v>1</v>
      </c>
      <c r="F886">
        <v>1.08</v>
      </c>
      <c r="G886">
        <v>1516.6980000000001</v>
      </c>
      <c r="I886">
        <v>1516.6980000000001</v>
      </c>
      <c r="K886" t="s">
        <v>66</v>
      </c>
      <c r="L886">
        <v>0.6</v>
      </c>
      <c r="M886">
        <v>-36.700000000000003</v>
      </c>
    </row>
    <row r="887" spans="1:13" x14ac:dyDescent="0.35">
      <c r="A887">
        <v>48</v>
      </c>
      <c r="B887">
        <v>48</v>
      </c>
      <c r="C887" t="s">
        <v>148</v>
      </c>
      <c r="D887" t="s">
        <v>24</v>
      </c>
      <c r="E887">
        <v>1</v>
      </c>
    </row>
    <row r="889" spans="1:13" x14ac:dyDescent="0.35">
      <c r="A889" t="s">
        <v>91</v>
      </c>
    </row>
    <row r="891" spans="1:13" x14ac:dyDescent="0.35">
      <c r="B891" t="s">
        <v>3</v>
      </c>
      <c r="C891" t="s">
        <v>4</v>
      </c>
      <c r="D891" t="s">
        <v>5</v>
      </c>
      <c r="E891" t="s">
        <v>6</v>
      </c>
      <c r="F891" t="s">
        <v>7</v>
      </c>
      <c r="G891" t="s">
        <v>8</v>
      </c>
      <c r="H891" t="s">
        <v>9</v>
      </c>
      <c r="I891" t="s">
        <v>10</v>
      </c>
      <c r="J891" t="s">
        <v>11</v>
      </c>
      <c r="K891" t="s">
        <v>12</v>
      </c>
      <c r="L891" t="s">
        <v>13</v>
      </c>
      <c r="M891" t="s">
        <v>14</v>
      </c>
    </row>
    <row r="892" spans="1:13" x14ac:dyDescent="0.35">
      <c r="A892">
        <v>1</v>
      </c>
      <c r="B892">
        <v>1</v>
      </c>
      <c r="C892" t="s">
        <v>101</v>
      </c>
      <c r="D892" t="s">
        <v>24</v>
      </c>
      <c r="E892">
        <v>1</v>
      </c>
    </row>
    <row r="893" spans="1:13" x14ac:dyDescent="0.35">
      <c r="A893">
        <v>2</v>
      </c>
      <c r="B893">
        <v>2</v>
      </c>
      <c r="C893" t="s">
        <v>102</v>
      </c>
      <c r="D893" t="s">
        <v>16</v>
      </c>
      <c r="E893">
        <v>1</v>
      </c>
      <c r="F893">
        <v>1.6</v>
      </c>
      <c r="G893">
        <v>1979.864</v>
      </c>
      <c r="I893">
        <v>1979.864</v>
      </c>
      <c r="K893" t="s">
        <v>66</v>
      </c>
      <c r="L893">
        <v>0.7</v>
      </c>
      <c r="M893">
        <v>-26.7</v>
      </c>
    </row>
    <row r="894" spans="1:13" x14ac:dyDescent="0.35">
      <c r="A894">
        <v>3</v>
      </c>
      <c r="B894">
        <v>3</v>
      </c>
      <c r="C894" t="s">
        <v>103</v>
      </c>
      <c r="D894" t="s">
        <v>16</v>
      </c>
      <c r="E894">
        <v>1</v>
      </c>
      <c r="F894">
        <v>1.63</v>
      </c>
      <c r="G894">
        <v>2118.89</v>
      </c>
      <c r="I894">
        <v>2118.89</v>
      </c>
      <c r="K894" t="s">
        <v>66</v>
      </c>
      <c r="L894">
        <v>0.8</v>
      </c>
      <c r="M894">
        <v>-21.6</v>
      </c>
    </row>
    <row r="895" spans="1:13" x14ac:dyDescent="0.35">
      <c r="A895">
        <v>4</v>
      </c>
      <c r="B895">
        <v>4</v>
      </c>
      <c r="C895" t="s">
        <v>104</v>
      </c>
      <c r="D895" t="s">
        <v>16</v>
      </c>
      <c r="E895">
        <v>1</v>
      </c>
      <c r="F895">
        <v>1.63</v>
      </c>
      <c r="G895">
        <v>2143.06</v>
      </c>
      <c r="I895">
        <v>2143.06</v>
      </c>
      <c r="K895" t="s">
        <v>66</v>
      </c>
      <c r="L895">
        <v>0.8</v>
      </c>
      <c r="M895">
        <v>-20.7</v>
      </c>
    </row>
    <row r="896" spans="1:13" x14ac:dyDescent="0.35">
      <c r="A896">
        <v>5</v>
      </c>
      <c r="B896">
        <v>5</v>
      </c>
      <c r="C896" t="s">
        <v>105</v>
      </c>
      <c r="D896" t="s">
        <v>16</v>
      </c>
      <c r="E896">
        <v>1</v>
      </c>
      <c r="F896">
        <v>1.63</v>
      </c>
      <c r="G896">
        <v>1787.395</v>
      </c>
      <c r="I896">
        <v>1787.395</v>
      </c>
      <c r="K896" t="s">
        <v>66</v>
      </c>
      <c r="L896">
        <v>0.7</v>
      </c>
      <c r="M896">
        <v>-33.799999999999997</v>
      </c>
    </row>
    <row r="897" spans="1:13" x14ac:dyDescent="0.35">
      <c r="A897">
        <v>6</v>
      </c>
      <c r="B897">
        <v>6</v>
      </c>
      <c r="C897" t="s">
        <v>106</v>
      </c>
      <c r="D897" t="s">
        <v>16</v>
      </c>
      <c r="E897">
        <v>1</v>
      </c>
      <c r="F897">
        <v>1.61</v>
      </c>
      <c r="G897">
        <v>1977.614</v>
      </c>
      <c r="I897">
        <v>1977.614</v>
      </c>
      <c r="K897" t="s">
        <v>66</v>
      </c>
      <c r="L897">
        <v>0.7</v>
      </c>
      <c r="M897">
        <v>-26.8</v>
      </c>
    </row>
    <row r="898" spans="1:13" x14ac:dyDescent="0.35">
      <c r="A898">
        <v>7</v>
      </c>
      <c r="B898">
        <v>7</v>
      </c>
      <c r="C898" t="s">
        <v>107</v>
      </c>
      <c r="D898" t="s">
        <v>24</v>
      </c>
      <c r="E898">
        <v>1</v>
      </c>
    </row>
    <row r="899" spans="1:13" x14ac:dyDescent="0.35">
      <c r="A899">
        <v>8</v>
      </c>
      <c r="B899">
        <v>8</v>
      </c>
      <c r="C899" t="s">
        <v>108</v>
      </c>
      <c r="D899" t="s">
        <v>16</v>
      </c>
      <c r="E899">
        <v>1</v>
      </c>
      <c r="F899">
        <v>1.58</v>
      </c>
      <c r="G899">
        <v>3263.2629999999999</v>
      </c>
      <c r="I899">
        <v>3263.2629999999999</v>
      </c>
      <c r="K899" t="s">
        <v>66</v>
      </c>
      <c r="L899">
        <v>1.2</v>
      </c>
      <c r="M899">
        <v>20.8</v>
      </c>
    </row>
    <row r="900" spans="1:13" x14ac:dyDescent="0.35">
      <c r="A900">
        <v>9</v>
      </c>
      <c r="B900">
        <v>9</v>
      </c>
      <c r="C900" t="s">
        <v>109</v>
      </c>
      <c r="D900" t="s">
        <v>16</v>
      </c>
      <c r="E900">
        <v>1</v>
      </c>
      <c r="F900">
        <v>1.61</v>
      </c>
      <c r="G900">
        <v>1466.81</v>
      </c>
      <c r="I900">
        <v>1466.81</v>
      </c>
      <c r="K900" t="s">
        <v>17</v>
      </c>
      <c r="L900">
        <v>0.5</v>
      </c>
      <c r="M900">
        <v>-45.7</v>
      </c>
    </row>
    <row r="901" spans="1:13" x14ac:dyDescent="0.35">
      <c r="A901">
        <v>10</v>
      </c>
      <c r="B901">
        <v>10</v>
      </c>
      <c r="C901" t="s">
        <v>110</v>
      </c>
      <c r="D901" t="s">
        <v>16</v>
      </c>
      <c r="E901">
        <v>1</v>
      </c>
      <c r="F901">
        <v>1.61</v>
      </c>
      <c r="G901">
        <v>2166.7060000000001</v>
      </c>
      <c r="I901">
        <v>2166.7060000000001</v>
      </c>
      <c r="K901" t="s">
        <v>66</v>
      </c>
      <c r="L901">
        <v>0.8</v>
      </c>
      <c r="M901">
        <v>-19.8</v>
      </c>
    </row>
    <row r="902" spans="1:13" x14ac:dyDescent="0.35">
      <c r="A902">
        <v>11</v>
      </c>
      <c r="B902">
        <v>11</v>
      </c>
      <c r="C902" t="s">
        <v>111</v>
      </c>
      <c r="D902" t="s">
        <v>16</v>
      </c>
      <c r="E902">
        <v>1</v>
      </c>
      <c r="F902">
        <v>1.61</v>
      </c>
      <c r="G902">
        <v>1732.421</v>
      </c>
      <c r="I902">
        <v>1732.421</v>
      </c>
      <c r="K902" t="s">
        <v>66</v>
      </c>
      <c r="L902">
        <v>0.6</v>
      </c>
      <c r="M902">
        <v>-35.9</v>
      </c>
    </row>
    <row r="903" spans="1:13" x14ac:dyDescent="0.35">
      <c r="A903">
        <v>12</v>
      </c>
      <c r="B903">
        <v>12</v>
      </c>
      <c r="C903" t="s">
        <v>112</v>
      </c>
      <c r="D903" t="s">
        <v>16</v>
      </c>
      <c r="E903">
        <v>1</v>
      </c>
      <c r="F903">
        <v>1.63</v>
      </c>
      <c r="G903">
        <v>2140.6640000000002</v>
      </c>
      <c r="I903">
        <v>2140.6640000000002</v>
      </c>
      <c r="K903" t="s">
        <v>66</v>
      </c>
      <c r="L903">
        <v>0.8</v>
      </c>
      <c r="M903">
        <v>-20.8</v>
      </c>
    </row>
    <row r="904" spans="1:13" x14ac:dyDescent="0.35">
      <c r="A904">
        <v>13</v>
      </c>
      <c r="B904">
        <v>13</v>
      </c>
      <c r="C904" t="s">
        <v>113</v>
      </c>
      <c r="D904" t="s">
        <v>24</v>
      </c>
      <c r="E904">
        <v>1</v>
      </c>
      <c r="K904" t="s">
        <v>25</v>
      </c>
    </row>
    <row r="905" spans="1:13" x14ac:dyDescent="0.35">
      <c r="A905">
        <v>14</v>
      </c>
      <c r="B905">
        <v>14</v>
      </c>
      <c r="C905" t="s">
        <v>114</v>
      </c>
      <c r="D905" t="s">
        <v>16</v>
      </c>
      <c r="E905">
        <v>1</v>
      </c>
      <c r="F905">
        <v>1.56</v>
      </c>
      <c r="G905">
        <v>1656.8340000000001</v>
      </c>
      <c r="I905">
        <v>1656.8340000000001</v>
      </c>
      <c r="K905" t="s">
        <v>66</v>
      </c>
      <c r="L905">
        <v>0.6</v>
      </c>
      <c r="M905">
        <v>-38.700000000000003</v>
      </c>
    </row>
    <row r="906" spans="1:13" x14ac:dyDescent="0.35">
      <c r="A906">
        <v>15</v>
      </c>
      <c r="B906">
        <v>15</v>
      </c>
      <c r="C906" t="s">
        <v>115</v>
      </c>
      <c r="D906" t="s">
        <v>16</v>
      </c>
      <c r="E906">
        <v>1</v>
      </c>
      <c r="F906">
        <v>1.61</v>
      </c>
      <c r="G906">
        <v>2022.048</v>
      </c>
      <c r="I906">
        <v>2022.048</v>
      </c>
      <c r="K906" t="s">
        <v>66</v>
      </c>
      <c r="L906">
        <v>0.7</v>
      </c>
      <c r="M906">
        <v>-25.2</v>
      </c>
    </row>
    <row r="907" spans="1:13" x14ac:dyDescent="0.35">
      <c r="A907">
        <v>16</v>
      </c>
      <c r="B907">
        <v>16</v>
      </c>
      <c r="C907" t="s">
        <v>116</v>
      </c>
      <c r="D907" t="s">
        <v>16</v>
      </c>
      <c r="E907">
        <v>1</v>
      </c>
      <c r="F907">
        <v>1.61</v>
      </c>
      <c r="G907">
        <v>1847.297</v>
      </c>
      <c r="I907">
        <v>1847.297</v>
      </c>
      <c r="K907" t="s">
        <v>66</v>
      </c>
      <c r="L907">
        <v>0.7</v>
      </c>
      <c r="M907">
        <v>-31.6</v>
      </c>
    </row>
    <row r="908" spans="1:13" x14ac:dyDescent="0.35">
      <c r="A908">
        <v>17</v>
      </c>
      <c r="B908">
        <v>17</v>
      </c>
      <c r="C908" t="s">
        <v>117</v>
      </c>
      <c r="D908" t="s">
        <v>16</v>
      </c>
      <c r="E908">
        <v>1</v>
      </c>
      <c r="F908">
        <v>1.63</v>
      </c>
      <c r="G908">
        <v>2107.37</v>
      </c>
      <c r="I908">
        <v>2107.37</v>
      </c>
      <c r="K908" t="s">
        <v>66</v>
      </c>
      <c r="L908">
        <v>0.8</v>
      </c>
      <c r="M908">
        <v>-22</v>
      </c>
    </row>
    <row r="909" spans="1:13" x14ac:dyDescent="0.35">
      <c r="A909">
        <v>18</v>
      </c>
      <c r="B909">
        <v>18</v>
      </c>
      <c r="C909" t="s">
        <v>118</v>
      </c>
      <c r="D909" t="s">
        <v>16</v>
      </c>
      <c r="E909">
        <v>1</v>
      </c>
      <c r="F909">
        <v>1.61</v>
      </c>
      <c r="G909">
        <v>1795.7819999999999</v>
      </c>
      <c r="I909">
        <v>1795.7819999999999</v>
      </c>
      <c r="K909" t="s">
        <v>66</v>
      </c>
      <c r="L909">
        <v>0.7</v>
      </c>
      <c r="M909">
        <v>-33.5</v>
      </c>
    </row>
    <row r="910" spans="1:13" x14ac:dyDescent="0.35">
      <c r="A910">
        <v>19</v>
      </c>
      <c r="B910">
        <v>19</v>
      </c>
      <c r="C910" t="s">
        <v>119</v>
      </c>
      <c r="D910" t="s">
        <v>24</v>
      </c>
      <c r="E910">
        <v>1</v>
      </c>
    </row>
    <row r="911" spans="1:13" x14ac:dyDescent="0.35">
      <c r="A911">
        <v>20</v>
      </c>
      <c r="B911">
        <v>20</v>
      </c>
      <c r="C911" t="s">
        <v>120</v>
      </c>
      <c r="D911" t="s">
        <v>16</v>
      </c>
      <c r="E911">
        <v>1</v>
      </c>
      <c r="F911">
        <v>1.54</v>
      </c>
      <c r="G911">
        <v>1655.8579999999999</v>
      </c>
      <c r="I911">
        <v>1655.8579999999999</v>
      </c>
      <c r="K911" t="s">
        <v>66</v>
      </c>
      <c r="L911">
        <v>0.6</v>
      </c>
      <c r="M911">
        <v>-38.700000000000003</v>
      </c>
    </row>
    <row r="912" spans="1:13" x14ac:dyDescent="0.35">
      <c r="A912">
        <v>21</v>
      </c>
      <c r="B912">
        <v>21</v>
      </c>
      <c r="C912" t="s">
        <v>121</v>
      </c>
      <c r="D912" t="s">
        <v>16</v>
      </c>
      <c r="E912">
        <v>1</v>
      </c>
      <c r="F912">
        <v>1.63</v>
      </c>
      <c r="G912">
        <v>1655.854</v>
      </c>
      <c r="I912">
        <v>1655.854</v>
      </c>
      <c r="K912" t="s">
        <v>66</v>
      </c>
      <c r="L912">
        <v>0.6</v>
      </c>
      <c r="M912">
        <v>-38.700000000000003</v>
      </c>
    </row>
    <row r="913" spans="1:13" x14ac:dyDescent="0.35">
      <c r="A913">
        <v>22</v>
      </c>
      <c r="B913">
        <v>22</v>
      </c>
      <c r="C913" t="s">
        <v>122</v>
      </c>
      <c r="D913" t="s">
        <v>16</v>
      </c>
      <c r="E913">
        <v>1</v>
      </c>
      <c r="F913">
        <v>1.61</v>
      </c>
      <c r="G913">
        <v>1889.335</v>
      </c>
      <c r="I913">
        <v>1889.335</v>
      </c>
      <c r="K913" t="s">
        <v>66</v>
      </c>
      <c r="L913">
        <v>0.7</v>
      </c>
      <c r="M913">
        <v>-30.1</v>
      </c>
    </row>
    <row r="914" spans="1:13" x14ac:dyDescent="0.35">
      <c r="A914">
        <v>23</v>
      </c>
      <c r="B914">
        <v>23</v>
      </c>
      <c r="C914" t="s">
        <v>123</v>
      </c>
      <c r="D914" t="s">
        <v>16</v>
      </c>
      <c r="E914">
        <v>1</v>
      </c>
      <c r="F914">
        <v>1.61</v>
      </c>
      <c r="G914">
        <v>1627.8040000000001</v>
      </c>
      <c r="I914">
        <v>1627.8040000000001</v>
      </c>
      <c r="K914" t="s">
        <v>66</v>
      </c>
      <c r="L914">
        <v>0.6</v>
      </c>
      <c r="M914">
        <v>-39.799999999999997</v>
      </c>
    </row>
    <row r="915" spans="1:13" x14ac:dyDescent="0.35">
      <c r="A915">
        <v>24</v>
      </c>
      <c r="B915">
        <v>24</v>
      </c>
      <c r="C915" t="s">
        <v>124</v>
      </c>
      <c r="D915" t="s">
        <v>16</v>
      </c>
      <c r="E915">
        <v>1</v>
      </c>
      <c r="F915">
        <v>1.61</v>
      </c>
      <c r="G915">
        <v>1812.7449999999999</v>
      </c>
      <c r="I915">
        <v>1812.7449999999999</v>
      </c>
      <c r="K915" t="s">
        <v>66</v>
      </c>
      <c r="L915">
        <v>0.7</v>
      </c>
      <c r="M915">
        <v>-32.9</v>
      </c>
    </row>
    <row r="916" spans="1:13" x14ac:dyDescent="0.35">
      <c r="A916">
        <v>25</v>
      </c>
      <c r="B916">
        <v>25</v>
      </c>
      <c r="C916" t="s">
        <v>125</v>
      </c>
      <c r="D916" t="s">
        <v>24</v>
      </c>
      <c r="E916">
        <v>1</v>
      </c>
      <c r="K916" t="s">
        <v>25</v>
      </c>
    </row>
    <row r="917" spans="1:13" x14ac:dyDescent="0.35">
      <c r="A917">
        <v>26</v>
      </c>
      <c r="B917">
        <v>26</v>
      </c>
      <c r="C917" t="s">
        <v>126</v>
      </c>
      <c r="D917" t="s">
        <v>16</v>
      </c>
      <c r="E917">
        <v>1</v>
      </c>
      <c r="F917">
        <v>1.53</v>
      </c>
      <c r="G917">
        <v>1496.184</v>
      </c>
      <c r="I917">
        <v>1496.184</v>
      </c>
      <c r="K917" t="s">
        <v>66</v>
      </c>
      <c r="L917">
        <v>0.6</v>
      </c>
      <c r="M917">
        <v>-44.6</v>
      </c>
    </row>
    <row r="918" spans="1:13" x14ac:dyDescent="0.35">
      <c r="A918">
        <v>27</v>
      </c>
      <c r="B918">
        <v>27</v>
      </c>
      <c r="C918" t="s">
        <v>127</v>
      </c>
      <c r="D918" t="s">
        <v>16</v>
      </c>
      <c r="E918">
        <v>1</v>
      </c>
      <c r="F918">
        <v>1.61</v>
      </c>
      <c r="G918">
        <v>1592.9780000000001</v>
      </c>
      <c r="I918">
        <v>1592.9780000000001</v>
      </c>
      <c r="K918" t="s">
        <v>66</v>
      </c>
      <c r="L918">
        <v>0.6</v>
      </c>
      <c r="M918">
        <v>-41</v>
      </c>
    </row>
    <row r="919" spans="1:13" x14ac:dyDescent="0.35">
      <c r="A919">
        <v>28</v>
      </c>
      <c r="B919">
        <v>28</v>
      </c>
      <c r="C919" t="s">
        <v>128</v>
      </c>
      <c r="D919" t="s">
        <v>16</v>
      </c>
      <c r="E919">
        <v>1</v>
      </c>
      <c r="F919">
        <v>1.61</v>
      </c>
      <c r="G919">
        <v>1702.8679999999999</v>
      </c>
      <c r="I919">
        <v>1702.8679999999999</v>
      </c>
      <c r="K919" t="s">
        <v>66</v>
      </c>
      <c r="L919">
        <v>0.6</v>
      </c>
      <c r="M919">
        <v>-37</v>
      </c>
    </row>
    <row r="920" spans="1:13" x14ac:dyDescent="0.35">
      <c r="A920">
        <v>29</v>
      </c>
      <c r="B920">
        <v>29</v>
      </c>
      <c r="C920" t="s">
        <v>129</v>
      </c>
      <c r="D920" t="s">
        <v>16</v>
      </c>
      <c r="E920">
        <v>1</v>
      </c>
      <c r="F920">
        <v>1.6</v>
      </c>
      <c r="G920">
        <v>1417.1610000000001</v>
      </c>
      <c r="I920">
        <v>1417.1610000000001</v>
      </c>
      <c r="K920" t="s">
        <v>17</v>
      </c>
      <c r="L920">
        <v>0.5</v>
      </c>
      <c r="M920">
        <v>-47.5</v>
      </c>
    </row>
    <row r="921" spans="1:13" x14ac:dyDescent="0.35">
      <c r="A921">
        <v>30</v>
      </c>
      <c r="B921">
        <v>30</v>
      </c>
      <c r="C921" t="s">
        <v>130</v>
      </c>
      <c r="D921" t="s">
        <v>16</v>
      </c>
      <c r="E921">
        <v>1</v>
      </c>
      <c r="F921">
        <v>1.61</v>
      </c>
      <c r="G921">
        <v>1840.933</v>
      </c>
      <c r="I921">
        <v>1840.933</v>
      </c>
      <c r="K921" t="s">
        <v>66</v>
      </c>
      <c r="L921">
        <v>0.7</v>
      </c>
      <c r="M921">
        <v>-31.9</v>
      </c>
    </row>
    <row r="922" spans="1:13" x14ac:dyDescent="0.35">
      <c r="A922">
        <v>31</v>
      </c>
      <c r="B922">
        <v>31</v>
      </c>
      <c r="C922" t="s">
        <v>131</v>
      </c>
      <c r="D922" t="s">
        <v>24</v>
      </c>
      <c r="E922">
        <v>1</v>
      </c>
    </row>
    <row r="923" spans="1:13" x14ac:dyDescent="0.35">
      <c r="A923">
        <v>32</v>
      </c>
      <c r="B923">
        <v>32</v>
      </c>
      <c r="C923" t="s">
        <v>132</v>
      </c>
      <c r="D923" t="s">
        <v>16</v>
      </c>
      <c r="E923">
        <v>1</v>
      </c>
      <c r="F923">
        <v>1.61</v>
      </c>
      <c r="G923">
        <v>1924.8240000000001</v>
      </c>
      <c r="I923">
        <v>1924.8240000000001</v>
      </c>
      <c r="K923" t="s">
        <v>66</v>
      </c>
      <c r="L923">
        <v>0.7</v>
      </c>
      <c r="M923">
        <v>-28.8</v>
      </c>
    </row>
    <row r="924" spans="1:13" x14ac:dyDescent="0.35">
      <c r="A924">
        <v>33</v>
      </c>
      <c r="B924">
        <v>33</v>
      </c>
      <c r="C924" t="s">
        <v>133</v>
      </c>
      <c r="D924" t="s">
        <v>16</v>
      </c>
      <c r="E924">
        <v>1</v>
      </c>
      <c r="F924">
        <v>1.61</v>
      </c>
      <c r="G924">
        <v>1871.942</v>
      </c>
      <c r="I924">
        <v>1871.942</v>
      </c>
      <c r="K924" t="s">
        <v>66</v>
      </c>
      <c r="L924">
        <v>0.7</v>
      </c>
      <c r="M924">
        <v>-30.7</v>
      </c>
    </row>
    <row r="925" spans="1:13" x14ac:dyDescent="0.35">
      <c r="A925">
        <v>34</v>
      </c>
      <c r="B925">
        <v>34</v>
      </c>
      <c r="C925" t="s">
        <v>134</v>
      </c>
      <c r="D925" t="s">
        <v>16</v>
      </c>
      <c r="E925">
        <v>1</v>
      </c>
      <c r="F925">
        <v>1.61</v>
      </c>
      <c r="G925">
        <v>1684.8330000000001</v>
      </c>
      <c r="I925">
        <v>1684.8330000000001</v>
      </c>
      <c r="K925" t="s">
        <v>66</v>
      </c>
      <c r="L925">
        <v>0.6</v>
      </c>
      <c r="M925">
        <v>-37.6</v>
      </c>
    </row>
    <row r="926" spans="1:13" x14ac:dyDescent="0.35">
      <c r="A926">
        <v>35</v>
      </c>
      <c r="B926">
        <v>35</v>
      </c>
      <c r="C926" t="s">
        <v>135</v>
      </c>
      <c r="D926" t="s">
        <v>16</v>
      </c>
      <c r="E926">
        <v>1</v>
      </c>
      <c r="F926">
        <v>1.63</v>
      </c>
      <c r="G926">
        <v>1677.338</v>
      </c>
      <c r="I926">
        <v>1677.338</v>
      </c>
      <c r="K926" t="s">
        <v>66</v>
      </c>
      <c r="L926">
        <v>0.6</v>
      </c>
      <c r="M926">
        <v>-37.9</v>
      </c>
    </row>
    <row r="927" spans="1:13" x14ac:dyDescent="0.35">
      <c r="A927">
        <v>36</v>
      </c>
      <c r="B927">
        <v>36</v>
      </c>
      <c r="C927" t="s">
        <v>136</v>
      </c>
      <c r="D927" t="s">
        <v>16</v>
      </c>
      <c r="E927">
        <v>1</v>
      </c>
      <c r="F927">
        <v>1.61</v>
      </c>
      <c r="G927">
        <v>1711.4749999999999</v>
      </c>
      <c r="I927">
        <v>1711.4749999999999</v>
      </c>
      <c r="K927" t="s">
        <v>66</v>
      </c>
      <c r="L927">
        <v>0.6</v>
      </c>
      <c r="M927">
        <v>-36.700000000000003</v>
      </c>
    </row>
    <row r="928" spans="1:13" x14ac:dyDescent="0.35">
      <c r="A928">
        <v>37</v>
      </c>
      <c r="B928">
        <v>37</v>
      </c>
      <c r="C928" t="s">
        <v>137</v>
      </c>
      <c r="D928" t="s">
        <v>24</v>
      </c>
      <c r="E928">
        <v>1</v>
      </c>
    </row>
    <row r="929" spans="1:13" x14ac:dyDescent="0.35">
      <c r="A929">
        <v>38</v>
      </c>
      <c r="B929">
        <v>38</v>
      </c>
      <c r="C929" t="s">
        <v>138</v>
      </c>
      <c r="D929" t="s">
        <v>16</v>
      </c>
      <c r="E929">
        <v>1</v>
      </c>
      <c r="F929">
        <v>1.54</v>
      </c>
      <c r="G929">
        <v>2751.84</v>
      </c>
      <c r="I929">
        <v>2751.84</v>
      </c>
      <c r="K929" t="s">
        <v>66</v>
      </c>
      <c r="L929">
        <v>1</v>
      </c>
      <c r="M929">
        <v>1.9</v>
      </c>
    </row>
    <row r="930" spans="1:13" x14ac:dyDescent="0.35">
      <c r="A930">
        <v>39</v>
      </c>
      <c r="B930">
        <v>39</v>
      </c>
      <c r="C930" t="s">
        <v>139</v>
      </c>
      <c r="D930" t="s">
        <v>16</v>
      </c>
      <c r="E930">
        <v>1</v>
      </c>
      <c r="F930">
        <v>1.61</v>
      </c>
      <c r="G930">
        <v>1673.2809999999999</v>
      </c>
      <c r="I930">
        <v>1673.2809999999999</v>
      </c>
      <c r="K930" t="s">
        <v>66</v>
      </c>
      <c r="L930">
        <v>0.6</v>
      </c>
      <c r="M930">
        <v>-38.1</v>
      </c>
    </row>
    <row r="931" spans="1:13" x14ac:dyDescent="0.35">
      <c r="A931">
        <v>40</v>
      </c>
      <c r="B931">
        <v>40</v>
      </c>
      <c r="C931" t="s">
        <v>140</v>
      </c>
      <c r="D931" t="s">
        <v>16</v>
      </c>
      <c r="E931">
        <v>1</v>
      </c>
      <c r="F931">
        <v>1.61</v>
      </c>
      <c r="G931">
        <v>1874.982</v>
      </c>
      <c r="I931">
        <v>1874.982</v>
      </c>
      <c r="K931" t="s">
        <v>66</v>
      </c>
      <c r="L931">
        <v>0.7</v>
      </c>
      <c r="M931">
        <v>-30.6</v>
      </c>
    </row>
    <row r="932" spans="1:13" x14ac:dyDescent="0.35">
      <c r="A932">
        <v>41</v>
      </c>
      <c r="B932">
        <v>41</v>
      </c>
      <c r="C932" t="s">
        <v>141</v>
      </c>
      <c r="D932" t="s">
        <v>16</v>
      </c>
      <c r="E932">
        <v>1</v>
      </c>
      <c r="F932">
        <v>1.6</v>
      </c>
      <c r="G932">
        <v>1384.2239999999999</v>
      </c>
      <c r="I932">
        <v>1384.2239999999999</v>
      </c>
      <c r="K932" t="s">
        <v>66</v>
      </c>
      <c r="L932">
        <v>0.5</v>
      </c>
      <c r="M932">
        <v>-48.8</v>
      </c>
    </row>
    <row r="933" spans="1:13" x14ac:dyDescent="0.35">
      <c r="A933">
        <v>42</v>
      </c>
      <c r="B933">
        <v>42</v>
      </c>
      <c r="C933" t="s">
        <v>142</v>
      </c>
      <c r="D933" t="s">
        <v>16</v>
      </c>
      <c r="E933">
        <v>1</v>
      </c>
      <c r="F933">
        <v>1.61</v>
      </c>
      <c r="G933">
        <v>1978.444</v>
      </c>
      <c r="I933">
        <v>1978.444</v>
      </c>
      <c r="K933" t="s">
        <v>66</v>
      </c>
      <c r="L933">
        <v>0.7</v>
      </c>
      <c r="M933">
        <v>-26.8</v>
      </c>
    </row>
    <row r="934" spans="1:13" x14ac:dyDescent="0.35">
      <c r="A934">
        <v>43</v>
      </c>
      <c r="B934">
        <v>43</v>
      </c>
      <c r="C934" t="s">
        <v>143</v>
      </c>
      <c r="D934" t="s">
        <v>24</v>
      </c>
      <c r="E934">
        <v>1</v>
      </c>
    </row>
    <row r="935" spans="1:13" x14ac:dyDescent="0.35">
      <c r="A935">
        <v>44</v>
      </c>
      <c r="B935">
        <v>44</v>
      </c>
      <c r="C935" t="s">
        <v>144</v>
      </c>
      <c r="D935" t="s">
        <v>16</v>
      </c>
      <c r="E935">
        <v>1</v>
      </c>
      <c r="F935">
        <v>1.56</v>
      </c>
      <c r="G935">
        <v>1418.3489999999999</v>
      </c>
      <c r="I935">
        <v>1418.3489999999999</v>
      </c>
      <c r="K935" t="s">
        <v>66</v>
      </c>
      <c r="L935">
        <v>0.5</v>
      </c>
      <c r="M935">
        <v>-47.5</v>
      </c>
    </row>
    <row r="936" spans="1:13" x14ac:dyDescent="0.35">
      <c r="A936">
        <v>45</v>
      </c>
      <c r="B936">
        <v>45</v>
      </c>
      <c r="C936" t="s">
        <v>145</v>
      </c>
      <c r="D936" t="s">
        <v>16</v>
      </c>
      <c r="E936">
        <v>1</v>
      </c>
      <c r="F936">
        <v>1.63</v>
      </c>
      <c r="G936">
        <v>1692.759</v>
      </c>
      <c r="I936">
        <v>1692.759</v>
      </c>
      <c r="K936" t="s">
        <v>66</v>
      </c>
      <c r="L936">
        <v>0.6</v>
      </c>
      <c r="M936">
        <v>-37.299999999999997</v>
      </c>
    </row>
    <row r="937" spans="1:13" x14ac:dyDescent="0.35">
      <c r="A937">
        <v>46</v>
      </c>
      <c r="B937">
        <v>46</v>
      </c>
      <c r="C937" t="s">
        <v>146</v>
      </c>
      <c r="D937" t="s">
        <v>16</v>
      </c>
      <c r="E937">
        <v>1</v>
      </c>
      <c r="F937">
        <v>1.61</v>
      </c>
      <c r="G937">
        <v>1825.376</v>
      </c>
      <c r="I937">
        <v>1825.376</v>
      </c>
      <c r="K937" t="s">
        <v>66</v>
      </c>
      <c r="L937">
        <v>0.7</v>
      </c>
      <c r="M937">
        <v>-32.4</v>
      </c>
    </row>
    <row r="938" spans="1:13" x14ac:dyDescent="0.35">
      <c r="A938">
        <v>47</v>
      </c>
      <c r="B938">
        <v>47</v>
      </c>
      <c r="C938" t="s">
        <v>147</v>
      </c>
      <c r="D938" t="s">
        <v>16</v>
      </c>
      <c r="E938">
        <v>1</v>
      </c>
      <c r="F938">
        <v>1.6</v>
      </c>
      <c r="G938">
        <v>1767.9929999999999</v>
      </c>
      <c r="I938">
        <v>1767.9929999999999</v>
      </c>
      <c r="K938" t="s">
        <v>17</v>
      </c>
      <c r="L938">
        <v>0.7</v>
      </c>
      <c r="M938">
        <v>-34.6</v>
      </c>
    </row>
    <row r="939" spans="1:13" x14ac:dyDescent="0.35">
      <c r="A939">
        <v>48</v>
      </c>
      <c r="B939">
        <v>48</v>
      </c>
      <c r="C939" t="s">
        <v>148</v>
      </c>
      <c r="D939" t="s">
        <v>24</v>
      </c>
      <c r="E939">
        <v>1</v>
      </c>
    </row>
    <row r="941" spans="1:13" x14ac:dyDescent="0.35">
      <c r="A941" t="s">
        <v>92</v>
      </c>
    </row>
    <row r="943" spans="1:13" x14ac:dyDescent="0.35">
      <c r="B943" t="s">
        <v>3</v>
      </c>
      <c r="C943" t="s">
        <v>4</v>
      </c>
      <c r="D943" t="s">
        <v>5</v>
      </c>
      <c r="E943" t="s">
        <v>6</v>
      </c>
      <c r="F943" t="s">
        <v>7</v>
      </c>
      <c r="G943" t="s">
        <v>8</v>
      </c>
      <c r="H943" t="s">
        <v>9</v>
      </c>
      <c r="I943" t="s">
        <v>10</v>
      </c>
      <c r="J943" t="s">
        <v>11</v>
      </c>
      <c r="K943" t="s">
        <v>12</v>
      </c>
      <c r="L943" t="s">
        <v>13</v>
      </c>
      <c r="M943" t="s">
        <v>14</v>
      </c>
    </row>
    <row r="944" spans="1:13" x14ac:dyDescent="0.35">
      <c r="A944">
        <v>1</v>
      </c>
      <c r="B944">
        <v>1</v>
      </c>
      <c r="C944" t="s">
        <v>101</v>
      </c>
      <c r="D944" t="s">
        <v>24</v>
      </c>
      <c r="E944">
        <v>1</v>
      </c>
      <c r="K944" t="s">
        <v>25</v>
      </c>
    </row>
    <row r="945" spans="1:13" x14ac:dyDescent="0.35">
      <c r="A945">
        <v>2</v>
      </c>
      <c r="B945">
        <v>2</v>
      </c>
      <c r="C945" t="s">
        <v>102</v>
      </c>
      <c r="D945" t="s">
        <v>16</v>
      </c>
      <c r="E945">
        <v>1</v>
      </c>
      <c r="F945">
        <v>2.0299999999999998</v>
      </c>
      <c r="G945">
        <v>2786.0929999999998</v>
      </c>
      <c r="I945">
        <v>2786.0929999999998</v>
      </c>
      <c r="K945" t="s">
        <v>66</v>
      </c>
      <c r="L945">
        <v>0.9</v>
      </c>
      <c r="M945">
        <v>-8.4</v>
      </c>
    </row>
    <row r="946" spans="1:13" x14ac:dyDescent="0.35">
      <c r="A946">
        <v>3</v>
      </c>
      <c r="B946">
        <v>3</v>
      </c>
      <c r="C946" t="s">
        <v>103</v>
      </c>
      <c r="D946" t="s">
        <v>16</v>
      </c>
      <c r="E946">
        <v>1</v>
      </c>
      <c r="F946">
        <v>2.0299999999999998</v>
      </c>
      <c r="G946">
        <v>2450.2759999999998</v>
      </c>
      <c r="I946">
        <v>2450.2759999999998</v>
      </c>
      <c r="K946" t="s">
        <v>66</v>
      </c>
      <c r="L946">
        <v>0.8</v>
      </c>
      <c r="M946">
        <v>-19.5</v>
      </c>
    </row>
    <row r="947" spans="1:13" x14ac:dyDescent="0.35">
      <c r="A947">
        <v>4</v>
      </c>
      <c r="B947">
        <v>4</v>
      </c>
      <c r="C947" t="s">
        <v>104</v>
      </c>
      <c r="D947" t="s">
        <v>16</v>
      </c>
      <c r="E947">
        <v>1</v>
      </c>
      <c r="F947">
        <v>2.0299999999999998</v>
      </c>
      <c r="G947">
        <v>2328.5520000000001</v>
      </c>
      <c r="I947">
        <v>2328.5520000000001</v>
      </c>
      <c r="K947" t="s">
        <v>66</v>
      </c>
      <c r="L947">
        <v>0.8</v>
      </c>
      <c r="M947">
        <v>-23.5</v>
      </c>
    </row>
    <row r="948" spans="1:13" x14ac:dyDescent="0.35">
      <c r="A948">
        <v>5</v>
      </c>
      <c r="B948">
        <v>5</v>
      </c>
      <c r="C948" t="s">
        <v>105</v>
      </c>
      <c r="D948" t="s">
        <v>16</v>
      </c>
      <c r="E948">
        <v>1</v>
      </c>
      <c r="F948">
        <v>2.0099999999999998</v>
      </c>
      <c r="G948">
        <v>2459.607</v>
      </c>
      <c r="I948">
        <v>2459.607</v>
      </c>
      <c r="K948" t="s">
        <v>66</v>
      </c>
      <c r="L948">
        <v>0.8</v>
      </c>
      <c r="M948">
        <v>-19.2</v>
      </c>
    </row>
    <row r="949" spans="1:13" x14ac:dyDescent="0.35">
      <c r="A949">
        <v>6</v>
      </c>
      <c r="B949">
        <v>6</v>
      </c>
      <c r="C949" t="s">
        <v>106</v>
      </c>
      <c r="D949" t="s">
        <v>16</v>
      </c>
      <c r="E949">
        <v>1</v>
      </c>
      <c r="F949">
        <v>2.0099999999999998</v>
      </c>
      <c r="G949">
        <v>2395.375</v>
      </c>
      <c r="I949">
        <v>2395.375</v>
      </c>
      <c r="K949" t="s">
        <v>66</v>
      </c>
      <c r="L949">
        <v>0.8</v>
      </c>
      <c r="M949">
        <v>-21.3</v>
      </c>
    </row>
    <row r="950" spans="1:13" x14ac:dyDescent="0.35">
      <c r="A950">
        <v>7</v>
      </c>
      <c r="B950">
        <v>7</v>
      </c>
      <c r="C950" t="s">
        <v>107</v>
      </c>
      <c r="D950" t="s">
        <v>24</v>
      </c>
      <c r="E950">
        <v>1</v>
      </c>
    </row>
    <row r="951" spans="1:13" x14ac:dyDescent="0.35">
      <c r="A951">
        <v>8</v>
      </c>
      <c r="B951">
        <v>8</v>
      </c>
      <c r="C951" t="s">
        <v>108</v>
      </c>
      <c r="D951" t="s">
        <v>16</v>
      </c>
      <c r="E951">
        <v>1</v>
      </c>
      <c r="F951">
        <v>2.0099999999999998</v>
      </c>
      <c r="G951">
        <v>3573.5889999999999</v>
      </c>
      <c r="I951">
        <v>3573.5889999999999</v>
      </c>
      <c r="K951" t="s">
        <v>66</v>
      </c>
      <c r="L951">
        <v>1.2</v>
      </c>
      <c r="M951">
        <v>17.5</v>
      </c>
    </row>
    <row r="952" spans="1:13" x14ac:dyDescent="0.35">
      <c r="A952">
        <v>9</v>
      </c>
      <c r="B952">
        <v>9</v>
      </c>
      <c r="C952" t="s">
        <v>109</v>
      </c>
      <c r="D952" t="s">
        <v>16</v>
      </c>
      <c r="E952">
        <v>1</v>
      </c>
      <c r="F952">
        <v>2</v>
      </c>
      <c r="G952">
        <v>2460.5360000000001</v>
      </c>
      <c r="I952">
        <v>2460.5360000000001</v>
      </c>
      <c r="K952" t="s">
        <v>66</v>
      </c>
      <c r="L952">
        <v>0.8</v>
      </c>
      <c r="M952">
        <v>-19.100000000000001</v>
      </c>
    </row>
    <row r="953" spans="1:13" x14ac:dyDescent="0.35">
      <c r="A953">
        <v>10</v>
      </c>
      <c r="B953">
        <v>10</v>
      </c>
      <c r="C953" t="s">
        <v>110</v>
      </c>
      <c r="D953" t="s">
        <v>16</v>
      </c>
      <c r="E953">
        <v>1</v>
      </c>
      <c r="F953">
        <v>2.0099999999999998</v>
      </c>
      <c r="G953">
        <v>2470.1559999999999</v>
      </c>
      <c r="I953">
        <v>2470.1559999999999</v>
      </c>
      <c r="K953" t="s">
        <v>66</v>
      </c>
      <c r="L953">
        <v>0.8</v>
      </c>
      <c r="M953">
        <v>-18.8</v>
      </c>
    </row>
    <row r="954" spans="1:13" x14ac:dyDescent="0.35">
      <c r="A954">
        <v>11</v>
      </c>
      <c r="B954">
        <v>11</v>
      </c>
      <c r="C954" t="s">
        <v>111</v>
      </c>
      <c r="D954" t="s">
        <v>16</v>
      </c>
      <c r="E954">
        <v>1</v>
      </c>
      <c r="F954">
        <v>2.0099999999999998</v>
      </c>
      <c r="G954">
        <v>2446.6669999999999</v>
      </c>
      <c r="I954">
        <v>2446.6669999999999</v>
      </c>
      <c r="K954" t="s">
        <v>66</v>
      </c>
      <c r="L954">
        <v>0.8</v>
      </c>
      <c r="M954">
        <v>-19.600000000000001</v>
      </c>
    </row>
    <row r="955" spans="1:13" x14ac:dyDescent="0.35">
      <c r="A955">
        <v>12</v>
      </c>
      <c r="B955">
        <v>12</v>
      </c>
      <c r="C955" t="s">
        <v>112</v>
      </c>
      <c r="D955" t="s">
        <v>16</v>
      </c>
      <c r="E955">
        <v>1</v>
      </c>
      <c r="F955">
        <v>2.0099999999999998</v>
      </c>
      <c r="G955">
        <v>2499.123</v>
      </c>
      <c r="I955">
        <v>2499.123</v>
      </c>
      <c r="K955" t="s">
        <v>66</v>
      </c>
      <c r="L955">
        <v>0.8</v>
      </c>
      <c r="M955">
        <v>-17.899999999999999</v>
      </c>
    </row>
    <row r="956" spans="1:13" x14ac:dyDescent="0.35">
      <c r="A956">
        <v>13</v>
      </c>
      <c r="B956">
        <v>13</v>
      </c>
      <c r="C956" t="s">
        <v>113</v>
      </c>
      <c r="D956" t="s">
        <v>24</v>
      </c>
      <c r="E956">
        <v>1</v>
      </c>
      <c r="K956" t="s">
        <v>25</v>
      </c>
    </row>
    <row r="957" spans="1:13" x14ac:dyDescent="0.35">
      <c r="A957">
        <v>14</v>
      </c>
      <c r="B957">
        <v>14</v>
      </c>
      <c r="C957" t="s">
        <v>114</v>
      </c>
      <c r="D957" t="s">
        <v>16</v>
      </c>
      <c r="E957">
        <v>1</v>
      </c>
      <c r="F957">
        <v>1.98</v>
      </c>
      <c r="G957">
        <v>2614.8069999999998</v>
      </c>
      <c r="I957">
        <v>2614.8069999999998</v>
      </c>
      <c r="K957" t="s">
        <v>66</v>
      </c>
      <c r="L957">
        <v>0.9</v>
      </c>
      <c r="M957">
        <v>-14.1</v>
      </c>
    </row>
    <row r="958" spans="1:13" x14ac:dyDescent="0.35">
      <c r="A958">
        <v>15</v>
      </c>
      <c r="B958">
        <v>15</v>
      </c>
      <c r="C958" t="s">
        <v>115</v>
      </c>
      <c r="D958" t="s">
        <v>16</v>
      </c>
      <c r="E958">
        <v>1</v>
      </c>
      <c r="F958">
        <v>2.0099999999999998</v>
      </c>
      <c r="G958">
        <v>2401.0500000000002</v>
      </c>
      <c r="I958">
        <v>2401.0500000000002</v>
      </c>
      <c r="K958" t="s">
        <v>66</v>
      </c>
      <c r="L958">
        <v>0.8</v>
      </c>
      <c r="M958">
        <v>-21.1</v>
      </c>
    </row>
    <row r="959" spans="1:13" x14ac:dyDescent="0.35">
      <c r="A959">
        <v>16</v>
      </c>
      <c r="B959">
        <v>16</v>
      </c>
      <c r="C959" t="s">
        <v>116</v>
      </c>
      <c r="D959" t="s">
        <v>16</v>
      </c>
      <c r="E959">
        <v>1</v>
      </c>
      <c r="F959">
        <v>2</v>
      </c>
      <c r="G959">
        <v>2335.2890000000002</v>
      </c>
      <c r="I959">
        <v>2335.2890000000002</v>
      </c>
      <c r="K959" t="s">
        <v>66</v>
      </c>
      <c r="L959">
        <v>0.8</v>
      </c>
      <c r="M959">
        <v>-23.2</v>
      </c>
    </row>
    <row r="960" spans="1:13" x14ac:dyDescent="0.35">
      <c r="A960">
        <v>17</v>
      </c>
      <c r="B960">
        <v>17</v>
      </c>
      <c r="C960" t="s">
        <v>117</v>
      </c>
      <c r="D960" t="s">
        <v>16</v>
      </c>
      <c r="E960">
        <v>1</v>
      </c>
      <c r="F960">
        <v>2.0099999999999998</v>
      </c>
      <c r="G960">
        <v>2272.875</v>
      </c>
      <c r="I960">
        <v>2272.875</v>
      </c>
      <c r="K960" t="s">
        <v>66</v>
      </c>
      <c r="L960">
        <v>0.7</v>
      </c>
      <c r="M960">
        <v>-25.3</v>
      </c>
    </row>
    <row r="961" spans="1:13" x14ac:dyDescent="0.35">
      <c r="A961">
        <v>18</v>
      </c>
      <c r="B961">
        <v>18</v>
      </c>
      <c r="C961" t="s">
        <v>118</v>
      </c>
      <c r="D961" t="s">
        <v>16</v>
      </c>
      <c r="E961">
        <v>1</v>
      </c>
      <c r="F961">
        <v>2.0099999999999998</v>
      </c>
      <c r="G961">
        <v>2395.2820000000002</v>
      </c>
      <c r="I961">
        <v>2395.2820000000002</v>
      </c>
      <c r="K961" t="s">
        <v>66</v>
      </c>
      <c r="L961">
        <v>0.8</v>
      </c>
      <c r="M961">
        <v>-21.3</v>
      </c>
    </row>
    <row r="962" spans="1:13" x14ac:dyDescent="0.35">
      <c r="A962">
        <v>19</v>
      </c>
      <c r="B962">
        <v>19</v>
      </c>
      <c r="C962" t="s">
        <v>119</v>
      </c>
      <c r="D962" t="s">
        <v>24</v>
      </c>
      <c r="E962">
        <v>1</v>
      </c>
      <c r="K962" t="s">
        <v>25</v>
      </c>
    </row>
    <row r="963" spans="1:13" x14ac:dyDescent="0.35">
      <c r="A963">
        <v>20</v>
      </c>
      <c r="B963">
        <v>20</v>
      </c>
      <c r="C963" t="s">
        <v>120</v>
      </c>
      <c r="D963" t="s">
        <v>16</v>
      </c>
      <c r="E963">
        <v>1</v>
      </c>
      <c r="F963">
        <v>1.98</v>
      </c>
      <c r="G963">
        <v>2537.893</v>
      </c>
      <c r="I963">
        <v>2537.893</v>
      </c>
      <c r="K963" t="s">
        <v>17</v>
      </c>
      <c r="L963">
        <v>0.8</v>
      </c>
      <c r="M963">
        <v>-16.600000000000001</v>
      </c>
    </row>
    <row r="964" spans="1:13" x14ac:dyDescent="0.35">
      <c r="A964">
        <v>21</v>
      </c>
      <c r="B964">
        <v>21</v>
      </c>
      <c r="C964" t="s">
        <v>121</v>
      </c>
      <c r="D964" t="s">
        <v>16</v>
      </c>
      <c r="E964">
        <v>1</v>
      </c>
      <c r="F964">
        <v>2.0099999999999998</v>
      </c>
      <c r="G964">
        <v>2358.3969999999999</v>
      </c>
      <c r="I964">
        <v>2358.3969999999999</v>
      </c>
      <c r="K964" t="s">
        <v>66</v>
      </c>
      <c r="L964">
        <v>0.8</v>
      </c>
      <c r="M964">
        <v>-22.5</v>
      </c>
    </row>
    <row r="965" spans="1:13" x14ac:dyDescent="0.35">
      <c r="A965">
        <v>22</v>
      </c>
      <c r="B965">
        <v>22</v>
      </c>
      <c r="C965" t="s">
        <v>122</v>
      </c>
      <c r="D965" t="s">
        <v>16</v>
      </c>
      <c r="E965">
        <v>1</v>
      </c>
      <c r="F965">
        <v>2</v>
      </c>
      <c r="G965">
        <v>2462.4389999999999</v>
      </c>
      <c r="I965">
        <v>2462.4389999999999</v>
      </c>
      <c r="K965" t="s">
        <v>66</v>
      </c>
      <c r="L965">
        <v>0.8</v>
      </c>
      <c r="M965">
        <v>-19.100000000000001</v>
      </c>
    </row>
    <row r="966" spans="1:13" x14ac:dyDescent="0.35">
      <c r="A966">
        <v>23</v>
      </c>
      <c r="B966">
        <v>23</v>
      </c>
      <c r="C966" t="s">
        <v>123</v>
      </c>
      <c r="D966" t="s">
        <v>16</v>
      </c>
      <c r="E966">
        <v>1</v>
      </c>
      <c r="F966">
        <v>2</v>
      </c>
      <c r="G966">
        <v>2314.4090000000001</v>
      </c>
      <c r="I966">
        <v>2314.4090000000001</v>
      </c>
      <c r="K966" t="s">
        <v>66</v>
      </c>
      <c r="L966">
        <v>0.8</v>
      </c>
      <c r="M966">
        <v>-23.9</v>
      </c>
    </row>
    <row r="967" spans="1:13" x14ac:dyDescent="0.35">
      <c r="A967">
        <v>24</v>
      </c>
      <c r="B967">
        <v>24</v>
      </c>
      <c r="C967" t="s">
        <v>124</v>
      </c>
      <c r="D967" t="s">
        <v>16</v>
      </c>
      <c r="E967">
        <v>1</v>
      </c>
      <c r="F967">
        <v>2</v>
      </c>
      <c r="G967">
        <v>2500.0160000000001</v>
      </c>
      <c r="I967">
        <v>2500.0160000000001</v>
      </c>
      <c r="K967" t="s">
        <v>66</v>
      </c>
      <c r="L967">
        <v>0.8</v>
      </c>
      <c r="M967">
        <v>-17.8</v>
      </c>
    </row>
    <row r="968" spans="1:13" x14ac:dyDescent="0.35">
      <c r="A968">
        <v>25</v>
      </c>
      <c r="B968">
        <v>25</v>
      </c>
      <c r="C968" t="s">
        <v>125</v>
      </c>
      <c r="D968" t="s">
        <v>24</v>
      </c>
      <c r="E968">
        <v>1</v>
      </c>
      <c r="K968" t="s">
        <v>25</v>
      </c>
    </row>
    <row r="969" spans="1:13" x14ac:dyDescent="0.35">
      <c r="A969">
        <v>26</v>
      </c>
      <c r="B969">
        <v>26</v>
      </c>
      <c r="C969" t="s">
        <v>126</v>
      </c>
      <c r="D969" t="s">
        <v>16</v>
      </c>
      <c r="E969">
        <v>1</v>
      </c>
      <c r="F969">
        <v>1.98</v>
      </c>
      <c r="G969">
        <v>2602.1089999999999</v>
      </c>
      <c r="I969">
        <v>2602.1089999999999</v>
      </c>
      <c r="K969" t="s">
        <v>66</v>
      </c>
      <c r="L969">
        <v>0.9</v>
      </c>
      <c r="M969">
        <v>-14.5</v>
      </c>
    </row>
    <row r="970" spans="1:13" x14ac:dyDescent="0.35">
      <c r="A970">
        <v>27</v>
      </c>
      <c r="B970">
        <v>27</v>
      </c>
      <c r="C970" t="s">
        <v>127</v>
      </c>
      <c r="D970" t="s">
        <v>16</v>
      </c>
      <c r="E970">
        <v>1</v>
      </c>
      <c r="F970">
        <v>2</v>
      </c>
      <c r="G970">
        <v>2532.8589999999999</v>
      </c>
      <c r="I970">
        <v>2532.8589999999999</v>
      </c>
      <c r="K970" t="s">
        <v>66</v>
      </c>
      <c r="L970">
        <v>0.8</v>
      </c>
      <c r="M970">
        <v>-16.8</v>
      </c>
    </row>
    <row r="971" spans="1:13" x14ac:dyDescent="0.35">
      <c r="A971">
        <v>28</v>
      </c>
      <c r="B971">
        <v>28</v>
      </c>
      <c r="C971" t="s">
        <v>128</v>
      </c>
      <c r="D971" t="s">
        <v>16</v>
      </c>
      <c r="E971">
        <v>1</v>
      </c>
      <c r="F971">
        <v>2</v>
      </c>
      <c r="G971">
        <v>2416.71</v>
      </c>
      <c r="I971">
        <v>2416.71</v>
      </c>
      <c r="K971" t="s">
        <v>66</v>
      </c>
      <c r="L971">
        <v>0.8</v>
      </c>
      <c r="M971">
        <v>-20.6</v>
      </c>
    </row>
    <row r="972" spans="1:13" x14ac:dyDescent="0.35">
      <c r="A972">
        <v>29</v>
      </c>
      <c r="B972">
        <v>29</v>
      </c>
      <c r="C972" t="s">
        <v>129</v>
      </c>
      <c r="D972" t="s">
        <v>16</v>
      </c>
      <c r="E972">
        <v>1</v>
      </c>
      <c r="F972">
        <v>1.98</v>
      </c>
      <c r="G972">
        <v>2548.143</v>
      </c>
      <c r="I972">
        <v>2548.143</v>
      </c>
      <c r="K972" t="s">
        <v>66</v>
      </c>
      <c r="L972">
        <v>0.8</v>
      </c>
      <c r="M972">
        <v>-16.2</v>
      </c>
    </row>
    <row r="973" spans="1:13" x14ac:dyDescent="0.35">
      <c r="A973">
        <v>30</v>
      </c>
      <c r="B973">
        <v>30</v>
      </c>
      <c r="C973" t="s">
        <v>130</v>
      </c>
      <c r="D973" t="s">
        <v>16</v>
      </c>
      <c r="E973">
        <v>1</v>
      </c>
      <c r="F973">
        <v>2</v>
      </c>
      <c r="G973">
        <v>2590.3220000000001</v>
      </c>
      <c r="I973">
        <v>2590.3220000000001</v>
      </c>
      <c r="K973" t="s">
        <v>66</v>
      </c>
      <c r="L973">
        <v>0.9</v>
      </c>
      <c r="M973">
        <v>-14.9</v>
      </c>
    </row>
    <row r="974" spans="1:13" x14ac:dyDescent="0.35">
      <c r="A974">
        <v>31</v>
      </c>
      <c r="B974">
        <v>31</v>
      </c>
      <c r="C974" t="s">
        <v>131</v>
      </c>
      <c r="D974" t="s">
        <v>24</v>
      </c>
      <c r="E974">
        <v>1</v>
      </c>
    </row>
    <row r="975" spans="1:13" x14ac:dyDescent="0.35">
      <c r="A975">
        <v>32</v>
      </c>
      <c r="B975">
        <v>32</v>
      </c>
      <c r="C975" t="s">
        <v>132</v>
      </c>
      <c r="D975" t="s">
        <v>16</v>
      </c>
      <c r="E975">
        <v>1</v>
      </c>
      <c r="F975">
        <v>2.0099999999999998</v>
      </c>
      <c r="G975">
        <v>2610.8629999999998</v>
      </c>
      <c r="I975">
        <v>2610.8629999999998</v>
      </c>
      <c r="K975" t="s">
        <v>66</v>
      </c>
      <c r="L975">
        <v>0.9</v>
      </c>
      <c r="M975">
        <v>-14.2</v>
      </c>
    </row>
    <row r="976" spans="1:13" x14ac:dyDescent="0.35">
      <c r="A976">
        <v>33</v>
      </c>
      <c r="B976">
        <v>33</v>
      </c>
      <c r="C976" t="s">
        <v>133</v>
      </c>
      <c r="D976" t="s">
        <v>16</v>
      </c>
      <c r="E976">
        <v>1</v>
      </c>
      <c r="F976">
        <v>2</v>
      </c>
      <c r="G976">
        <v>2599.2060000000001</v>
      </c>
      <c r="I976">
        <v>2599.2060000000001</v>
      </c>
      <c r="K976" t="s">
        <v>66</v>
      </c>
      <c r="L976">
        <v>0.9</v>
      </c>
      <c r="M976">
        <v>-14.6</v>
      </c>
    </row>
    <row r="977" spans="1:13" x14ac:dyDescent="0.35">
      <c r="A977">
        <v>34</v>
      </c>
      <c r="B977">
        <v>34</v>
      </c>
      <c r="C977" t="s">
        <v>134</v>
      </c>
      <c r="D977" t="s">
        <v>16</v>
      </c>
      <c r="E977">
        <v>1</v>
      </c>
      <c r="F977">
        <v>2</v>
      </c>
      <c r="G977">
        <v>2518.9050000000002</v>
      </c>
      <c r="I977">
        <v>2518.9050000000002</v>
      </c>
      <c r="K977" t="s">
        <v>66</v>
      </c>
      <c r="L977">
        <v>0.8</v>
      </c>
      <c r="M977">
        <v>-17.2</v>
      </c>
    </row>
    <row r="978" spans="1:13" x14ac:dyDescent="0.35">
      <c r="A978">
        <v>35</v>
      </c>
      <c r="B978">
        <v>35</v>
      </c>
      <c r="C978" t="s">
        <v>135</v>
      </c>
      <c r="D978" t="s">
        <v>16</v>
      </c>
      <c r="E978">
        <v>1</v>
      </c>
      <c r="F978">
        <v>2</v>
      </c>
      <c r="G978">
        <v>2389.0340000000001</v>
      </c>
      <c r="I978">
        <v>2389.0340000000001</v>
      </c>
      <c r="K978" t="s">
        <v>66</v>
      </c>
      <c r="L978">
        <v>0.8</v>
      </c>
      <c r="M978">
        <v>-21.5</v>
      </c>
    </row>
    <row r="979" spans="1:13" x14ac:dyDescent="0.35">
      <c r="A979">
        <v>36</v>
      </c>
      <c r="B979">
        <v>36</v>
      </c>
      <c r="C979" t="s">
        <v>136</v>
      </c>
      <c r="D979" t="s">
        <v>16</v>
      </c>
      <c r="E979">
        <v>1</v>
      </c>
      <c r="F979">
        <v>2</v>
      </c>
      <c r="G979">
        <v>2248.346</v>
      </c>
      <c r="I979">
        <v>2248.346</v>
      </c>
      <c r="K979" t="s">
        <v>66</v>
      </c>
      <c r="L979">
        <v>0.7</v>
      </c>
      <c r="M979">
        <v>-26.1</v>
      </c>
    </row>
    <row r="980" spans="1:13" x14ac:dyDescent="0.35">
      <c r="A980">
        <v>37</v>
      </c>
      <c r="B980">
        <v>37</v>
      </c>
      <c r="C980" t="s">
        <v>137</v>
      </c>
      <c r="D980" t="s">
        <v>24</v>
      </c>
      <c r="E980">
        <v>1</v>
      </c>
      <c r="K980" t="s">
        <v>25</v>
      </c>
    </row>
    <row r="981" spans="1:13" x14ac:dyDescent="0.35">
      <c r="A981">
        <v>38</v>
      </c>
      <c r="B981">
        <v>38</v>
      </c>
      <c r="C981" t="s">
        <v>138</v>
      </c>
      <c r="D981" t="s">
        <v>16</v>
      </c>
      <c r="E981">
        <v>1</v>
      </c>
      <c r="F981">
        <v>2</v>
      </c>
      <c r="G981">
        <v>2875.308</v>
      </c>
      <c r="I981">
        <v>2875.308</v>
      </c>
      <c r="K981" t="s">
        <v>66</v>
      </c>
      <c r="L981">
        <v>0.9</v>
      </c>
      <c r="M981">
        <v>-5.5</v>
      </c>
    </row>
    <row r="982" spans="1:13" x14ac:dyDescent="0.35">
      <c r="A982">
        <v>39</v>
      </c>
      <c r="B982">
        <v>39</v>
      </c>
      <c r="C982" t="s">
        <v>139</v>
      </c>
      <c r="D982" t="s">
        <v>16</v>
      </c>
      <c r="E982">
        <v>1</v>
      </c>
      <c r="F982">
        <v>2</v>
      </c>
      <c r="G982">
        <v>2456.1379999999999</v>
      </c>
      <c r="I982">
        <v>2456.1379999999999</v>
      </c>
      <c r="K982" t="s">
        <v>66</v>
      </c>
      <c r="L982">
        <v>0.8</v>
      </c>
      <c r="M982">
        <v>-19.3</v>
      </c>
    </row>
    <row r="983" spans="1:13" x14ac:dyDescent="0.35">
      <c r="A983">
        <v>40</v>
      </c>
      <c r="B983">
        <v>40</v>
      </c>
      <c r="C983" t="s">
        <v>140</v>
      </c>
      <c r="D983" t="s">
        <v>16</v>
      </c>
      <c r="E983">
        <v>1</v>
      </c>
      <c r="F983">
        <v>2</v>
      </c>
      <c r="G983">
        <v>2537.9690000000001</v>
      </c>
      <c r="I983">
        <v>2537.9690000000001</v>
      </c>
      <c r="K983" t="s">
        <v>66</v>
      </c>
      <c r="L983">
        <v>0.8</v>
      </c>
      <c r="M983">
        <v>-16.600000000000001</v>
      </c>
    </row>
    <row r="984" spans="1:13" x14ac:dyDescent="0.35">
      <c r="A984">
        <v>41</v>
      </c>
      <c r="B984">
        <v>41</v>
      </c>
      <c r="C984" t="s">
        <v>141</v>
      </c>
      <c r="D984" t="s">
        <v>16</v>
      </c>
      <c r="E984">
        <v>1</v>
      </c>
      <c r="F984">
        <v>2</v>
      </c>
      <c r="G984">
        <v>2451.424</v>
      </c>
      <c r="I984">
        <v>2451.424</v>
      </c>
      <c r="K984" t="s">
        <v>66</v>
      </c>
      <c r="L984">
        <v>0.8</v>
      </c>
      <c r="M984">
        <v>-19.399999999999999</v>
      </c>
    </row>
    <row r="985" spans="1:13" x14ac:dyDescent="0.35">
      <c r="A985">
        <v>42</v>
      </c>
      <c r="B985">
        <v>42</v>
      </c>
      <c r="C985" t="s">
        <v>142</v>
      </c>
      <c r="D985" t="s">
        <v>16</v>
      </c>
      <c r="E985">
        <v>1</v>
      </c>
      <c r="F985">
        <v>2</v>
      </c>
      <c r="G985">
        <v>2505.6370000000002</v>
      </c>
      <c r="I985">
        <v>2505.6370000000002</v>
      </c>
      <c r="K985" t="s">
        <v>66</v>
      </c>
      <c r="L985">
        <v>0.8</v>
      </c>
      <c r="M985">
        <v>-17.600000000000001</v>
      </c>
    </row>
    <row r="986" spans="1:13" x14ac:dyDescent="0.35">
      <c r="A986">
        <v>43</v>
      </c>
      <c r="B986">
        <v>43</v>
      </c>
      <c r="C986" t="s">
        <v>143</v>
      </c>
      <c r="D986" t="s">
        <v>24</v>
      </c>
      <c r="E986">
        <v>1</v>
      </c>
      <c r="K986" t="s">
        <v>25</v>
      </c>
    </row>
    <row r="987" spans="1:13" x14ac:dyDescent="0.35">
      <c r="A987">
        <v>44</v>
      </c>
      <c r="B987">
        <v>44</v>
      </c>
      <c r="C987" t="s">
        <v>144</v>
      </c>
      <c r="D987" t="s">
        <v>16</v>
      </c>
      <c r="E987">
        <v>1</v>
      </c>
      <c r="F987">
        <v>1.98</v>
      </c>
      <c r="G987">
        <v>2480.4110000000001</v>
      </c>
      <c r="I987">
        <v>2480.4110000000001</v>
      </c>
      <c r="K987" t="s">
        <v>66</v>
      </c>
      <c r="L987">
        <v>0.8</v>
      </c>
      <c r="M987">
        <v>-18.5</v>
      </c>
    </row>
    <row r="988" spans="1:13" x14ac:dyDescent="0.35">
      <c r="A988">
        <v>45</v>
      </c>
      <c r="B988">
        <v>45</v>
      </c>
      <c r="C988" t="s">
        <v>145</v>
      </c>
      <c r="D988" t="s">
        <v>16</v>
      </c>
      <c r="E988">
        <v>1</v>
      </c>
      <c r="F988">
        <v>2.0099999999999998</v>
      </c>
      <c r="G988">
        <v>2569.692</v>
      </c>
      <c r="I988">
        <v>2569.692</v>
      </c>
      <c r="K988" t="s">
        <v>66</v>
      </c>
      <c r="L988">
        <v>0.8</v>
      </c>
      <c r="M988">
        <v>-15.5</v>
      </c>
    </row>
    <row r="989" spans="1:13" x14ac:dyDescent="0.35">
      <c r="A989">
        <v>46</v>
      </c>
      <c r="B989">
        <v>46</v>
      </c>
      <c r="C989" t="s">
        <v>146</v>
      </c>
      <c r="D989" t="s">
        <v>16</v>
      </c>
      <c r="E989">
        <v>1</v>
      </c>
      <c r="F989">
        <v>2</v>
      </c>
      <c r="G989">
        <v>2321.0680000000002</v>
      </c>
      <c r="I989">
        <v>2321.0680000000002</v>
      </c>
      <c r="K989" t="s">
        <v>66</v>
      </c>
      <c r="L989">
        <v>0.8</v>
      </c>
      <c r="M989">
        <v>-23.7</v>
      </c>
    </row>
    <row r="990" spans="1:13" x14ac:dyDescent="0.35">
      <c r="A990">
        <v>47</v>
      </c>
      <c r="B990">
        <v>47</v>
      </c>
      <c r="C990" t="s">
        <v>147</v>
      </c>
      <c r="D990" t="s">
        <v>16</v>
      </c>
      <c r="E990">
        <v>1</v>
      </c>
      <c r="F990">
        <v>1.98</v>
      </c>
      <c r="G990">
        <v>2331.212</v>
      </c>
      <c r="I990">
        <v>2331.212</v>
      </c>
      <c r="K990" t="s">
        <v>66</v>
      </c>
      <c r="L990">
        <v>0.8</v>
      </c>
      <c r="M990">
        <v>-23.4</v>
      </c>
    </row>
    <row r="991" spans="1:13" x14ac:dyDescent="0.35">
      <c r="A991">
        <v>48</v>
      </c>
      <c r="B991">
        <v>48</v>
      </c>
      <c r="C991" t="s">
        <v>148</v>
      </c>
      <c r="D991" t="s">
        <v>24</v>
      </c>
      <c r="E991">
        <v>1</v>
      </c>
      <c r="K991" t="s">
        <v>25</v>
      </c>
    </row>
    <row r="993" spans="1:13" x14ac:dyDescent="0.35">
      <c r="A993" t="s">
        <v>93</v>
      </c>
    </row>
    <row r="995" spans="1:13" x14ac:dyDescent="0.35">
      <c r="B995" t="s">
        <v>3</v>
      </c>
      <c r="C995" t="s">
        <v>4</v>
      </c>
      <c r="D995" t="s">
        <v>5</v>
      </c>
      <c r="E995" t="s">
        <v>6</v>
      </c>
      <c r="F995" t="s">
        <v>7</v>
      </c>
      <c r="G995" t="s">
        <v>8</v>
      </c>
      <c r="H995" t="s">
        <v>9</v>
      </c>
      <c r="I995" t="s">
        <v>10</v>
      </c>
      <c r="J995" t="s">
        <v>11</v>
      </c>
      <c r="K995" t="s">
        <v>12</v>
      </c>
      <c r="L995" t="s">
        <v>13</v>
      </c>
      <c r="M995" t="s">
        <v>14</v>
      </c>
    </row>
    <row r="996" spans="1:13" x14ac:dyDescent="0.35">
      <c r="A996">
        <v>1</v>
      </c>
      <c r="B996">
        <v>1</v>
      </c>
      <c r="C996" t="s">
        <v>101</v>
      </c>
      <c r="D996" t="s">
        <v>24</v>
      </c>
      <c r="E996">
        <v>1</v>
      </c>
    </row>
    <row r="997" spans="1:13" x14ac:dyDescent="0.35">
      <c r="A997">
        <v>2</v>
      </c>
      <c r="B997">
        <v>2</v>
      </c>
      <c r="C997" t="s">
        <v>102</v>
      </c>
      <c r="D997" t="s">
        <v>16</v>
      </c>
      <c r="E997">
        <v>1</v>
      </c>
      <c r="F997">
        <v>2.52</v>
      </c>
      <c r="G997">
        <v>758.00900000000001</v>
      </c>
      <c r="I997">
        <v>758.00900000000001</v>
      </c>
      <c r="K997" t="s">
        <v>66</v>
      </c>
      <c r="L997">
        <v>0.9</v>
      </c>
      <c r="M997">
        <v>-8.1999999999999993</v>
      </c>
    </row>
    <row r="998" spans="1:13" x14ac:dyDescent="0.35">
      <c r="A998">
        <v>3</v>
      </c>
      <c r="B998">
        <v>3</v>
      </c>
      <c r="C998" t="s">
        <v>103</v>
      </c>
      <c r="D998" t="s">
        <v>16</v>
      </c>
      <c r="E998">
        <v>1</v>
      </c>
      <c r="F998">
        <v>2.52</v>
      </c>
      <c r="G998">
        <v>624.53300000000002</v>
      </c>
      <c r="I998">
        <v>624.53300000000002</v>
      </c>
      <c r="K998" t="s">
        <v>66</v>
      </c>
      <c r="L998">
        <v>0.8</v>
      </c>
      <c r="M998">
        <v>-24.3</v>
      </c>
    </row>
    <row r="999" spans="1:13" x14ac:dyDescent="0.35">
      <c r="A999">
        <v>4</v>
      </c>
      <c r="B999">
        <v>4</v>
      </c>
      <c r="C999" t="s">
        <v>104</v>
      </c>
      <c r="D999" t="s">
        <v>16</v>
      </c>
      <c r="E999">
        <v>1</v>
      </c>
      <c r="F999">
        <v>2.5</v>
      </c>
      <c r="G999">
        <v>776.29200000000003</v>
      </c>
      <c r="I999">
        <v>776.29200000000003</v>
      </c>
      <c r="K999" t="s">
        <v>72</v>
      </c>
      <c r="L999">
        <v>0.9</v>
      </c>
      <c r="M999">
        <v>-5.9</v>
      </c>
    </row>
    <row r="1000" spans="1:13" x14ac:dyDescent="0.35">
      <c r="A1000">
        <v>5</v>
      </c>
      <c r="B1000">
        <v>5</v>
      </c>
      <c r="C1000" t="s">
        <v>105</v>
      </c>
      <c r="D1000" t="s">
        <v>16</v>
      </c>
      <c r="E1000">
        <v>1</v>
      </c>
      <c r="F1000">
        <v>2.4900000000000002</v>
      </c>
      <c r="G1000">
        <v>902.42899999999997</v>
      </c>
      <c r="I1000">
        <v>902.42899999999997</v>
      </c>
      <c r="K1000" t="s">
        <v>17</v>
      </c>
      <c r="L1000">
        <v>1.1000000000000001</v>
      </c>
      <c r="M1000">
        <v>9.3000000000000007</v>
      </c>
    </row>
    <row r="1001" spans="1:13" x14ac:dyDescent="0.35">
      <c r="A1001">
        <v>6</v>
      </c>
      <c r="B1001">
        <v>6</v>
      </c>
      <c r="C1001" t="s">
        <v>106</v>
      </c>
      <c r="D1001" t="s">
        <v>16</v>
      </c>
      <c r="E1001">
        <v>1</v>
      </c>
      <c r="F1001">
        <v>2.4700000000000002</v>
      </c>
      <c r="G1001">
        <v>566.50599999999997</v>
      </c>
      <c r="I1001">
        <v>566.50599999999997</v>
      </c>
      <c r="K1001" t="s">
        <v>17</v>
      </c>
      <c r="L1001">
        <v>0.7</v>
      </c>
      <c r="M1001">
        <v>-31.4</v>
      </c>
    </row>
    <row r="1002" spans="1:13" x14ac:dyDescent="0.35">
      <c r="A1002">
        <v>7</v>
      </c>
      <c r="B1002">
        <v>7</v>
      </c>
      <c r="C1002" t="s">
        <v>107</v>
      </c>
      <c r="D1002" t="s">
        <v>24</v>
      </c>
      <c r="E1002">
        <v>1</v>
      </c>
      <c r="F1002">
        <v>2.88</v>
      </c>
      <c r="G1002">
        <v>10.917</v>
      </c>
      <c r="I1002">
        <v>10.917</v>
      </c>
      <c r="K1002" t="s">
        <v>66</v>
      </c>
      <c r="L1002">
        <v>0</v>
      </c>
      <c r="M1002">
        <v>-98.7</v>
      </c>
    </row>
    <row r="1003" spans="1:13" x14ac:dyDescent="0.35">
      <c r="A1003">
        <v>8</v>
      </c>
      <c r="B1003">
        <v>8</v>
      </c>
      <c r="C1003" t="s">
        <v>108</v>
      </c>
      <c r="D1003" t="s">
        <v>16</v>
      </c>
      <c r="E1003">
        <v>1</v>
      </c>
      <c r="F1003">
        <v>2.5</v>
      </c>
      <c r="G1003">
        <v>970.89099999999996</v>
      </c>
      <c r="I1003">
        <v>970.89099999999996</v>
      </c>
      <c r="K1003" t="s">
        <v>66</v>
      </c>
      <c r="L1003">
        <v>1.2</v>
      </c>
      <c r="M1003">
        <v>17.600000000000001</v>
      </c>
    </row>
    <row r="1004" spans="1:13" x14ac:dyDescent="0.35">
      <c r="A1004">
        <v>9</v>
      </c>
      <c r="B1004">
        <v>9</v>
      </c>
      <c r="C1004" t="s">
        <v>109</v>
      </c>
      <c r="D1004" t="s">
        <v>16</v>
      </c>
      <c r="E1004">
        <v>1</v>
      </c>
      <c r="F1004">
        <v>2.4900000000000002</v>
      </c>
      <c r="G1004">
        <v>766.42100000000005</v>
      </c>
      <c r="I1004">
        <v>766.42100000000005</v>
      </c>
      <c r="K1004" t="s">
        <v>66</v>
      </c>
      <c r="L1004">
        <v>0.9</v>
      </c>
      <c r="M1004">
        <v>-7.1</v>
      </c>
    </row>
    <row r="1005" spans="1:13" x14ac:dyDescent="0.35">
      <c r="A1005">
        <v>10</v>
      </c>
      <c r="B1005">
        <v>10</v>
      </c>
      <c r="C1005" t="s">
        <v>110</v>
      </c>
      <c r="D1005" t="s">
        <v>16</v>
      </c>
      <c r="E1005">
        <v>1</v>
      </c>
      <c r="F1005">
        <v>2.4900000000000002</v>
      </c>
      <c r="G1005">
        <v>796.90300000000002</v>
      </c>
      <c r="I1005">
        <v>796.90300000000002</v>
      </c>
      <c r="K1005" t="s">
        <v>72</v>
      </c>
      <c r="L1005">
        <v>1</v>
      </c>
      <c r="M1005">
        <v>-3.4</v>
      </c>
    </row>
    <row r="1006" spans="1:13" x14ac:dyDescent="0.35">
      <c r="A1006">
        <v>11</v>
      </c>
      <c r="B1006">
        <v>11</v>
      </c>
      <c r="C1006" t="s">
        <v>111</v>
      </c>
      <c r="D1006" t="s">
        <v>16</v>
      </c>
      <c r="E1006">
        <v>1</v>
      </c>
      <c r="F1006">
        <v>2.4700000000000002</v>
      </c>
      <c r="G1006">
        <v>743.46100000000001</v>
      </c>
      <c r="I1006">
        <v>743.46100000000001</v>
      </c>
      <c r="K1006" t="s">
        <v>66</v>
      </c>
      <c r="L1006">
        <v>0.9</v>
      </c>
      <c r="M1006">
        <v>-9.9</v>
      </c>
    </row>
    <row r="1007" spans="1:13" x14ac:dyDescent="0.35">
      <c r="A1007">
        <v>12</v>
      </c>
      <c r="B1007">
        <v>12</v>
      </c>
      <c r="C1007" t="s">
        <v>112</v>
      </c>
      <c r="D1007" t="s">
        <v>16</v>
      </c>
      <c r="E1007">
        <v>1</v>
      </c>
      <c r="F1007">
        <v>2.4900000000000002</v>
      </c>
      <c r="G1007">
        <v>648.94799999999998</v>
      </c>
      <c r="I1007">
        <v>648.94799999999998</v>
      </c>
      <c r="K1007" t="s">
        <v>66</v>
      </c>
      <c r="L1007">
        <v>0.8</v>
      </c>
      <c r="M1007">
        <v>-21.4</v>
      </c>
    </row>
    <row r="1008" spans="1:13" x14ac:dyDescent="0.35">
      <c r="A1008">
        <v>13</v>
      </c>
      <c r="B1008">
        <v>13</v>
      </c>
      <c r="C1008" t="s">
        <v>113</v>
      </c>
      <c r="D1008" t="s">
        <v>24</v>
      </c>
      <c r="E1008">
        <v>1</v>
      </c>
      <c r="K1008" t="s">
        <v>25</v>
      </c>
    </row>
    <row r="1009" spans="1:13" x14ac:dyDescent="0.35">
      <c r="A1009">
        <v>14</v>
      </c>
      <c r="B1009">
        <v>14</v>
      </c>
      <c r="C1009" t="s">
        <v>114</v>
      </c>
      <c r="D1009" t="s">
        <v>16</v>
      </c>
      <c r="E1009">
        <v>1</v>
      </c>
      <c r="F1009">
        <v>2.4700000000000002</v>
      </c>
      <c r="G1009">
        <v>754.38900000000001</v>
      </c>
      <c r="I1009">
        <v>754.38900000000001</v>
      </c>
      <c r="K1009" t="s">
        <v>66</v>
      </c>
      <c r="L1009">
        <v>0.9</v>
      </c>
      <c r="M1009">
        <v>-8.6</v>
      </c>
    </row>
    <row r="1010" spans="1:13" x14ac:dyDescent="0.35">
      <c r="A1010">
        <v>15</v>
      </c>
      <c r="B1010">
        <v>15</v>
      </c>
      <c r="C1010" t="s">
        <v>115</v>
      </c>
      <c r="D1010" t="s">
        <v>16</v>
      </c>
      <c r="E1010">
        <v>1</v>
      </c>
      <c r="F1010">
        <v>2.4900000000000002</v>
      </c>
      <c r="G1010">
        <v>741.66</v>
      </c>
      <c r="I1010">
        <v>741.66</v>
      </c>
      <c r="K1010" t="s">
        <v>66</v>
      </c>
      <c r="L1010">
        <v>0.9</v>
      </c>
      <c r="M1010">
        <v>-10.1</v>
      </c>
    </row>
    <row r="1011" spans="1:13" x14ac:dyDescent="0.35">
      <c r="A1011">
        <v>16</v>
      </c>
      <c r="B1011">
        <v>16</v>
      </c>
      <c r="C1011" t="s">
        <v>116</v>
      </c>
      <c r="D1011" t="s">
        <v>16</v>
      </c>
      <c r="E1011">
        <v>1</v>
      </c>
      <c r="F1011">
        <v>2.4700000000000002</v>
      </c>
      <c r="G1011">
        <v>654.25400000000002</v>
      </c>
      <c r="I1011">
        <v>654.25400000000002</v>
      </c>
      <c r="K1011" t="s">
        <v>17</v>
      </c>
      <c r="L1011">
        <v>0.8</v>
      </c>
      <c r="M1011">
        <v>-20.7</v>
      </c>
    </row>
    <row r="1012" spans="1:13" x14ac:dyDescent="0.35">
      <c r="A1012">
        <v>17</v>
      </c>
      <c r="B1012">
        <v>17</v>
      </c>
      <c r="C1012" t="s">
        <v>117</v>
      </c>
      <c r="D1012" t="s">
        <v>16</v>
      </c>
      <c r="E1012">
        <v>1</v>
      </c>
      <c r="F1012">
        <v>2.4900000000000002</v>
      </c>
      <c r="G1012">
        <v>720.87300000000005</v>
      </c>
      <c r="I1012">
        <v>720.87300000000005</v>
      </c>
      <c r="K1012" t="s">
        <v>17</v>
      </c>
      <c r="L1012">
        <v>0.9</v>
      </c>
      <c r="M1012">
        <v>-12.7</v>
      </c>
    </row>
    <row r="1013" spans="1:13" x14ac:dyDescent="0.35">
      <c r="A1013">
        <v>18</v>
      </c>
      <c r="B1013">
        <v>18</v>
      </c>
      <c r="C1013" t="s">
        <v>118</v>
      </c>
      <c r="D1013" t="s">
        <v>16</v>
      </c>
      <c r="E1013">
        <v>1</v>
      </c>
      <c r="F1013">
        <v>2.4700000000000002</v>
      </c>
      <c r="G1013">
        <v>669.73099999999999</v>
      </c>
      <c r="I1013">
        <v>669.73099999999999</v>
      </c>
      <c r="K1013" t="s">
        <v>66</v>
      </c>
      <c r="L1013">
        <v>0.8</v>
      </c>
      <c r="M1013">
        <v>-18.8</v>
      </c>
    </row>
    <row r="1014" spans="1:13" x14ac:dyDescent="0.35">
      <c r="A1014">
        <v>19</v>
      </c>
      <c r="B1014">
        <v>19</v>
      </c>
      <c r="C1014" t="s">
        <v>119</v>
      </c>
      <c r="D1014" t="s">
        <v>24</v>
      </c>
      <c r="E1014">
        <v>1</v>
      </c>
      <c r="K1014" t="s">
        <v>25</v>
      </c>
    </row>
    <row r="1015" spans="1:13" x14ac:dyDescent="0.35">
      <c r="A1015">
        <v>20</v>
      </c>
      <c r="B1015">
        <v>20</v>
      </c>
      <c r="C1015" t="s">
        <v>120</v>
      </c>
      <c r="D1015" t="s">
        <v>16</v>
      </c>
      <c r="E1015">
        <v>1</v>
      </c>
      <c r="F1015">
        <v>2.4700000000000002</v>
      </c>
      <c r="G1015">
        <v>786.02499999999998</v>
      </c>
      <c r="I1015">
        <v>786.02499999999998</v>
      </c>
      <c r="K1015" t="s">
        <v>66</v>
      </c>
      <c r="L1015">
        <v>1</v>
      </c>
      <c r="M1015">
        <v>-4.8</v>
      </c>
    </row>
    <row r="1016" spans="1:13" x14ac:dyDescent="0.35">
      <c r="A1016">
        <v>21</v>
      </c>
      <c r="B1016">
        <v>21</v>
      </c>
      <c r="C1016" t="s">
        <v>121</v>
      </c>
      <c r="D1016" t="s">
        <v>16</v>
      </c>
      <c r="E1016">
        <v>1</v>
      </c>
      <c r="F1016">
        <v>2.4700000000000002</v>
      </c>
      <c r="G1016">
        <v>629.72</v>
      </c>
      <c r="I1016">
        <v>629.72</v>
      </c>
      <c r="K1016" t="s">
        <v>72</v>
      </c>
      <c r="L1016">
        <v>0.8</v>
      </c>
      <c r="M1016">
        <v>-23.7</v>
      </c>
    </row>
    <row r="1017" spans="1:13" x14ac:dyDescent="0.35">
      <c r="A1017">
        <v>22</v>
      </c>
      <c r="B1017">
        <v>22</v>
      </c>
      <c r="C1017" t="s">
        <v>122</v>
      </c>
      <c r="D1017" t="s">
        <v>16</v>
      </c>
      <c r="E1017">
        <v>1</v>
      </c>
      <c r="F1017">
        <v>2.4700000000000002</v>
      </c>
      <c r="G1017">
        <v>715.36800000000005</v>
      </c>
      <c r="I1017">
        <v>715.36800000000005</v>
      </c>
      <c r="K1017" t="s">
        <v>66</v>
      </c>
      <c r="L1017">
        <v>0.9</v>
      </c>
      <c r="M1017">
        <v>-13.3</v>
      </c>
    </row>
    <row r="1018" spans="1:13" x14ac:dyDescent="0.35">
      <c r="A1018">
        <v>23</v>
      </c>
      <c r="B1018">
        <v>23</v>
      </c>
      <c r="C1018" t="s">
        <v>123</v>
      </c>
      <c r="D1018" t="s">
        <v>16</v>
      </c>
      <c r="E1018">
        <v>1</v>
      </c>
      <c r="F1018">
        <v>2.4700000000000002</v>
      </c>
      <c r="G1018">
        <v>775.02499999999998</v>
      </c>
      <c r="I1018">
        <v>775.02499999999998</v>
      </c>
      <c r="K1018" t="s">
        <v>66</v>
      </c>
      <c r="L1018">
        <v>0.9</v>
      </c>
      <c r="M1018">
        <v>-6.1</v>
      </c>
    </row>
    <row r="1019" spans="1:13" x14ac:dyDescent="0.35">
      <c r="A1019">
        <v>24</v>
      </c>
      <c r="B1019">
        <v>24</v>
      </c>
      <c r="C1019" t="s">
        <v>124</v>
      </c>
      <c r="D1019" t="s">
        <v>16</v>
      </c>
      <c r="E1019">
        <v>1</v>
      </c>
      <c r="F1019">
        <v>2.46</v>
      </c>
      <c r="G1019">
        <v>729.26700000000005</v>
      </c>
      <c r="I1019">
        <v>729.26700000000005</v>
      </c>
      <c r="K1019" t="s">
        <v>17</v>
      </c>
      <c r="L1019">
        <v>0.9</v>
      </c>
      <c r="M1019">
        <v>-11.6</v>
      </c>
    </row>
    <row r="1020" spans="1:13" x14ac:dyDescent="0.35">
      <c r="A1020">
        <v>25</v>
      </c>
      <c r="B1020">
        <v>25</v>
      </c>
      <c r="C1020" t="s">
        <v>125</v>
      </c>
      <c r="D1020" t="s">
        <v>24</v>
      </c>
      <c r="E1020">
        <v>1</v>
      </c>
      <c r="K1020" t="s">
        <v>25</v>
      </c>
    </row>
    <row r="1021" spans="1:13" x14ac:dyDescent="0.35">
      <c r="A1021">
        <v>26</v>
      </c>
      <c r="B1021">
        <v>26</v>
      </c>
      <c r="C1021" t="s">
        <v>126</v>
      </c>
      <c r="D1021" t="s">
        <v>16</v>
      </c>
      <c r="E1021">
        <v>1</v>
      </c>
      <c r="F1021">
        <v>2.46</v>
      </c>
      <c r="G1021">
        <v>784.30100000000004</v>
      </c>
      <c r="I1021">
        <v>784.30100000000004</v>
      </c>
      <c r="K1021" t="s">
        <v>66</v>
      </c>
      <c r="L1021">
        <v>1</v>
      </c>
      <c r="M1021">
        <v>-5</v>
      </c>
    </row>
    <row r="1022" spans="1:13" x14ac:dyDescent="0.35">
      <c r="A1022">
        <v>27</v>
      </c>
      <c r="B1022">
        <v>27</v>
      </c>
      <c r="C1022" t="s">
        <v>127</v>
      </c>
      <c r="D1022" t="s">
        <v>16</v>
      </c>
      <c r="E1022">
        <v>1</v>
      </c>
      <c r="F1022">
        <v>2.4700000000000002</v>
      </c>
      <c r="G1022">
        <v>716.21</v>
      </c>
      <c r="I1022">
        <v>716.21</v>
      </c>
      <c r="K1022" t="s">
        <v>66</v>
      </c>
      <c r="L1022">
        <v>0.9</v>
      </c>
      <c r="M1022">
        <v>-13.2</v>
      </c>
    </row>
    <row r="1023" spans="1:13" x14ac:dyDescent="0.35">
      <c r="A1023">
        <v>28</v>
      </c>
      <c r="B1023">
        <v>28</v>
      </c>
      <c r="C1023" t="s">
        <v>128</v>
      </c>
      <c r="D1023" t="s">
        <v>16</v>
      </c>
      <c r="E1023">
        <v>1</v>
      </c>
      <c r="F1023">
        <v>2.4700000000000002</v>
      </c>
      <c r="G1023">
        <v>702.09699999999998</v>
      </c>
      <c r="I1023">
        <v>702.09699999999998</v>
      </c>
      <c r="K1023" t="s">
        <v>66</v>
      </c>
      <c r="L1023">
        <v>0.9</v>
      </c>
      <c r="M1023">
        <v>-14.9</v>
      </c>
    </row>
    <row r="1024" spans="1:13" x14ac:dyDescent="0.35">
      <c r="A1024">
        <v>29</v>
      </c>
      <c r="B1024">
        <v>29</v>
      </c>
      <c r="C1024" t="s">
        <v>129</v>
      </c>
      <c r="D1024" t="s">
        <v>16</v>
      </c>
      <c r="E1024">
        <v>1</v>
      </c>
      <c r="F1024">
        <v>2.46</v>
      </c>
      <c r="G1024">
        <v>591.60500000000002</v>
      </c>
      <c r="I1024">
        <v>591.60500000000002</v>
      </c>
      <c r="K1024" t="s">
        <v>17</v>
      </c>
      <c r="L1024">
        <v>0.7</v>
      </c>
      <c r="M1024">
        <v>-28.3</v>
      </c>
    </row>
    <row r="1025" spans="1:13" x14ac:dyDescent="0.35">
      <c r="A1025">
        <v>30</v>
      </c>
      <c r="B1025">
        <v>30</v>
      </c>
      <c r="C1025" t="s">
        <v>130</v>
      </c>
      <c r="D1025" t="s">
        <v>16</v>
      </c>
      <c r="E1025">
        <v>1</v>
      </c>
      <c r="F1025">
        <v>2.4700000000000002</v>
      </c>
      <c r="G1025">
        <v>750.33299999999997</v>
      </c>
      <c r="I1025">
        <v>750.33299999999997</v>
      </c>
      <c r="K1025" t="s">
        <v>66</v>
      </c>
      <c r="L1025">
        <v>0.9</v>
      </c>
      <c r="M1025">
        <v>-9.1</v>
      </c>
    </row>
    <row r="1026" spans="1:13" x14ac:dyDescent="0.35">
      <c r="A1026">
        <v>31</v>
      </c>
      <c r="B1026">
        <v>31</v>
      </c>
      <c r="C1026" t="s">
        <v>131</v>
      </c>
      <c r="D1026" t="s">
        <v>24</v>
      </c>
      <c r="E1026">
        <v>1</v>
      </c>
      <c r="K1026" t="s">
        <v>25</v>
      </c>
    </row>
    <row r="1027" spans="1:13" x14ac:dyDescent="0.35">
      <c r="A1027">
        <v>32</v>
      </c>
      <c r="B1027">
        <v>32</v>
      </c>
      <c r="C1027" t="s">
        <v>132</v>
      </c>
      <c r="D1027" t="s">
        <v>16</v>
      </c>
      <c r="E1027">
        <v>1</v>
      </c>
      <c r="F1027">
        <v>2.4700000000000002</v>
      </c>
      <c r="G1027">
        <v>688.50400000000002</v>
      </c>
      <c r="I1027">
        <v>688.50400000000002</v>
      </c>
      <c r="K1027" t="s">
        <v>66</v>
      </c>
      <c r="L1027">
        <v>0.8</v>
      </c>
      <c r="M1027">
        <v>-16.600000000000001</v>
      </c>
    </row>
    <row r="1028" spans="1:13" x14ac:dyDescent="0.35">
      <c r="A1028">
        <v>33</v>
      </c>
      <c r="B1028">
        <v>33</v>
      </c>
      <c r="C1028" t="s">
        <v>133</v>
      </c>
      <c r="D1028" t="s">
        <v>16</v>
      </c>
      <c r="E1028">
        <v>1</v>
      </c>
      <c r="F1028">
        <v>2.4700000000000002</v>
      </c>
      <c r="G1028">
        <v>712.30600000000004</v>
      </c>
      <c r="I1028">
        <v>712.30600000000004</v>
      </c>
      <c r="K1028" t="s">
        <v>66</v>
      </c>
      <c r="L1028">
        <v>0.9</v>
      </c>
      <c r="M1028">
        <v>-13.7</v>
      </c>
    </row>
    <row r="1029" spans="1:13" x14ac:dyDescent="0.35">
      <c r="A1029">
        <v>34</v>
      </c>
      <c r="B1029">
        <v>34</v>
      </c>
      <c r="C1029" t="s">
        <v>134</v>
      </c>
      <c r="D1029" t="s">
        <v>16</v>
      </c>
      <c r="E1029">
        <v>1</v>
      </c>
      <c r="F1029">
        <v>2.46</v>
      </c>
      <c r="G1029">
        <v>694.31600000000003</v>
      </c>
      <c r="I1029">
        <v>694.31600000000003</v>
      </c>
      <c r="K1029" t="s">
        <v>66</v>
      </c>
      <c r="L1029">
        <v>0.8</v>
      </c>
      <c r="M1029">
        <v>-15.9</v>
      </c>
    </row>
    <row r="1030" spans="1:13" x14ac:dyDescent="0.35">
      <c r="A1030">
        <v>35</v>
      </c>
      <c r="B1030">
        <v>35</v>
      </c>
      <c r="C1030" t="s">
        <v>135</v>
      </c>
      <c r="D1030" t="s">
        <v>16</v>
      </c>
      <c r="E1030">
        <v>1</v>
      </c>
      <c r="F1030">
        <v>2.46</v>
      </c>
      <c r="G1030">
        <v>485.12599999999998</v>
      </c>
      <c r="I1030">
        <v>485.12599999999998</v>
      </c>
      <c r="K1030" t="s">
        <v>17</v>
      </c>
      <c r="L1030">
        <v>0.6</v>
      </c>
      <c r="M1030">
        <v>-41.2</v>
      </c>
    </row>
    <row r="1031" spans="1:13" x14ac:dyDescent="0.35">
      <c r="A1031">
        <v>36</v>
      </c>
      <c r="B1031">
        <v>36</v>
      </c>
      <c r="C1031" t="s">
        <v>136</v>
      </c>
      <c r="D1031" t="s">
        <v>16</v>
      </c>
      <c r="E1031">
        <v>1</v>
      </c>
      <c r="F1031">
        <v>2.4700000000000002</v>
      </c>
      <c r="G1031">
        <v>679.673</v>
      </c>
      <c r="I1031">
        <v>679.673</v>
      </c>
      <c r="K1031" t="s">
        <v>66</v>
      </c>
      <c r="L1031">
        <v>0.8</v>
      </c>
      <c r="M1031">
        <v>-17.600000000000001</v>
      </c>
    </row>
    <row r="1032" spans="1:13" x14ac:dyDescent="0.35">
      <c r="A1032">
        <v>37</v>
      </c>
      <c r="B1032">
        <v>37</v>
      </c>
      <c r="C1032" t="s">
        <v>137</v>
      </c>
      <c r="D1032" t="s">
        <v>24</v>
      </c>
      <c r="E1032">
        <v>1</v>
      </c>
      <c r="K1032" t="s">
        <v>25</v>
      </c>
    </row>
    <row r="1033" spans="1:13" x14ac:dyDescent="0.35">
      <c r="A1033">
        <v>38</v>
      </c>
      <c r="B1033">
        <v>38</v>
      </c>
      <c r="C1033" t="s">
        <v>138</v>
      </c>
      <c r="D1033" t="s">
        <v>16</v>
      </c>
      <c r="E1033">
        <v>1</v>
      </c>
      <c r="F1033">
        <v>2.4700000000000002</v>
      </c>
      <c r="G1033">
        <v>845.71699999999998</v>
      </c>
      <c r="I1033">
        <v>845.71699999999998</v>
      </c>
      <c r="K1033" t="s">
        <v>66</v>
      </c>
      <c r="L1033">
        <v>1</v>
      </c>
      <c r="M1033">
        <v>2.5</v>
      </c>
    </row>
    <row r="1034" spans="1:13" x14ac:dyDescent="0.35">
      <c r="A1034">
        <v>39</v>
      </c>
      <c r="B1034">
        <v>39</v>
      </c>
      <c r="C1034" t="s">
        <v>139</v>
      </c>
      <c r="D1034" t="s">
        <v>16</v>
      </c>
      <c r="E1034">
        <v>1</v>
      </c>
      <c r="F1034">
        <v>2.4700000000000002</v>
      </c>
      <c r="G1034">
        <v>703.57799999999997</v>
      </c>
      <c r="I1034">
        <v>703.57799999999997</v>
      </c>
      <c r="K1034" t="s">
        <v>66</v>
      </c>
      <c r="L1034">
        <v>0.9</v>
      </c>
      <c r="M1034">
        <v>-14.7</v>
      </c>
    </row>
    <row r="1035" spans="1:13" x14ac:dyDescent="0.35">
      <c r="A1035">
        <v>40</v>
      </c>
      <c r="B1035">
        <v>40</v>
      </c>
      <c r="C1035" t="s">
        <v>140</v>
      </c>
      <c r="D1035" t="s">
        <v>16</v>
      </c>
      <c r="E1035">
        <v>1</v>
      </c>
      <c r="F1035">
        <v>2.46</v>
      </c>
      <c r="G1035">
        <v>768.65800000000002</v>
      </c>
      <c r="I1035">
        <v>768.65800000000002</v>
      </c>
      <c r="K1035" t="s">
        <v>66</v>
      </c>
      <c r="L1035">
        <v>0.9</v>
      </c>
      <c r="M1035">
        <v>-6.9</v>
      </c>
    </row>
    <row r="1036" spans="1:13" x14ac:dyDescent="0.35">
      <c r="A1036">
        <v>41</v>
      </c>
      <c r="B1036">
        <v>41</v>
      </c>
      <c r="C1036" t="s">
        <v>141</v>
      </c>
      <c r="D1036" t="s">
        <v>16</v>
      </c>
      <c r="E1036">
        <v>1</v>
      </c>
      <c r="F1036">
        <v>2.46</v>
      </c>
      <c r="G1036">
        <v>663.20899999999995</v>
      </c>
      <c r="I1036">
        <v>663.20899999999995</v>
      </c>
      <c r="K1036" t="s">
        <v>66</v>
      </c>
      <c r="L1036">
        <v>0.8</v>
      </c>
      <c r="M1036">
        <v>-19.600000000000001</v>
      </c>
    </row>
    <row r="1037" spans="1:13" x14ac:dyDescent="0.35">
      <c r="A1037">
        <v>42</v>
      </c>
      <c r="B1037">
        <v>42</v>
      </c>
      <c r="C1037" t="s">
        <v>142</v>
      </c>
      <c r="D1037" t="s">
        <v>16</v>
      </c>
      <c r="E1037">
        <v>1</v>
      </c>
      <c r="F1037">
        <v>2.46</v>
      </c>
      <c r="G1037">
        <v>650.66999999999996</v>
      </c>
      <c r="I1037">
        <v>650.66999999999996</v>
      </c>
      <c r="K1037" t="s">
        <v>66</v>
      </c>
      <c r="L1037">
        <v>0.8</v>
      </c>
      <c r="M1037">
        <v>-21.2</v>
      </c>
    </row>
    <row r="1038" spans="1:13" x14ac:dyDescent="0.35">
      <c r="A1038">
        <v>43</v>
      </c>
      <c r="B1038">
        <v>43</v>
      </c>
      <c r="C1038" t="s">
        <v>143</v>
      </c>
      <c r="D1038" t="s">
        <v>24</v>
      </c>
      <c r="E1038">
        <v>1</v>
      </c>
      <c r="K1038" t="s">
        <v>25</v>
      </c>
    </row>
    <row r="1039" spans="1:13" x14ac:dyDescent="0.35">
      <c r="A1039">
        <v>44</v>
      </c>
      <c r="B1039">
        <v>44</v>
      </c>
      <c r="C1039" t="s">
        <v>144</v>
      </c>
      <c r="D1039" t="s">
        <v>16</v>
      </c>
      <c r="E1039">
        <v>1</v>
      </c>
      <c r="F1039">
        <v>2.46</v>
      </c>
      <c r="G1039">
        <v>638.85900000000004</v>
      </c>
      <c r="I1039">
        <v>638.85900000000004</v>
      </c>
      <c r="K1039" t="s">
        <v>72</v>
      </c>
      <c r="L1039">
        <v>0.8</v>
      </c>
      <c r="M1039">
        <v>-22.6</v>
      </c>
    </row>
    <row r="1040" spans="1:13" x14ac:dyDescent="0.35">
      <c r="A1040">
        <v>45</v>
      </c>
      <c r="B1040">
        <v>45</v>
      </c>
      <c r="C1040" t="s">
        <v>145</v>
      </c>
      <c r="D1040" t="s">
        <v>16</v>
      </c>
      <c r="E1040">
        <v>1</v>
      </c>
      <c r="F1040">
        <v>2.4700000000000002</v>
      </c>
      <c r="G1040">
        <v>610.07600000000002</v>
      </c>
      <c r="I1040">
        <v>610.07600000000002</v>
      </c>
      <c r="K1040" t="s">
        <v>17</v>
      </c>
      <c r="L1040">
        <v>0.7</v>
      </c>
      <c r="M1040">
        <v>-26.1</v>
      </c>
    </row>
    <row r="1041" spans="1:13" x14ac:dyDescent="0.35">
      <c r="A1041">
        <v>46</v>
      </c>
      <c r="B1041">
        <v>46</v>
      </c>
      <c r="C1041" t="s">
        <v>146</v>
      </c>
      <c r="D1041" t="s">
        <v>16</v>
      </c>
      <c r="E1041">
        <v>1</v>
      </c>
      <c r="F1041">
        <v>2.46</v>
      </c>
      <c r="G1041">
        <v>628.90899999999999</v>
      </c>
      <c r="I1041">
        <v>628.90899999999999</v>
      </c>
      <c r="K1041" t="s">
        <v>17</v>
      </c>
      <c r="L1041">
        <v>0.8</v>
      </c>
      <c r="M1041">
        <v>-23.8</v>
      </c>
    </row>
    <row r="1042" spans="1:13" x14ac:dyDescent="0.35">
      <c r="A1042">
        <v>47</v>
      </c>
      <c r="B1042">
        <v>47</v>
      </c>
      <c r="C1042" t="s">
        <v>147</v>
      </c>
      <c r="D1042" t="s">
        <v>16</v>
      </c>
      <c r="E1042">
        <v>1</v>
      </c>
      <c r="F1042">
        <v>2.46</v>
      </c>
      <c r="G1042">
        <v>603.26599999999996</v>
      </c>
      <c r="I1042">
        <v>603.26599999999996</v>
      </c>
      <c r="K1042" t="s">
        <v>66</v>
      </c>
      <c r="L1042">
        <v>0.7</v>
      </c>
      <c r="M1042">
        <v>-26.9</v>
      </c>
    </row>
    <row r="1043" spans="1:13" x14ac:dyDescent="0.35">
      <c r="A1043">
        <v>48</v>
      </c>
      <c r="B1043">
        <v>48</v>
      </c>
      <c r="C1043" t="s">
        <v>148</v>
      </c>
      <c r="D1043" t="s">
        <v>24</v>
      </c>
      <c r="E1043">
        <v>1</v>
      </c>
      <c r="K1043" t="s">
        <v>25</v>
      </c>
    </row>
    <row r="1045" spans="1:13" x14ac:dyDescent="0.35">
      <c r="A1045" t="s">
        <v>94</v>
      </c>
    </row>
    <row r="1047" spans="1:13" x14ac:dyDescent="0.35">
      <c r="B1047" t="s">
        <v>3</v>
      </c>
      <c r="C1047" t="s">
        <v>4</v>
      </c>
      <c r="D1047" t="s">
        <v>5</v>
      </c>
      <c r="E1047" t="s">
        <v>6</v>
      </c>
      <c r="F1047" t="s">
        <v>7</v>
      </c>
      <c r="G1047" t="s">
        <v>8</v>
      </c>
      <c r="H1047" t="s">
        <v>9</v>
      </c>
      <c r="I1047" t="s">
        <v>10</v>
      </c>
      <c r="J1047" t="s">
        <v>11</v>
      </c>
      <c r="K1047" t="s">
        <v>12</v>
      </c>
      <c r="L1047" t="s">
        <v>13</v>
      </c>
      <c r="M1047" t="s">
        <v>14</v>
      </c>
    </row>
    <row r="1048" spans="1:13" x14ac:dyDescent="0.35">
      <c r="A1048">
        <v>1</v>
      </c>
      <c r="B1048">
        <v>1</v>
      </c>
      <c r="C1048" t="s">
        <v>101</v>
      </c>
      <c r="D1048" t="s">
        <v>24</v>
      </c>
      <c r="E1048">
        <v>1</v>
      </c>
      <c r="K1048" t="s">
        <v>25</v>
      </c>
    </row>
    <row r="1049" spans="1:13" x14ac:dyDescent="0.35">
      <c r="A1049">
        <v>2</v>
      </c>
      <c r="B1049">
        <v>2</v>
      </c>
      <c r="C1049" t="s">
        <v>102</v>
      </c>
      <c r="D1049" t="s">
        <v>16</v>
      </c>
      <c r="E1049">
        <v>1</v>
      </c>
      <c r="F1049">
        <v>3.04</v>
      </c>
      <c r="G1049">
        <v>3308.8530000000001</v>
      </c>
      <c r="I1049">
        <v>3308.8530000000001</v>
      </c>
      <c r="K1049" t="s">
        <v>66</v>
      </c>
      <c r="L1049">
        <v>0.9</v>
      </c>
      <c r="M1049">
        <v>-14.7</v>
      </c>
    </row>
    <row r="1050" spans="1:13" x14ac:dyDescent="0.35">
      <c r="A1050">
        <v>3</v>
      </c>
      <c r="B1050">
        <v>3</v>
      </c>
      <c r="C1050" t="s">
        <v>103</v>
      </c>
      <c r="D1050" t="s">
        <v>16</v>
      </c>
      <c r="E1050">
        <v>1</v>
      </c>
      <c r="F1050">
        <v>3.02</v>
      </c>
      <c r="G1050">
        <v>3084.6460000000002</v>
      </c>
      <c r="I1050">
        <v>3084.6460000000002</v>
      </c>
      <c r="K1050" t="s">
        <v>72</v>
      </c>
      <c r="L1050">
        <v>0.8</v>
      </c>
      <c r="M1050">
        <v>-20.5</v>
      </c>
    </row>
    <row r="1051" spans="1:13" x14ac:dyDescent="0.35">
      <c r="A1051">
        <v>4</v>
      </c>
      <c r="B1051">
        <v>4</v>
      </c>
      <c r="C1051" t="s">
        <v>104</v>
      </c>
      <c r="D1051" t="s">
        <v>16</v>
      </c>
      <c r="E1051">
        <v>1</v>
      </c>
      <c r="F1051">
        <v>3.01</v>
      </c>
      <c r="G1051">
        <v>3225.415</v>
      </c>
      <c r="I1051">
        <v>3225.415</v>
      </c>
      <c r="K1051" t="s">
        <v>17</v>
      </c>
      <c r="L1051">
        <v>0.8</v>
      </c>
      <c r="M1051">
        <v>-16.899999999999999</v>
      </c>
    </row>
    <row r="1052" spans="1:13" x14ac:dyDescent="0.35">
      <c r="A1052">
        <v>5</v>
      </c>
      <c r="B1052">
        <v>5</v>
      </c>
      <c r="C1052" t="s">
        <v>105</v>
      </c>
      <c r="D1052" t="s">
        <v>16</v>
      </c>
      <c r="E1052">
        <v>1</v>
      </c>
      <c r="F1052">
        <v>2.98</v>
      </c>
      <c r="G1052">
        <v>2916.2959999999998</v>
      </c>
      <c r="I1052">
        <v>2916.2959999999998</v>
      </c>
      <c r="K1052" t="s">
        <v>66</v>
      </c>
      <c r="L1052">
        <v>0.8</v>
      </c>
      <c r="M1052">
        <v>-24.8</v>
      </c>
    </row>
    <row r="1053" spans="1:13" x14ac:dyDescent="0.35">
      <c r="A1053">
        <v>6</v>
      </c>
      <c r="B1053">
        <v>6</v>
      </c>
      <c r="C1053" t="s">
        <v>106</v>
      </c>
      <c r="D1053" t="s">
        <v>16</v>
      </c>
      <c r="E1053">
        <v>1</v>
      </c>
      <c r="F1053">
        <v>2.98</v>
      </c>
      <c r="G1053">
        <v>3100.15</v>
      </c>
      <c r="I1053">
        <v>3100.15</v>
      </c>
      <c r="K1053" t="s">
        <v>66</v>
      </c>
      <c r="L1053">
        <v>0.8</v>
      </c>
      <c r="M1053">
        <v>-20.100000000000001</v>
      </c>
    </row>
    <row r="1054" spans="1:13" x14ac:dyDescent="0.35">
      <c r="A1054">
        <v>7</v>
      </c>
      <c r="B1054">
        <v>7</v>
      </c>
      <c r="C1054" t="s">
        <v>107</v>
      </c>
      <c r="D1054" t="s">
        <v>24</v>
      </c>
      <c r="E1054">
        <v>1</v>
      </c>
      <c r="K1054" t="s">
        <v>25</v>
      </c>
    </row>
    <row r="1055" spans="1:13" x14ac:dyDescent="0.35">
      <c r="A1055">
        <v>8</v>
      </c>
      <c r="B1055">
        <v>8</v>
      </c>
      <c r="C1055" t="s">
        <v>108</v>
      </c>
      <c r="D1055" t="s">
        <v>16</v>
      </c>
      <c r="E1055">
        <v>1</v>
      </c>
      <c r="F1055">
        <v>3.01</v>
      </c>
      <c r="G1055">
        <v>4290.0010000000002</v>
      </c>
      <c r="I1055">
        <v>4290.0010000000002</v>
      </c>
      <c r="K1055" t="s">
        <v>66</v>
      </c>
      <c r="L1055">
        <v>1.1000000000000001</v>
      </c>
      <c r="M1055">
        <v>10.6</v>
      </c>
    </row>
    <row r="1056" spans="1:13" x14ac:dyDescent="0.35">
      <c r="A1056">
        <v>9</v>
      </c>
      <c r="B1056">
        <v>9</v>
      </c>
      <c r="C1056" t="s">
        <v>109</v>
      </c>
      <c r="D1056" t="s">
        <v>16</v>
      </c>
      <c r="E1056">
        <v>1</v>
      </c>
      <c r="F1056">
        <v>2.99</v>
      </c>
      <c r="G1056">
        <v>3130.7249999999999</v>
      </c>
      <c r="I1056">
        <v>3130.7249999999999</v>
      </c>
      <c r="K1056" t="s">
        <v>66</v>
      </c>
      <c r="L1056">
        <v>0.8</v>
      </c>
      <c r="M1056">
        <v>-19.3</v>
      </c>
    </row>
    <row r="1057" spans="1:13" x14ac:dyDescent="0.35">
      <c r="A1057">
        <v>10</v>
      </c>
      <c r="B1057">
        <v>10</v>
      </c>
      <c r="C1057" t="s">
        <v>110</v>
      </c>
      <c r="D1057" t="s">
        <v>16</v>
      </c>
      <c r="E1057">
        <v>1</v>
      </c>
      <c r="F1057">
        <v>2.99</v>
      </c>
      <c r="G1057">
        <v>3316.6509999999998</v>
      </c>
      <c r="I1057">
        <v>3316.6509999999998</v>
      </c>
      <c r="K1057" t="s">
        <v>66</v>
      </c>
      <c r="L1057">
        <v>0.9</v>
      </c>
      <c r="M1057">
        <v>-14.5</v>
      </c>
    </row>
    <row r="1058" spans="1:13" x14ac:dyDescent="0.35">
      <c r="A1058">
        <v>11</v>
      </c>
      <c r="B1058">
        <v>11</v>
      </c>
      <c r="C1058" t="s">
        <v>111</v>
      </c>
      <c r="D1058" t="s">
        <v>16</v>
      </c>
      <c r="E1058">
        <v>1</v>
      </c>
      <c r="F1058">
        <v>2.99</v>
      </c>
      <c r="G1058">
        <v>3305.3240000000001</v>
      </c>
      <c r="I1058">
        <v>3305.3240000000001</v>
      </c>
      <c r="K1058" t="s">
        <v>66</v>
      </c>
      <c r="L1058">
        <v>0.9</v>
      </c>
      <c r="M1058">
        <v>-14.8</v>
      </c>
    </row>
    <row r="1059" spans="1:13" x14ac:dyDescent="0.35">
      <c r="A1059">
        <v>12</v>
      </c>
      <c r="B1059">
        <v>12</v>
      </c>
      <c r="C1059" t="s">
        <v>112</v>
      </c>
      <c r="D1059" t="s">
        <v>16</v>
      </c>
      <c r="E1059">
        <v>1</v>
      </c>
      <c r="F1059">
        <v>2.99</v>
      </c>
      <c r="G1059">
        <v>3257.3180000000002</v>
      </c>
      <c r="I1059">
        <v>3257.3180000000002</v>
      </c>
      <c r="K1059" t="s">
        <v>66</v>
      </c>
      <c r="L1059">
        <v>0.8</v>
      </c>
      <c r="M1059">
        <v>-16.100000000000001</v>
      </c>
    </row>
    <row r="1060" spans="1:13" x14ac:dyDescent="0.35">
      <c r="A1060">
        <v>13</v>
      </c>
      <c r="B1060">
        <v>13</v>
      </c>
      <c r="C1060" t="s">
        <v>113</v>
      </c>
      <c r="D1060" t="s">
        <v>24</v>
      </c>
      <c r="E1060">
        <v>1</v>
      </c>
      <c r="K1060" t="s">
        <v>25</v>
      </c>
    </row>
    <row r="1061" spans="1:13" x14ac:dyDescent="0.35">
      <c r="A1061">
        <v>14</v>
      </c>
      <c r="B1061">
        <v>14</v>
      </c>
      <c r="C1061" t="s">
        <v>114</v>
      </c>
      <c r="D1061" t="s">
        <v>16</v>
      </c>
      <c r="E1061">
        <v>1</v>
      </c>
      <c r="F1061">
        <v>2.99</v>
      </c>
      <c r="G1061">
        <v>3184.3679999999999</v>
      </c>
      <c r="I1061">
        <v>3184.3679999999999</v>
      </c>
      <c r="K1061" t="s">
        <v>66</v>
      </c>
      <c r="L1061">
        <v>0.8</v>
      </c>
      <c r="M1061">
        <v>-17.899999999999999</v>
      </c>
    </row>
    <row r="1062" spans="1:13" x14ac:dyDescent="0.35">
      <c r="A1062">
        <v>15</v>
      </c>
      <c r="B1062">
        <v>15</v>
      </c>
      <c r="C1062" t="s">
        <v>115</v>
      </c>
      <c r="D1062" t="s">
        <v>16</v>
      </c>
      <c r="E1062">
        <v>1</v>
      </c>
      <c r="F1062">
        <v>2.99</v>
      </c>
      <c r="G1062">
        <v>3297.9430000000002</v>
      </c>
      <c r="I1062">
        <v>3297.9430000000002</v>
      </c>
      <c r="K1062" t="s">
        <v>17</v>
      </c>
      <c r="L1062">
        <v>0.8</v>
      </c>
      <c r="M1062">
        <v>-15</v>
      </c>
    </row>
    <row r="1063" spans="1:13" x14ac:dyDescent="0.35">
      <c r="A1063">
        <v>16</v>
      </c>
      <c r="B1063">
        <v>16</v>
      </c>
      <c r="C1063" t="s">
        <v>116</v>
      </c>
      <c r="D1063" t="s">
        <v>16</v>
      </c>
      <c r="E1063">
        <v>1</v>
      </c>
      <c r="F1063">
        <v>2.99</v>
      </c>
      <c r="G1063">
        <v>3395.43</v>
      </c>
      <c r="I1063">
        <v>3395.43</v>
      </c>
      <c r="K1063" t="s">
        <v>66</v>
      </c>
      <c r="L1063">
        <v>0.9</v>
      </c>
      <c r="M1063">
        <v>-12.5</v>
      </c>
    </row>
    <row r="1064" spans="1:13" x14ac:dyDescent="0.35">
      <c r="A1064">
        <v>17</v>
      </c>
      <c r="B1064">
        <v>17</v>
      </c>
      <c r="C1064" t="s">
        <v>117</v>
      </c>
      <c r="D1064" t="s">
        <v>16</v>
      </c>
      <c r="E1064">
        <v>1</v>
      </c>
      <c r="F1064">
        <v>2.98</v>
      </c>
      <c r="G1064">
        <v>2842.46</v>
      </c>
      <c r="I1064">
        <v>2842.46</v>
      </c>
      <c r="K1064" t="s">
        <v>66</v>
      </c>
      <c r="L1064">
        <v>0.7</v>
      </c>
      <c r="M1064">
        <v>-26.7</v>
      </c>
    </row>
    <row r="1065" spans="1:13" x14ac:dyDescent="0.35">
      <c r="A1065">
        <v>18</v>
      </c>
      <c r="B1065">
        <v>18</v>
      </c>
      <c r="C1065" t="s">
        <v>118</v>
      </c>
      <c r="D1065" t="s">
        <v>16</v>
      </c>
      <c r="E1065">
        <v>1</v>
      </c>
      <c r="F1065">
        <v>2.98</v>
      </c>
      <c r="G1065">
        <v>3117.8679999999999</v>
      </c>
      <c r="I1065">
        <v>3117.8679999999999</v>
      </c>
      <c r="K1065" t="s">
        <v>66</v>
      </c>
      <c r="L1065">
        <v>0.8</v>
      </c>
      <c r="M1065">
        <v>-19.7</v>
      </c>
    </row>
    <row r="1066" spans="1:13" x14ac:dyDescent="0.35">
      <c r="A1066">
        <v>19</v>
      </c>
      <c r="B1066">
        <v>19</v>
      </c>
      <c r="C1066" t="s">
        <v>119</v>
      </c>
      <c r="D1066" t="s">
        <v>24</v>
      </c>
      <c r="E1066">
        <v>1</v>
      </c>
      <c r="K1066" t="s">
        <v>25</v>
      </c>
    </row>
    <row r="1067" spans="1:13" x14ac:dyDescent="0.35">
      <c r="A1067">
        <v>20</v>
      </c>
      <c r="B1067">
        <v>20</v>
      </c>
      <c r="C1067" t="s">
        <v>120</v>
      </c>
      <c r="D1067" t="s">
        <v>16</v>
      </c>
      <c r="E1067">
        <v>1</v>
      </c>
      <c r="F1067">
        <v>2.98</v>
      </c>
      <c r="G1067">
        <v>3108.0169999999998</v>
      </c>
      <c r="I1067">
        <v>3108.0169999999998</v>
      </c>
      <c r="K1067" t="s">
        <v>66</v>
      </c>
      <c r="L1067">
        <v>0.8</v>
      </c>
      <c r="M1067">
        <v>-19.899999999999999</v>
      </c>
    </row>
    <row r="1068" spans="1:13" x14ac:dyDescent="0.35">
      <c r="A1068">
        <v>21</v>
      </c>
      <c r="B1068">
        <v>21</v>
      </c>
      <c r="C1068" t="s">
        <v>121</v>
      </c>
      <c r="D1068" t="s">
        <v>16</v>
      </c>
      <c r="E1068">
        <v>1</v>
      </c>
      <c r="F1068">
        <v>2.97</v>
      </c>
      <c r="G1068">
        <v>2948.8359999999998</v>
      </c>
      <c r="I1068">
        <v>2948.8359999999998</v>
      </c>
      <c r="K1068" t="s">
        <v>66</v>
      </c>
      <c r="L1068">
        <v>0.8</v>
      </c>
      <c r="M1068">
        <v>-24</v>
      </c>
    </row>
    <row r="1069" spans="1:13" x14ac:dyDescent="0.35">
      <c r="A1069">
        <v>22</v>
      </c>
      <c r="B1069">
        <v>22</v>
      </c>
      <c r="C1069" t="s">
        <v>122</v>
      </c>
      <c r="D1069" t="s">
        <v>16</v>
      </c>
      <c r="E1069">
        <v>1</v>
      </c>
      <c r="F1069">
        <v>2.97</v>
      </c>
      <c r="G1069">
        <v>2930.9</v>
      </c>
      <c r="I1069">
        <v>2930.9</v>
      </c>
      <c r="K1069" t="s">
        <v>17</v>
      </c>
      <c r="L1069">
        <v>0.8</v>
      </c>
      <c r="M1069">
        <v>-24.5</v>
      </c>
    </row>
    <row r="1070" spans="1:13" x14ac:dyDescent="0.35">
      <c r="A1070">
        <v>23</v>
      </c>
      <c r="B1070">
        <v>23</v>
      </c>
      <c r="C1070" t="s">
        <v>123</v>
      </c>
      <c r="D1070" t="s">
        <v>16</v>
      </c>
      <c r="E1070">
        <v>1</v>
      </c>
      <c r="F1070">
        <v>2.97</v>
      </c>
      <c r="G1070">
        <v>3054.2919999999999</v>
      </c>
      <c r="I1070">
        <v>3054.2919999999999</v>
      </c>
      <c r="K1070" t="s">
        <v>66</v>
      </c>
      <c r="L1070">
        <v>0.8</v>
      </c>
      <c r="M1070">
        <v>-21.3</v>
      </c>
    </row>
    <row r="1071" spans="1:13" x14ac:dyDescent="0.35">
      <c r="A1071">
        <v>24</v>
      </c>
      <c r="B1071">
        <v>24</v>
      </c>
      <c r="C1071" t="s">
        <v>124</v>
      </c>
      <c r="D1071" t="s">
        <v>16</v>
      </c>
      <c r="E1071">
        <v>1</v>
      </c>
      <c r="F1071">
        <v>2.97</v>
      </c>
      <c r="G1071">
        <v>3107.9009999999998</v>
      </c>
      <c r="I1071">
        <v>3107.9009999999998</v>
      </c>
      <c r="K1071" t="s">
        <v>66</v>
      </c>
      <c r="L1071">
        <v>0.8</v>
      </c>
      <c r="M1071">
        <v>-19.899999999999999</v>
      </c>
    </row>
    <row r="1072" spans="1:13" x14ac:dyDescent="0.35">
      <c r="A1072">
        <v>25</v>
      </c>
      <c r="B1072">
        <v>25</v>
      </c>
      <c r="C1072" t="s">
        <v>125</v>
      </c>
      <c r="D1072" t="s">
        <v>24</v>
      </c>
      <c r="E1072">
        <v>1</v>
      </c>
      <c r="K1072" t="s">
        <v>25</v>
      </c>
    </row>
    <row r="1073" spans="1:13" x14ac:dyDescent="0.35">
      <c r="A1073">
        <v>26</v>
      </c>
      <c r="B1073">
        <v>26</v>
      </c>
      <c r="C1073" t="s">
        <v>126</v>
      </c>
      <c r="D1073" t="s">
        <v>16</v>
      </c>
      <c r="E1073">
        <v>1</v>
      </c>
      <c r="F1073">
        <v>2.98</v>
      </c>
      <c r="G1073">
        <v>3074.1990000000001</v>
      </c>
      <c r="I1073">
        <v>3074.1990000000001</v>
      </c>
      <c r="K1073" t="s">
        <v>66</v>
      </c>
      <c r="L1073">
        <v>0.8</v>
      </c>
      <c r="M1073">
        <v>-20.8</v>
      </c>
    </row>
    <row r="1074" spans="1:13" x14ac:dyDescent="0.35">
      <c r="A1074">
        <v>27</v>
      </c>
      <c r="B1074">
        <v>27</v>
      </c>
      <c r="C1074" t="s">
        <v>127</v>
      </c>
      <c r="D1074" t="s">
        <v>16</v>
      </c>
      <c r="E1074">
        <v>1</v>
      </c>
      <c r="F1074">
        <v>2.98</v>
      </c>
      <c r="G1074">
        <v>3591.6329999999998</v>
      </c>
      <c r="I1074">
        <v>3591.6329999999998</v>
      </c>
      <c r="K1074" t="s">
        <v>66</v>
      </c>
      <c r="L1074">
        <v>0.9</v>
      </c>
      <c r="M1074">
        <v>-7.4</v>
      </c>
    </row>
    <row r="1075" spans="1:13" x14ac:dyDescent="0.35">
      <c r="A1075">
        <v>28</v>
      </c>
      <c r="B1075">
        <v>28</v>
      </c>
      <c r="C1075" t="s">
        <v>128</v>
      </c>
      <c r="D1075" t="s">
        <v>16</v>
      </c>
      <c r="E1075">
        <v>1</v>
      </c>
      <c r="F1075">
        <v>2.97</v>
      </c>
      <c r="G1075">
        <v>3124.2860000000001</v>
      </c>
      <c r="I1075">
        <v>3124.2860000000001</v>
      </c>
      <c r="K1075" t="s">
        <v>66</v>
      </c>
      <c r="L1075">
        <v>0.8</v>
      </c>
      <c r="M1075">
        <v>-19.5</v>
      </c>
    </row>
    <row r="1076" spans="1:13" x14ac:dyDescent="0.35">
      <c r="A1076">
        <v>29</v>
      </c>
      <c r="B1076">
        <v>29</v>
      </c>
      <c r="C1076" t="s">
        <v>129</v>
      </c>
      <c r="D1076" t="s">
        <v>16</v>
      </c>
      <c r="E1076">
        <v>1</v>
      </c>
      <c r="F1076">
        <v>2.97</v>
      </c>
      <c r="G1076">
        <v>3233.4949999999999</v>
      </c>
      <c r="I1076">
        <v>3233.4949999999999</v>
      </c>
      <c r="K1076" t="s">
        <v>66</v>
      </c>
      <c r="L1076">
        <v>0.8</v>
      </c>
      <c r="M1076">
        <v>-16.7</v>
      </c>
    </row>
    <row r="1077" spans="1:13" x14ac:dyDescent="0.35">
      <c r="A1077">
        <v>30</v>
      </c>
      <c r="B1077">
        <v>30</v>
      </c>
      <c r="C1077" t="s">
        <v>130</v>
      </c>
      <c r="D1077" t="s">
        <v>16</v>
      </c>
      <c r="E1077">
        <v>1</v>
      </c>
      <c r="F1077">
        <v>2.98</v>
      </c>
      <c r="G1077">
        <v>3257.395</v>
      </c>
      <c r="I1077">
        <v>3257.395</v>
      </c>
      <c r="K1077" t="s">
        <v>66</v>
      </c>
      <c r="L1077">
        <v>0.8</v>
      </c>
      <c r="M1077">
        <v>-16.100000000000001</v>
      </c>
    </row>
    <row r="1078" spans="1:13" x14ac:dyDescent="0.35">
      <c r="A1078">
        <v>31</v>
      </c>
      <c r="B1078">
        <v>31</v>
      </c>
      <c r="C1078" t="s">
        <v>131</v>
      </c>
      <c r="D1078" t="s">
        <v>24</v>
      </c>
      <c r="E1078">
        <v>1</v>
      </c>
      <c r="K1078" t="s">
        <v>25</v>
      </c>
    </row>
    <row r="1079" spans="1:13" x14ac:dyDescent="0.35">
      <c r="A1079">
        <v>32</v>
      </c>
      <c r="B1079">
        <v>32</v>
      </c>
      <c r="C1079" t="s">
        <v>132</v>
      </c>
      <c r="D1079" t="s">
        <v>16</v>
      </c>
      <c r="E1079">
        <v>1</v>
      </c>
      <c r="F1079">
        <v>2.98</v>
      </c>
      <c r="G1079">
        <v>3072.1190000000001</v>
      </c>
      <c r="I1079">
        <v>3072.1190000000001</v>
      </c>
      <c r="K1079" t="s">
        <v>66</v>
      </c>
      <c r="L1079">
        <v>0.8</v>
      </c>
      <c r="M1079">
        <v>-20.8</v>
      </c>
    </row>
    <row r="1080" spans="1:13" x14ac:dyDescent="0.35">
      <c r="A1080">
        <v>33</v>
      </c>
      <c r="B1080">
        <v>33</v>
      </c>
      <c r="C1080" t="s">
        <v>133</v>
      </c>
      <c r="D1080" t="s">
        <v>16</v>
      </c>
      <c r="E1080">
        <v>1</v>
      </c>
      <c r="F1080">
        <v>2.97</v>
      </c>
      <c r="G1080">
        <v>2807.09</v>
      </c>
      <c r="I1080">
        <v>2807.09</v>
      </c>
      <c r="K1080" t="s">
        <v>66</v>
      </c>
      <c r="L1080">
        <v>0.7</v>
      </c>
      <c r="M1080">
        <v>-27.7</v>
      </c>
    </row>
    <row r="1081" spans="1:13" x14ac:dyDescent="0.35">
      <c r="A1081">
        <v>34</v>
      </c>
      <c r="B1081">
        <v>34</v>
      </c>
      <c r="C1081" t="s">
        <v>134</v>
      </c>
      <c r="D1081" t="s">
        <v>16</v>
      </c>
      <c r="E1081">
        <v>1</v>
      </c>
      <c r="F1081">
        <v>2.97</v>
      </c>
      <c r="G1081">
        <v>2931.2579999999998</v>
      </c>
      <c r="I1081">
        <v>2931.2579999999998</v>
      </c>
      <c r="K1081" t="s">
        <v>17</v>
      </c>
      <c r="L1081">
        <v>0.8</v>
      </c>
      <c r="M1081">
        <v>-24.5</v>
      </c>
    </row>
    <row r="1082" spans="1:13" x14ac:dyDescent="0.35">
      <c r="A1082">
        <v>35</v>
      </c>
      <c r="B1082">
        <v>35</v>
      </c>
      <c r="C1082" t="s">
        <v>135</v>
      </c>
      <c r="D1082" t="s">
        <v>16</v>
      </c>
      <c r="E1082">
        <v>1</v>
      </c>
      <c r="F1082">
        <v>2.96</v>
      </c>
      <c r="G1082">
        <v>2733.6289999999999</v>
      </c>
      <c r="I1082">
        <v>2733.6289999999999</v>
      </c>
      <c r="K1082" t="s">
        <v>66</v>
      </c>
      <c r="L1082">
        <v>0.7</v>
      </c>
      <c r="M1082">
        <v>-29.6</v>
      </c>
    </row>
    <row r="1083" spans="1:13" x14ac:dyDescent="0.35">
      <c r="A1083">
        <v>36</v>
      </c>
      <c r="B1083">
        <v>36</v>
      </c>
      <c r="C1083" t="s">
        <v>136</v>
      </c>
      <c r="D1083" t="s">
        <v>16</v>
      </c>
      <c r="E1083">
        <v>1</v>
      </c>
      <c r="F1083">
        <v>2.96</v>
      </c>
      <c r="G1083">
        <v>2998.5059999999999</v>
      </c>
      <c r="I1083">
        <v>2998.5059999999999</v>
      </c>
      <c r="K1083" t="s">
        <v>66</v>
      </c>
      <c r="L1083">
        <v>0.8</v>
      </c>
      <c r="M1083">
        <v>-22.7</v>
      </c>
    </row>
    <row r="1084" spans="1:13" x14ac:dyDescent="0.35">
      <c r="A1084">
        <v>37</v>
      </c>
      <c r="B1084">
        <v>37</v>
      </c>
      <c r="C1084" t="s">
        <v>137</v>
      </c>
      <c r="D1084" t="s">
        <v>24</v>
      </c>
      <c r="E1084">
        <v>1</v>
      </c>
    </row>
    <row r="1085" spans="1:13" x14ac:dyDescent="0.35">
      <c r="A1085">
        <v>38</v>
      </c>
      <c r="B1085">
        <v>38</v>
      </c>
      <c r="C1085" t="s">
        <v>138</v>
      </c>
      <c r="D1085" t="s">
        <v>16</v>
      </c>
      <c r="E1085">
        <v>1</v>
      </c>
      <c r="F1085">
        <v>2.98</v>
      </c>
      <c r="G1085">
        <v>3790.4670000000001</v>
      </c>
      <c r="I1085">
        <v>3790.4670000000001</v>
      </c>
      <c r="K1085" t="s">
        <v>66</v>
      </c>
      <c r="L1085">
        <v>1</v>
      </c>
      <c r="M1085">
        <v>-2.2999999999999998</v>
      </c>
    </row>
    <row r="1086" spans="1:13" x14ac:dyDescent="0.35">
      <c r="A1086">
        <v>39</v>
      </c>
      <c r="B1086">
        <v>39</v>
      </c>
      <c r="C1086" t="s">
        <v>139</v>
      </c>
      <c r="D1086" t="s">
        <v>16</v>
      </c>
      <c r="E1086">
        <v>1</v>
      </c>
      <c r="F1086">
        <v>2.97</v>
      </c>
      <c r="G1086">
        <v>3115.2550000000001</v>
      </c>
      <c r="I1086">
        <v>3115.2550000000001</v>
      </c>
      <c r="K1086" t="s">
        <v>66</v>
      </c>
      <c r="L1086">
        <v>0.8</v>
      </c>
      <c r="M1086">
        <v>-19.7</v>
      </c>
    </row>
    <row r="1087" spans="1:13" x14ac:dyDescent="0.35">
      <c r="A1087">
        <v>40</v>
      </c>
      <c r="B1087">
        <v>40</v>
      </c>
      <c r="C1087" t="s">
        <v>140</v>
      </c>
      <c r="D1087" t="s">
        <v>16</v>
      </c>
      <c r="E1087">
        <v>1</v>
      </c>
      <c r="F1087">
        <v>2.96</v>
      </c>
      <c r="G1087">
        <v>3295.1970000000001</v>
      </c>
      <c r="I1087">
        <v>3295.1970000000001</v>
      </c>
      <c r="K1087" t="s">
        <v>66</v>
      </c>
      <c r="L1087">
        <v>0.8</v>
      </c>
      <c r="M1087">
        <v>-15.1</v>
      </c>
    </row>
    <row r="1088" spans="1:13" x14ac:dyDescent="0.35">
      <c r="A1088">
        <v>41</v>
      </c>
      <c r="B1088">
        <v>41</v>
      </c>
      <c r="C1088" t="s">
        <v>141</v>
      </c>
      <c r="D1088" t="s">
        <v>16</v>
      </c>
      <c r="E1088">
        <v>1</v>
      </c>
      <c r="F1088">
        <v>2.97</v>
      </c>
      <c r="G1088">
        <v>3034.1060000000002</v>
      </c>
      <c r="I1088">
        <v>3034.1060000000002</v>
      </c>
      <c r="K1088" t="s">
        <v>17</v>
      </c>
      <c r="L1088">
        <v>0.8</v>
      </c>
      <c r="M1088">
        <v>-21.8</v>
      </c>
    </row>
    <row r="1089" spans="1:13" x14ac:dyDescent="0.35">
      <c r="A1089">
        <v>42</v>
      </c>
      <c r="B1089">
        <v>42</v>
      </c>
      <c r="C1089" t="s">
        <v>142</v>
      </c>
      <c r="D1089" t="s">
        <v>16</v>
      </c>
      <c r="E1089">
        <v>1</v>
      </c>
      <c r="F1089">
        <v>2.97</v>
      </c>
      <c r="G1089">
        <v>3276.2240000000002</v>
      </c>
      <c r="I1089">
        <v>3276.2240000000002</v>
      </c>
      <c r="K1089" t="s">
        <v>66</v>
      </c>
      <c r="L1089">
        <v>0.8</v>
      </c>
      <c r="M1089">
        <v>-15.6</v>
      </c>
    </row>
    <row r="1090" spans="1:13" x14ac:dyDescent="0.35">
      <c r="A1090">
        <v>43</v>
      </c>
      <c r="B1090">
        <v>43</v>
      </c>
      <c r="C1090" t="s">
        <v>143</v>
      </c>
      <c r="D1090" t="s">
        <v>24</v>
      </c>
      <c r="E1090">
        <v>1</v>
      </c>
      <c r="K1090" t="s">
        <v>25</v>
      </c>
    </row>
    <row r="1091" spans="1:13" x14ac:dyDescent="0.35">
      <c r="A1091">
        <v>44</v>
      </c>
      <c r="B1091">
        <v>44</v>
      </c>
      <c r="C1091" t="s">
        <v>144</v>
      </c>
      <c r="D1091" t="s">
        <v>16</v>
      </c>
      <c r="E1091">
        <v>1</v>
      </c>
      <c r="F1091">
        <v>2.97</v>
      </c>
      <c r="G1091">
        <v>3158.3710000000001</v>
      </c>
      <c r="I1091">
        <v>3158.3710000000001</v>
      </c>
      <c r="K1091" t="s">
        <v>66</v>
      </c>
      <c r="L1091">
        <v>0.8</v>
      </c>
      <c r="M1091">
        <v>-18.600000000000001</v>
      </c>
    </row>
    <row r="1092" spans="1:13" x14ac:dyDescent="0.35">
      <c r="A1092">
        <v>45</v>
      </c>
      <c r="B1092">
        <v>45</v>
      </c>
      <c r="C1092" t="s">
        <v>145</v>
      </c>
      <c r="D1092" t="s">
        <v>16</v>
      </c>
      <c r="E1092">
        <v>1</v>
      </c>
      <c r="F1092">
        <v>2.98</v>
      </c>
      <c r="G1092">
        <v>2889.7429999999999</v>
      </c>
      <c r="I1092">
        <v>2889.7429999999999</v>
      </c>
      <c r="K1092" t="s">
        <v>66</v>
      </c>
      <c r="L1092">
        <v>0.7</v>
      </c>
      <c r="M1092">
        <v>-25.5</v>
      </c>
    </row>
    <row r="1093" spans="1:13" x14ac:dyDescent="0.35">
      <c r="A1093">
        <v>46</v>
      </c>
      <c r="B1093">
        <v>46</v>
      </c>
      <c r="C1093" t="s">
        <v>146</v>
      </c>
      <c r="D1093" t="s">
        <v>16</v>
      </c>
      <c r="E1093">
        <v>1</v>
      </c>
      <c r="F1093">
        <v>2.98</v>
      </c>
      <c r="G1093">
        <v>2965.0120000000002</v>
      </c>
      <c r="I1093">
        <v>2965.0120000000002</v>
      </c>
      <c r="K1093" t="s">
        <v>66</v>
      </c>
      <c r="L1093">
        <v>0.8</v>
      </c>
      <c r="M1093">
        <v>-23.6</v>
      </c>
    </row>
    <row r="1094" spans="1:13" x14ac:dyDescent="0.35">
      <c r="A1094">
        <v>47</v>
      </c>
      <c r="B1094">
        <v>47</v>
      </c>
      <c r="C1094" t="s">
        <v>147</v>
      </c>
      <c r="D1094" t="s">
        <v>16</v>
      </c>
      <c r="E1094">
        <v>1</v>
      </c>
      <c r="F1094">
        <v>2.97</v>
      </c>
      <c r="G1094">
        <v>3090.5610000000001</v>
      </c>
      <c r="I1094">
        <v>3090.5610000000001</v>
      </c>
      <c r="K1094" t="s">
        <v>66</v>
      </c>
      <c r="L1094">
        <v>0.8</v>
      </c>
      <c r="M1094">
        <v>-20.399999999999999</v>
      </c>
    </row>
    <row r="1095" spans="1:13" x14ac:dyDescent="0.35">
      <c r="A1095">
        <v>48</v>
      </c>
      <c r="B1095">
        <v>48</v>
      </c>
      <c r="C1095" t="s">
        <v>148</v>
      </c>
      <c r="D1095" t="s">
        <v>24</v>
      </c>
      <c r="E1095">
        <v>1</v>
      </c>
      <c r="K1095" t="s">
        <v>25</v>
      </c>
    </row>
    <row r="1097" spans="1:13" x14ac:dyDescent="0.35">
      <c r="A1097" t="s">
        <v>95</v>
      </c>
    </row>
    <row r="1099" spans="1:13" x14ac:dyDescent="0.35">
      <c r="B1099" t="s">
        <v>3</v>
      </c>
      <c r="C1099" t="s">
        <v>4</v>
      </c>
      <c r="D1099" t="s">
        <v>5</v>
      </c>
      <c r="E1099" t="s">
        <v>6</v>
      </c>
      <c r="F1099" t="s">
        <v>7</v>
      </c>
      <c r="G1099" t="s">
        <v>8</v>
      </c>
      <c r="H1099" t="s">
        <v>9</v>
      </c>
      <c r="I1099" t="s">
        <v>10</v>
      </c>
      <c r="J1099" t="s">
        <v>11</v>
      </c>
      <c r="K1099" t="s">
        <v>12</v>
      </c>
      <c r="L1099" t="s">
        <v>13</v>
      </c>
      <c r="M1099" t="s">
        <v>14</v>
      </c>
    </row>
    <row r="1100" spans="1:13" x14ac:dyDescent="0.35">
      <c r="A1100">
        <v>1</v>
      </c>
      <c r="B1100">
        <v>1</v>
      </c>
      <c r="C1100" t="s">
        <v>101</v>
      </c>
      <c r="D1100" t="s">
        <v>24</v>
      </c>
      <c r="E1100">
        <v>1</v>
      </c>
      <c r="K1100" t="s">
        <v>25</v>
      </c>
    </row>
    <row r="1101" spans="1:13" x14ac:dyDescent="0.35">
      <c r="A1101">
        <v>2</v>
      </c>
      <c r="B1101">
        <v>2</v>
      </c>
      <c r="C1101" t="s">
        <v>102</v>
      </c>
      <c r="D1101" t="s">
        <v>16</v>
      </c>
      <c r="E1101">
        <v>1</v>
      </c>
      <c r="F1101">
        <v>3.61</v>
      </c>
      <c r="G1101">
        <v>3454.1060000000002</v>
      </c>
      <c r="I1101">
        <v>3454.1060000000002</v>
      </c>
      <c r="K1101" t="s">
        <v>66</v>
      </c>
      <c r="L1101">
        <v>0.9</v>
      </c>
      <c r="M1101">
        <v>-11.1</v>
      </c>
    </row>
    <row r="1102" spans="1:13" x14ac:dyDescent="0.35">
      <c r="A1102">
        <v>3</v>
      </c>
      <c r="B1102">
        <v>3</v>
      </c>
      <c r="C1102" t="s">
        <v>103</v>
      </c>
      <c r="D1102" t="s">
        <v>16</v>
      </c>
      <c r="E1102">
        <v>1</v>
      </c>
      <c r="F1102">
        <v>3.56</v>
      </c>
      <c r="G1102">
        <v>2299.5369999999998</v>
      </c>
      <c r="I1102">
        <v>2299.5369999999998</v>
      </c>
      <c r="K1102" t="s">
        <v>66</v>
      </c>
      <c r="L1102">
        <v>0.6</v>
      </c>
      <c r="M1102">
        <v>-40.799999999999997</v>
      </c>
    </row>
    <row r="1103" spans="1:13" x14ac:dyDescent="0.35">
      <c r="A1103">
        <v>4</v>
      </c>
      <c r="B1103">
        <v>4</v>
      </c>
      <c r="C1103" t="s">
        <v>104</v>
      </c>
      <c r="D1103" t="s">
        <v>16</v>
      </c>
      <c r="E1103">
        <v>1</v>
      </c>
      <c r="F1103">
        <v>3.55</v>
      </c>
      <c r="G1103">
        <v>3320.1849999999999</v>
      </c>
      <c r="I1103">
        <v>3320.1849999999999</v>
      </c>
      <c r="K1103" t="s">
        <v>66</v>
      </c>
      <c r="L1103">
        <v>0.9</v>
      </c>
      <c r="M1103">
        <v>-14.5</v>
      </c>
    </row>
    <row r="1104" spans="1:13" x14ac:dyDescent="0.35">
      <c r="A1104">
        <v>5</v>
      </c>
      <c r="B1104">
        <v>5</v>
      </c>
      <c r="C1104" t="s">
        <v>105</v>
      </c>
      <c r="D1104" t="s">
        <v>16</v>
      </c>
      <c r="E1104">
        <v>1</v>
      </c>
      <c r="F1104">
        <v>3.52</v>
      </c>
      <c r="G1104">
        <v>2905.9450000000002</v>
      </c>
      <c r="I1104">
        <v>2905.9450000000002</v>
      </c>
      <c r="K1104" t="s">
        <v>66</v>
      </c>
      <c r="L1104">
        <v>0.7</v>
      </c>
      <c r="M1104">
        <v>-25.2</v>
      </c>
    </row>
    <row r="1105" spans="1:13" x14ac:dyDescent="0.35">
      <c r="A1105">
        <v>6</v>
      </c>
      <c r="B1105">
        <v>6</v>
      </c>
      <c r="C1105" t="s">
        <v>106</v>
      </c>
      <c r="D1105" t="s">
        <v>16</v>
      </c>
      <c r="E1105">
        <v>1</v>
      </c>
      <c r="F1105">
        <v>3.52</v>
      </c>
      <c r="G1105">
        <v>3055.5520000000001</v>
      </c>
      <c r="I1105">
        <v>3055.5520000000001</v>
      </c>
      <c r="K1105" t="s">
        <v>66</v>
      </c>
      <c r="L1105">
        <v>0.8</v>
      </c>
      <c r="M1105">
        <v>-21.3</v>
      </c>
    </row>
    <row r="1106" spans="1:13" x14ac:dyDescent="0.35">
      <c r="A1106">
        <v>7</v>
      </c>
      <c r="B1106">
        <v>7</v>
      </c>
      <c r="C1106" t="s">
        <v>107</v>
      </c>
      <c r="D1106" t="s">
        <v>24</v>
      </c>
      <c r="E1106">
        <v>1</v>
      </c>
      <c r="K1106" t="s">
        <v>25</v>
      </c>
    </row>
    <row r="1107" spans="1:13" x14ac:dyDescent="0.35">
      <c r="A1107">
        <v>8</v>
      </c>
      <c r="B1107">
        <v>8</v>
      </c>
      <c r="C1107" t="s">
        <v>108</v>
      </c>
      <c r="D1107" t="s">
        <v>16</v>
      </c>
      <c r="E1107">
        <v>1</v>
      </c>
      <c r="F1107">
        <v>3.55</v>
      </c>
      <c r="G1107">
        <v>4265.174</v>
      </c>
      <c r="I1107">
        <v>4265.174</v>
      </c>
      <c r="K1107" t="s">
        <v>66</v>
      </c>
      <c r="L1107">
        <v>1.1000000000000001</v>
      </c>
      <c r="M1107">
        <v>9.8000000000000007</v>
      </c>
    </row>
    <row r="1108" spans="1:13" x14ac:dyDescent="0.35">
      <c r="A1108">
        <v>9</v>
      </c>
      <c r="B1108">
        <v>9</v>
      </c>
      <c r="C1108" t="s">
        <v>109</v>
      </c>
      <c r="D1108" t="s">
        <v>16</v>
      </c>
      <c r="E1108">
        <v>1</v>
      </c>
      <c r="F1108">
        <v>3.54</v>
      </c>
      <c r="G1108">
        <v>3876.174</v>
      </c>
      <c r="I1108">
        <v>3876.174</v>
      </c>
      <c r="K1108" t="s">
        <v>66</v>
      </c>
      <c r="L1108">
        <v>1</v>
      </c>
      <c r="M1108">
        <v>-0.2</v>
      </c>
    </row>
    <row r="1109" spans="1:13" x14ac:dyDescent="0.35">
      <c r="A1109">
        <v>10</v>
      </c>
      <c r="B1109">
        <v>10</v>
      </c>
      <c r="C1109" t="s">
        <v>110</v>
      </c>
      <c r="D1109" t="s">
        <v>16</v>
      </c>
      <c r="E1109">
        <v>1</v>
      </c>
      <c r="F1109">
        <v>3.54</v>
      </c>
      <c r="G1109">
        <v>3315.3229999999999</v>
      </c>
      <c r="I1109">
        <v>3315.3229999999999</v>
      </c>
      <c r="K1109" t="s">
        <v>66</v>
      </c>
      <c r="L1109">
        <v>0.9</v>
      </c>
      <c r="M1109">
        <v>-14.6</v>
      </c>
    </row>
    <row r="1110" spans="1:13" x14ac:dyDescent="0.35">
      <c r="A1110">
        <v>11</v>
      </c>
      <c r="B1110">
        <v>11</v>
      </c>
      <c r="C1110" t="s">
        <v>111</v>
      </c>
      <c r="D1110" t="s">
        <v>16</v>
      </c>
      <c r="E1110">
        <v>1</v>
      </c>
      <c r="F1110">
        <v>3.54</v>
      </c>
      <c r="G1110">
        <v>3472.0189999999998</v>
      </c>
      <c r="I1110">
        <v>3472.0189999999998</v>
      </c>
      <c r="K1110" t="s">
        <v>66</v>
      </c>
      <c r="L1110">
        <v>0.9</v>
      </c>
      <c r="M1110">
        <v>-10.6</v>
      </c>
    </row>
    <row r="1111" spans="1:13" x14ac:dyDescent="0.35">
      <c r="A1111">
        <v>12</v>
      </c>
      <c r="B1111">
        <v>12</v>
      </c>
      <c r="C1111" t="s">
        <v>112</v>
      </c>
      <c r="D1111" t="s">
        <v>16</v>
      </c>
      <c r="E1111">
        <v>1</v>
      </c>
      <c r="F1111">
        <v>3.54</v>
      </c>
      <c r="G1111">
        <v>3433.4380000000001</v>
      </c>
      <c r="I1111">
        <v>3433.4380000000001</v>
      </c>
      <c r="K1111" t="s">
        <v>66</v>
      </c>
      <c r="L1111">
        <v>0.9</v>
      </c>
      <c r="M1111">
        <v>-11.6</v>
      </c>
    </row>
    <row r="1112" spans="1:13" x14ac:dyDescent="0.35">
      <c r="A1112">
        <v>13</v>
      </c>
      <c r="B1112">
        <v>13</v>
      </c>
      <c r="C1112" t="s">
        <v>113</v>
      </c>
      <c r="D1112" t="s">
        <v>24</v>
      </c>
      <c r="E1112">
        <v>1</v>
      </c>
    </row>
    <row r="1113" spans="1:13" x14ac:dyDescent="0.35">
      <c r="A1113">
        <v>14</v>
      </c>
      <c r="B1113">
        <v>14</v>
      </c>
      <c r="C1113" t="s">
        <v>114</v>
      </c>
      <c r="D1113" t="s">
        <v>16</v>
      </c>
      <c r="E1113">
        <v>1</v>
      </c>
      <c r="F1113">
        <v>3.54</v>
      </c>
      <c r="G1113">
        <v>3404.24</v>
      </c>
      <c r="I1113">
        <v>3404.24</v>
      </c>
      <c r="K1113" t="s">
        <v>66</v>
      </c>
      <c r="L1113">
        <v>0.9</v>
      </c>
      <c r="M1113">
        <v>-12.3</v>
      </c>
    </row>
    <row r="1114" spans="1:13" x14ac:dyDescent="0.35">
      <c r="A1114">
        <v>15</v>
      </c>
      <c r="B1114">
        <v>15</v>
      </c>
      <c r="C1114" t="s">
        <v>115</v>
      </c>
      <c r="D1114" t="s">
        <v>16</v>
      </c>
      <c r="E1114">
        <v>1</v>
      </c>
      <c r="F1114">
        <v>3.52</v>
      </c>
      <c r="G1114">
        <v>3289.39</v>
      </c>
      <c r="I1114">
        <v>3289.39</v>
      </c>
      <c r="K1114" t="s">
        <v>66</v>
      </c>
      <c r="L1114">
        <v>0.8</v>
      </c>
      <c r="M1114">
        <v>-15.3</v>
      </c>
    </row>
    <row r="1115" spans="1:13" x14ac:dyDescent="0.35">
      <c r="A1115">
        <v>16</v>
      </c>
      <c r="B1115">
        <v>16</v>
      </c>
      <c r="C1115" t="s">
        <v>116</v>
      </c>
      <c r="D1115" t="s">
        <v>16</v>
      </c>
      <c r="E1115">
        <v>1</v>
      </c>
      <c r="F1115">
        <v>3.52</v>
      </c>
      <c r="G1115">
        <v>3293.5390000000002</v>
      </c>
      <c r="I1115">
        <v>3293.5390000000002</v>
      </c>
      <c r="K1115" t="s">
        <v>66</v>
      </c>
      <c r="L1115">
        <v>0.8</v>
      </c>
      <c r="M1115">
        <v>-15.2</v>
      </c>
    </row>
    <row r="1116" spans="1:13" x14ac:dyDescent="0.35">
      <c r="A1116">
        <v>17</v>
      </c>
      <c r="B1116">
        <v>17</v>
      </c>
      <c r="C1116" t="s">
        <v>117</v>
      </c>
      <c r="D1116" t="s">
        <v>16</v>
      </c>
      <c r="E1116">
        <v>1</v>
      </c>
      <c r="F1116">
        <v>3.51</v>
      </c>
      <c r="G1116">
        <v>2103.5659999999998</v>
      </c>
      <c r="I1116">
        <v>2103.5659999999998</v>
      </c>
      <c r="K1116" t="s">
        <v>66</v>
      </c>
      <c r="L1116">
        <v>0.5</v>
      </c>
      <c r="M1116">
        <v>-45.8</v>
      </c>
    </row>
    <row r="1117" spans="1:13" x14ac:dyDescent="0.35">
      <c r="A1117">
        <v>18</v>
      </c>
      <c r="B1117">
        <v>18</v>
      </c>
      <c r="C1117" t="s">
        <v>118</v>
      </c>
      <c r="D1117" t="s">
        <v>16</v>
      </c>
      <c r="E1117">
        <v>1</v>
      </c>
      <c r="F1117">
        <v>3.49</v>
      </c>
      <c r="G1117">
        <v>2795.99</v>
      </c>
      <c r="I1117">
        <v>2795.99</v>
      </c>
      <c r="K1117" t="s">
        <v>66</v>
      </c>
      <c r="L1117">
        <v>0.7</v>
      </c>
      <c r="M1117">
        <v>-28</v>
      </c>
    </row>
    <row r="1118" spans="1:13" x14ac:dyDescent="0.35">
      <c r="A1118">
        <v>19</v>
      </c>
      <c r="B1118">
        <v>19</v>
      </c>
      <c r="C1118" t="s">
        <v>119</v>
      </c>
      <c r="D1118" t="s">
        <v>24</v>
      </c>
      <c r="E1118">
        <v>1</v>
      </c>
    </row>
    <row r="1119" spans="1:13" x14ac:dyDescent="0.35">
      <c r="A1119">
        <v>20</v>
      </c>
      <c r="B1119">
        <v>20</v>
      </c>
      <c r="C1119" t="s">
        <v>120</v>
      </c>
      <c r="D1119" t="s">
        <v>16</v>
      </c>
      <c r="E1119">
        <v>1</v>
      </c>
      <c r="F1119">
        <v>3.51</v>
      </c>
      <c r="G1119">
        <v>3125.0239999999999</v>
      </c>
      <c r="I1119">
        <v>3125.0239999999999</v>
      </c>
      <c r="K1119" t="s">
        <v>66</v>
      </c>
      <c r="L1119">
        <v>0.8</v>
      </c>
      <c r="M1119">
        <v>-19.5</v>
      </c>
    </row>
    <row r="1120" spans="1:13" x14ac:dyDescent="0.35">
      <c r="A1120">
        <v>21</v>
      </c>
      <c r="B1120">
        <v>21</v>
      </c>
      <c r="C1120" t="s">
        <v>121</v>
      </c>
      <c r="D1120" t="s">
        <v>16</v>
      </c>
      <c r="E1120">
        <v>1</v>
      </c>
      <c r="F1120">
        <v>3.49</v>
      </c>
      <c r="G1120">
        <v>2741.6370000000002</v>
      </c>
      <c r="I1120">
        <v>2741.6370000000002</v>
      </c>
      <c r="K1120" t="s">
        <v>17</v>
      </c>
      <c r="L1120">
        <v>0.7</v>
      </c>
      <c r="M1120">
        <v>-29.4</v>
      </c>
    </row>
    <row r="1121" spans="1:13" x14ac:dyDescent="0.35">
      <c r="A1121">
        <v>22</v>
      </c>
      <c r="B1121">
        <v>22</v>
      </c>
      <c r="C1121" t="s">
        <v>122</v>
      </c>
      <c r="D1121" t="s">
        <v>16</v>
      </c>
      <c r="E1121">
        <v>1</v>
      </c>
      <c r="F1121">
        <v>3.49</v>
      </c>
      <c r="G1121">
        <v>2905.5569999999998</v>
      </c>
      <c r="I1121">
        <v>2905.5569999999998</v>
      </c>
      <c r="K1121" t="s">
        <v>66</v>
      </c>
      <c r="L1121">
        <v>0.7</v>
      </c>
      <c r="M1121">
        <v>-25.2</v>
      </c>
    </row>
    <row r="1122" spans="1:13" x14ac:dyDescent="0.35">
      <c r="A1122">
        <v>23</v>
      </c>
      <c r="B1122">
        <v>23</v>
      </c>
      <c r="C1122" t="s">
        <v>123</v>
      </c>
      <c r="D1122" t="s">
        <v>16</v>
      </c>
      <c r="E1122">
        <v>1</v>
      </c>
      <c r="F1122">
        <v>3.49</v>
      </c>
      <c r="G1122">
        <v>3789.15</v>
      </c>
      <c r="I1122">
        <v>3789.15</v>
      </c>
      <c r="K1122" t="s">
        <v>66</v>
      </c>
      <c r="L1122">
        <v>1</v>
      </c>
      <c r="M1122">
        <v>-2.4</v>
      </c>
    </row>
    <row r="1123" spans="1:13" x14ac:dyDescent="0.35">
      <c r="A1123">
        <v>24</v>
      </c>
      <c r="B1123">
        <v>24</v>
      </c>
      <c r="C1123" t="s">
        <v>124</v>
      </c>
      <c r="D1123" t="s">
        <v>16</v>
      </c>
      <c r="E1123">
        <v>1</v>
      </c>
      <c r="F1123">
        <v>3.49</v>
      </c>
      <c r="G1123">
        <v>3143.2179999999998</v>
      </c>
      <c r="I1123">
        <v>3143.2179999999998</v>
      </c>
      <c r="K1123" t="s">
        <v>17</v>
      </c>
      <c r="L1123">
        <v>0.8</v>
      </c>
      <c r="M1123">
        <v>-19.100000000000001</v>
      </c>
    </row>
    <row r="1124" spans="1:13" x14ac:dyDescent="0.35">
      <c r="A1124">
        <v>25</v>
      </c>
      <c r="B1124">
        <v>25</v>
      </c>
      <c r="C1124" t="s">
        <v>125</v>
      </c>
      <c r="D1124" t="s">
        <v>24</v>
      </c>
      <c r="E1124">
        <v>1</v>
      </c>
      <c r="K1124" t="s">
        <v>25</v>
      </c>
    </row>
    <row r="1125" spans="1:13" x14ac:dyDescent="0.35">
      <c r="A1125">
        <v>26</v>
      </c>
      <c r="B1125">
        <v>26</v>
      </c>
      <c r="C1125" t="s">
        <v>126</v>
      </c>
      <c r="D1125" t="s">
        <v>16</v>
      </c>
      <c r="E1125">
        <v>1</v>
      </c>
      <c r="F1125">
        <v>3.52</v>
      </c>
      <c r="G1125">
        <v>3234.902</v>
      </c>
      <c r="I1125">
        <v>3234.902</v>
      </c>
      <c r="K1125" t="s">
        <v>66</v>
      </c>
      <c r="L1125">
        <v>0.8</v>
      </c>
      <c r="M1125">
        <v>-16.7</v>
      </c>
    </row>
    <row r="1126" spans="1:13" x14ac:dyDescent="0.35">
      <c r="A1126">
        <v>27</v>
      </c>
      <c r="B1126">
        <v>27</v>
      </c>
      <c r="C1126" t="s">
        <v>127</v>
      </c>
      <c r="D1126" t="s">
        <v>16</v>
      </c>
      <c r="E1126">
        <v>1</v>
      </c>
      <c r="F1126">
        <v>3.52</v>
      </c>
      <c r="G1126">
        <v>3561.0360000000001</v>
      </c>
      <c r="I1126">
        <v>3561.0360000000001</v>
      </c>
      <c r="K1126" t="s">
        <v>66</v>
      </c>
      <c r="L1126">
        <v>0.9</v>
      </c>
      <c r="M1126">
        <v>-8.3000000000000007</v>
      </c>
    </row>
    <row r="1127" spans="1:13" x14ac:dyDescent="0.35">
      <c r="A1127">
        <v>28</v>
      </c>
      <c r="B1127">
        <v>28</v>
      </c>
      <c r="C1127" t="s">
        <v>128</v>
      </c>
      <c r="D1127" t="s">
        <v>16</v>
      </c>
      <c r="E1127">
        <v>1</v>
      </c>
      <c r="F1127">
        <v>3.51</v>
      </c>
      <c r="G1127">
        <v>3338.4580000000001</v>
      </c>
      <c r="I1127">
        <v>3338.4580000000001</v>
      </c>
      <c r="K1127" t="s">
        <v>66</v>
      </c>
      <c r="L1127">
        <v>0.9</v>
      </c>
      <c r="M1127">
        <v>-14</v>
      </c>
    </row>
    <row r="1128" spans="1:13" x14ac:dyDescent="0.35">
      <c r="A1128">
        <v>29</v>
      </c>
      <c r="B1128">
        <v>29</v>
      </c>
      <c r="C1128" t="s">
        <v>129</v>
      </c>
      <c r="D1128" t="s">
        <v>16</v>
      </c>
      <c r="E1128">
        <v>1</v>
      </c>
      <c r="F1128">
        <v>3.51</v>
      </c>
      <c r="G1128">
        <v>3228.2739999999999</v>
      </c>
      <c r="I1128">
        <v>3228.2739999999999</v>
      </c>
      <c r="K1128" t="s">
        <v>66</v>
      </c>
      <c r="L1128">
        <v>0.8</v>
      </c>
      <c r="M1128">
        <v>-16.899999999999999</v>
      </c>
    </row>
    <row r="1129" spans="1:13" x14ac:dyDescent="0.35">
      <c r="A1129">
        <v>30</v>
      </c>
      <c r="B1129">
        <v>30</v>
      </c>
      <c r="C1129" t="s">
        <v>130</v>
      </c>
      <c r="D1129" t="s">
        <v>16</v>
      </c>
      <c r="E1129">
        <v>1</v>
      </c>
      <c r="F1129">
        <v>3.51</v>
      </c>
      <c r="G1129">
        <v>3316.248</v>
      </c>
      <c r="I1129">
        <v>3316.248</v>
      </c>
      <c r="K1129" t="s">
        <v>66</v>
      </c>
      <c r="L1129">
        <v>0.9</v>
      </c>
      <c r="M1129">
        <v>-14.6</v>
      </c>
    </row>
    <row r="1130" spans="1:13" x14ac:dyDescent="0.35">
      <c r="A1130">
        <v>31</v>
      </c>
      <c r="B1130">
        <v>31</v>
      </c>
      <c r="C1130" t="s">
        <v>131</v>
      </c>
      <c r="D1130" t="s">
        <v>24</v>
      </c>
      <c r="E1130">
        <v>1</v>
      </c>
    </row>
    <row r="1131" spans="1:13" x14ac:dyDescent="0.35">
      <c r="A1131">
        <v>32</v>
      </c>
      <c r="B1131">
        <v>32</v>
      </c>
      <c r="C1131" t="s">
        <v>132</v>
      </c>
      <c r="D1131" t="s">
        <v>16</v>
      </c>
      <c r="E1131">
        <v>1</v>
      </c>
      <c r="F1131">
        <v>3.51</v>
      </c>
      <c r="G1131">
        <v>3029.125</v>
      </c>
      <c r="I1131">
        <v>3029.125</v>
      </c>
      <c r="K1131" t="s">
        <v>17</v>
      </c>
      <c r="L1131">
        <v>0.8</v>
      </c>
      <c r="M1131">
        <v>-22</v>
      </c>
    </row>
    <row r="1132" spans="1:13" x14ac:dyDescent="0.35">
      <c r="A1132">
        <v>33</v>
      </c>
      <c r="B1132">
        <v>33</v>
      </c>
      <c r="C1132" t="s">
        <v>133</v>
      </c>
      <c r="D1132" t="s">
        <v>16</v>
      </c>
      <c r="E1132">
        <v>1</v>
      </c>
      <c r="F1132">
        <v>3.49</v>
      </c>
      <c r="G1132">
        <v>2157.7440000000001</v>
      </c>
      <c r="I1132">
        <v>2157.7440000000001</v>
      </c>
      <c r="K1132" t="s">
        <v>17</v>
      </c>
      <c r="L1132">
        <v>0.6</v>
      </c>
      <c r="M1132">
        <v>-44.4</v>
      </c>
    </row>
    <row r="1133" spans="1:13" x14ac:dyDescent="0.35">
      <c r="A1133">
        <v>34</v>
      </c>
      <c r="B1133">
        <v>34</v>
      </c>
      <c r="C1133" t="s">
        <v>134</v>
      </c>
      <c r="D1133" t="s">
        <v>16</v>
      </c>
      <c r="E1133">
        <v>1</v>
      </c>
      <c r="F1133">
        <v>3.48</v>
      </c>
      <c r="G1133">
        <v>2898.8159999999998</v>
      </c>
      <c r="I1133">
        <v>2898.8159999999998</v>
      </c>
      <c r="K1133" t="s">
        <v>17</v>
      </c>
      <c r="L1133">
        <v>0.7</v>
      </c>
      <c r="M1133">
        <v>-25.4</v>
      </c>
    </row>
    <row r="1134" spans="1:13" x14ac:dyDescent="0.35">
      <c r="A1134">
        <v>35</v>
      </c>
      <c r="B1134">
        <v>35</v>
      </c>
      <c r="C1134" t="s">
        <v>135</v>
      </c>
      <c r="D1134" t="s">
        <v>16</v>
      </c>
      <c r="E1134">
        <v>1</v>
      </c>
      <c r="F1134">
        <v>3.47</v>
      </c>
      <c r="G1134">
        <v>2678.9290000000001</v>
      </c>
      <c r="I1134">
        <v>2678.9290000000001</v>
      </c>
      <c r="K1134" t="s">
        <v>17</v>
      </c>
      <c r="L1134">
        <v>0.7</v>
      </c>
      <c r="M1134">
        <v>-31</v>
      </c>
    </row>
    <row r="1135" spans="1:13" x14ac:dyDescent="0.35">
      <c r="A1135">
        <v>36</v>
      </c>
      <c r="B1135">
        <v>36</v>
      </c>
      <c r="C1135" t="s">
        <v>136</v>
      </c>
      <c r="D1135" t="s">
        <v>16</v>
      </c>
      <c r="E1135">
        <v>1</v>
      </c>
      <c r="F1135">
        <v>3.47</v>
      </c>
      <c r="G1135">
        <v>3003.4450000000002</v>
      </c>
      <c r="I1135">
        <v>3003.4450000000002</v>
      </c>
      <c r="K1135" t="s">
        <v>66</v>
      </c>
      <c r="L1135">
        <v>0.8</v>
      </c>
      <c r="M1135">
        <v>-22.7</v>
      </c>
    </row>
    <row r="1136" spans="1:13" x14ac:dyDescent="0.35">
      <c r="A1136">
        <v>37</v>
      </c>
      <c r="B1136">
        <v>37</v>
      </c>
      <c r="C1136" t="s">
        <v>137</v>
      </c>
      <c r="D1136" t="s">
        <v>24</v>
      </c>
      <c r="E1136">
        <v>1</v>
      </c>
    </row>
    <row r="1137" spans="1:13" x14ac:dyDescent="0.35">
      <c r="A1137">
        <v>38</v>
      </c>
      <c r="B1137">
        <v>38</v>
      </c>
      <c r="C1137" t="s">
        <v>138</v>
      </c>
      <c r="D1137" t="s">
        <v>16</v>
      </c>
      <c r="E1137">
        <v>1</v>
      </c>
      <c r="F1137">
        <v>3.51</v>
      </c>
      <c r="G1137">
        <v>3663.8150000000001</v>
      </c>
      <c r="I1137">
        <v>3663.8150000000001</v>
      </c>
      <c r="K1137" t="s">
        <v>66</v>
      </c>
      <c r="L1137">
        <v>0.9</v>
      </c>
      <c r="M1137">
        <v>-5.7</v>
      </c>
    </row>
    <row r="1138" spans="1:13" x14ac:dyDescent="0.35">
      <c r="A1138">
        <v>39</v>
      </c>
      <c r="B1138">
        <v>39</v>
      </c>
      <c r="C1138" t="s">
        <v>139</v>
      </c>
      <c r="D1138" t="s">
        <v>16</v>
      </c>
      <c r="E1138">
        <v>1</v>
      </c>
      <c r="F1138">
        <v>3.49</v>
      </c>
      <c r="G1138">
        <v>3804.6289999999999</v>
      </c>
      <c r="I1138">
        <v>3804.6289999999999</v>
      </c>
      <c r="K1138" t="s">
        <v>66</v>
      </c>
      <c r="L1138">
        <v>1</v>
      </c>
      <c r="M1138">
        <v>-2</v>
      </c>
    </row>
    <row r="1139" spans="1:13" x14ac:dyDescent="0.35">
      <c r="A1139">
        <v>40</v>
      </c>
      <c r="B1139">
        <v>40</v>
      </c>
      <c r="C1139" t="s">
        <v>140</v>
      </c>
      <c r="D1139" t="s">
        <v>16</v>
      </c>
      <c r="E1139">
        <v>1</v>
      </c>
      <c r="F1139">
        <v>3.48</v>
      </c>
      <c r="G1139">
        <v>3213.0079999999998</v>
      </c>
      <c r="I1139">
        <v>3213.0079999999998</v>
      </c>
      <c r="K1139" t="s">
        <v>17</v>
      </c>
      <c r="L1139">
        <v>0.8</v>
      </c>
      <c r="M1139">
        <v>-17.3</v>
      </c>
    </row>
    <row r="1140" spans="1:13" x14ac:dyDescent="0.35">
      <c r="A1140">
        <v>41</v>
      </c>
      <c r="B1140">
        <v>41</v>
      </c>
      <c r="C1140" t="s">
        <v>141</v>
      </c>
      <c r="D1140" t="s">
        <v>16</v>
      </c>
      <c r="E1140">
        <v>1</v>
      </c>
      <c r="F1140">
        <v>3.49</v>
      </c>
      <c r="G1140">
        <v>3037.806</v>
      </c>
      <c r="I1140">
        <v>3037.806</v>
      </c>
      <c r="K1140" t="s">
        <v>17</v>
      </c>
      <c r="L1140">
        <v>0.8</v>
      </c>
      <c r="M1140">
        <v>-21.8</v>
      </c>
    </row>
    <row r="1141" spans="1:13" x14ac:dyDescent="0.35">
      <c r="A1141">
        <v>42</v>
      </c>
      <c r="B1141">
        <v>42</v>
      </c>
      <c r="C1141" t="s">
        <v>142</v>
      </c>
      <c r="D1141" t="s">
        <v>16</v>
      </c>
      <c r="E1141">
        <v>1</v>
      </c>
      <c r="F1141">
        <v>3.49</v>
      </c>
      <c r="G1141">
        <v>3112.0390000000002</v>
      </c>
      <c r="I1141">
        <v>3112.0390000000002</v>
      </c>
      <c r="K1141" t="s">
        <v>17</v>
      </c>
      <c r="L1141">
        <v>0.8</v>
      </c>
      <c r="M1141">
        <v>-19.899999999999999</v>
      </c>
    </row>
    <row r="1142" spans="1:13" x14ac:dyDescent="0.35">
      <c r="A1142">
        <v>43</v>
      </c>
      <c r="B1142">
        <v>43</v>
      </c>
      <c r="C1142" t="s">
        <v>143</v>
      </c>
      <c r="D1142" t="s">
        <v>24</v>
      </c>
      <c r="E1142">
        <v>1</v>
      </c>
      <c r="K1142" t="s">
        <v>25</v>
      </c>
    </row>
    <row r="1143" spans="1:13" x14ac:dyDescent="0.35">
      <c r="A1143">
        <v>44</v>
      </c>
      <c r="B1143">
        <v>44</v>
      </c>
      <c r="C1143" t="s">
        <v>144</v>
      </c>
      <c r="D1143" t="s">
        <v>16</v>
      </c>
      <c r="E1143">
        <v>1</v>
      </c>
      <c r="F1143">
        <v>3.51</v>
      </c>
      <c r="G1143">
        <v>2978.3649999999998</v>
      </c>
      <c r="I1143">
        <v>2978.3649999999998</v>
      </c>
      <c r="K1143" t="s">
        <v>66</v>
      </c>
      <c r="L1143">
        <v>0.8</v>
      </c>
      <c r="M1143">
        <v>-23.3</v>
      </c>
    </row>
    <row r="1144" spans="1:13" x14ac:dyDescent="0.35">
      <c r="A1144">
        <v>45</v>
      </c>
      <c r="B1144">
        <v>45</v>
      </c>
      <c r="C1144" t="s">
        <v>145</v>
      </c>
      <c r="D1144" t="s">
        <v>16</v>
      </c>
      <c r="E1144">
        <v>1</v>
      </c>
      <c r="F1144">
        <v>3.48</v>
      </c>
      <c r="G1144">
        <v>2666.0259999999998</v>
      </c>
      <c r="I1144">
        <v>2666.0259999999998</v>
      </c>
      <c r="K1144" t="s">
        <v>66</v>
      </c>
      <c r="L1144">
        <v>0.7</v>
      </c>
      <c r="M1144">
        <v>-31.4</v>
      </c>
    </row>
    <row r="1145" spans="1:13" x14ac:dyDescent="0.35">
      <c r="A1145">
        <v>46</v>
      </c>
      <c r="B1145">
        <v>46</v>
      </c>
      <c r="C1145" t="s">
        <v>146</v>
      </c>
      <c r="D1145" t="s">
        <v>16</v>
      </c>
      <c r="E1145">
        <v>1</v>
      </c>
      <c r="F1145">
        <v>3.49</v>
      </c>
      <c r="G1145">
        <v>3348.2449999999999</v>
      </c>
      <c r="I1145">
        <v>3348.2449999999999</v>
      </c>
      <c r="K1145" t="s">
        <v>66</v>
      </c>
      <c r="L1145">
        <v>0.9</v>
      </c>
      <c r="M1145">
        <v>-13.8</v>
      </c>
    </row>
    <row r="1146" spans="1:13" x14ac:dyDescent="0.35">
      <c r="A1146">
        <v>47</v>
      </c>
      <c r="B1146">
        <v>47</v>
      </c>
      <c r="C1146" t="s">
        <v>147</v>
      </c>
      <c r="D1146" t="s">
        <v>16</v>
      </c>
      <c r="E1146">
        <v>1</v>
      </c>
      <c r="F1146">
        <v>3.49</v>
      </c>
      <c r="G1146">
        <v>2974.0970000000002</v>
      </c>
      <c r="I1146">
        <v>2974.0970000000002</v>
      </c>
      <c r="K1146" t="s">
        <v>17</v>
      </c>
      <c r="L1146">
        <v>0.8</v>
      </c>
      <c r="M1146">
        <v>-23.4</v>
      </c>
    </row>
    <row r="1147" spans="1:13" x14ac:dyDescent="0.35">
      <c r="A1147">
        <v>48</v>
      </c>
      <c r="B1147">
        <v>48</v>
      </c>
      <c r="C1147" t="s">
        <v>148</v>
      </c>
      <c r="D1147" t="s">
        <v>24</v>
      </c>
      <c r="E1147">
        <v>1</v>
      </c>
      <c r="K1147" t="s">
        <v>25</v>
      </c>
    </row>
    <row r="1149" spans="1:13" x14ac:dyDescent="0.35">
      <c r="A1149" t="s">
        <v>96</v>
      </c>
    </row>
    <row r="1151" spans="1:13" x14ac:dyDescent="0.35">
      <c r="B1151" t="s">
        <v>3</v>
      </c>
      <c r="C1151" t="s">
        <v>4</v>
      </c>
      <c r="D1151" t="s">
        <v>5</v>
      </c>
      <c r="E1151" t="s">
        <v>6</v>
      </c>
      <c r="F1151" t="s">
        <v>7</v>
      </c>
      <c r="G1151" t="s">
        <v>8</v>
      </c>
      <c r="H1151" t="s">
        <v>9</v>
      </c>
      <c r="I1151" t="s">
        <v>10</v>
      </c>
      <c r="J1151" t="s">
        <v>11</v>
      </c>
      <c r="K1151" t="s">
        <v>12</v>
      </c>
      <c r="L1151" t="s">
        <v>13</v>
      </c>
      <c r="M1151" t="s">
        <v>14</v>
      </c>
    </row>
    <row r="1152" spans="1:13" x14ac:dyDescent="0.35">
      <c r="A1152">
        <v>1</v>
      </c>
      <c r="B1152">
        <v>1</v>
      </c>
      <c r="C1152" t="s">
        <v>101</v>
      </c>
      <c r="D1152" t="s">
        <v>24</v>
      </c>
      <c r="E1152">
        <v>1</v>
      </c>
    </row>
    <row r="1153" spans="1:5" x14ac:dyDescent="0.35">
      <c r="A1153">
        <v>2</v>
      </c>
      <c r="B1153">
        <v>2</v>
      </c>
      <c r="C1153" t="s">
        <v>102</v>
      </c>
      <c r="D1153" t="s">
        <v>16</v>
      </c>
      <c r="E1153">
        <v>1</v>
      </c>
    </row>
    <row r="1154" spans="1:5" x14ac:dyDescent="0.35">
      <c r="A1154">
        <v>3</v>
      </c>
      <c r="B1154">
        <v>3</v>
      </c>
      <c r="C1154" t="s">
        <v>103</v>
      </c>
      <c r="D1154" t="s">
        <v>16</v>
      </c>
      <c r="E1154">
        <v>1</v>
      </c>
    </row>
    <row r="1155" spans="1:5" x14ac:dyDescent="0.35">
      <c r="A1155">
        <v>4</v>
      </c>
      <c r="B1155">
        <v>4</v>
      </c>
      <c r="C1155" t="s">
        <v>104</v>
      </c>
      <c r="D1155" t="s">
        <v>16</v>
      </c>
      <c r="E1155">
        <v>1</v>
      </c>
    </row>
    <row r="1156" spans="1:5" x14ac:dyDescent="0.35">
      <c r="A1156">
        <v>5</v>
      </c>
      <c r="B1156">
        <v>5</v>
      </c>
      <c r="C1156" t="s">
        <v>105</v>
      </c>
      <c r="D1156" t="s">
        <v>16</v>
      </c>
      <c r="E1156">
        <v>1</v>
      </c>
    </row>
    <row r="1157" spans="1:5" x14ac:dyDescent="0.35">
      <c r="A1157">
        <v>6</v>
      </c>
      <c r="B1157">
        <v>6</v>
      </c>
      <c r="C1157" t="s">
        <v>106</v>
      </c>
      <c r="D1157" t="s">
        <v>16</v>
      </c>
      <c r="E1157">
        <v>1</v>
      </c>
    </row>
    <row r="1158" spans="1:5" x14ac:dyDescent="0.35">
      <c r="A1158">
        <v>7</v>
      </c>
      <c r="B1158">
        <v>7</v>
      </c>
      <c r="C1158" t="s">
        <v>107</v>
      </c>
      <c r="D1158" t="s">
        <v>24</v>
      </c>
      <c r="E1158">
        <v>1</v>
      </c>
    </row>
    <row r="1159" spans="1:5" x14ac:dyDescent="0.35">
      <c r="A1159">
        <v>8</v>
      </c>
      <c r="B1159">
        <v>8</v>
      </c>
      <c r="C1159" t="s">
        <v>108</v>
      </c>
      <c r="D1159" t="s">
        <v>16</v>
      </c>
      <c r="E1159">
        <v>1</v>
      </c>
    </row>
    <row r="1160" spans="1:5" x14ac:dyDescent="0.35">
      <c r="A1160">
        <v>9</v>
      </c>
      <c r="B1160">
        <v>9</v>
      </c>
      <c r="C1160" t="s">
        <v>109</v>
      </c>
      <c r="D1160" t="s">
        <v>16</v>
      </c>
      <c r="E1160">
        <v>1</v>
      </c>
    </row>
    <row r="1161" spans="1:5" x14ac:dyDescent="0.35">
      <c r="A1161">
        <v>10</v>
      </c>
      <c r="B1161">
        <v>10</v>
      </c>
      <c r="C1161" t="s">
        <v>110</v>
      </c>
      <c r="D1161" t="s">
        <v>16</v>
      </c>
      <c r="E1161">
        <v>1</v>
      </c>
    </row>
    <row r="1162" spans="1:5" x14ac:dyDescent="0.35">
      <c r="A1162">
        <v>11</v>
      </c>
      <c r="B1162">
        <v>11</v>
      </c>
      <c r="C1162" t="s">
        <v>111</v>
      </c>
      <c r="D1162" t="s">
        <v>16</v>
      </c>
      <c r="E1162">
        <v>1</v>
      </c>
    </row>
    <row r="1163" spans="1:5" x14ac:dyDescent="0.35">
      <c r="A1163">
        <v>12</v>
      </c>
      <c r="B1163">
        <v>12</v>
      </c>
      <c r="C1163" t="s">
        <v>112</v>
      </c>
      <c r="D1163" t="s">
        <v>16</v>
      </c>
      <c r="E1163">
        <v>1</v>
      </c>
    </row>
    <row r="1164" spans="1:5" x14ac:dyDescent="0.35">
      <c r="A1164">
        <v>13</v>
      </c>
      <c r="B1164">
        <v>13</v>
      </c>
      <c r="C1164" t="s">
        <v>113</v>
      </c>
      <c r="D1164" t="s">
        <v>24</v>
      </c>
      <c r="E1164">
        <v>1</v>
      </c>
    </row>
    <row r="1165" spans="1:5" x14ac:dyDescent="0.35">
      <c r="A1165">
        <v>14</v>
      </c>
      <c r="B1165">
        <v>14</v>
      </c>
      <c r="C1165" t="s">
        <v>114</v>
      </c>
      <c r="D1165" t="s">
        <v>16</v>
      </c>
      <c r="E1165">
        <v>1</v>
      </c>
    </row>
    <row r="1166" spans="1:5" x14ac:dyDescent="0.35">
      <c r="A1166">
        <v>15</v>
      </c>
      <c r="B1166">
        <v>15</v>
      </c>
      <c r="C1166" t="s">
        <v>115</v>
      </c>
      <c r="D1166" t="s">
        <v>16</v>
      </c>
      <c r="E1166">
        <v>1</v>
      </c>
    </row>
    <row r="1167" spans="1:5" x14ac:dyDescent="0.35">
      <c r="A1167">
        <v>16</v>
      </c>
      <c r="B1167">
        <v>16</v>
      </c>
      <c r="C1167" t="s">
        <v>116</v>
      </c>
      <c r="D1167" t="s">
        <v>16</v>
      </c>
      <c r="E1167">
        <v>1</v>
      </c>
    </row>
    <row r="1168" spans="1:5" x14ac:dyDescent="0.35">
      <c r="A1168">
        <v>17</v>
      </c>
      <c r="B1168">
        <v>17</v>
      </c>
      <c r="C1168" t="s">
        <v>117</v>
      </c>
      <c r="D1168" t="s">
        <v>16</v>
      </c>
      <c r="E1168">
        <v>1</v>
      </c>
    </row>
    <row r="1169" spans="1:5" x14ac:dyDescent="0.35">
      <c r="A1169">
        <v>18</v>
      </c>
      <c r="B1169">
        <v>18</v>
      </c>
      <c r="C1169" t="s">
        <v>118</v>
      </c>
      <c r="D1169" t="s">
        <v>16</v>
      </c>
      <c r="E1169">
        <v>1</v>
      </c>
    </row>
    <row r="1170" spans="1:5" x14ac:dyDescent="0.35">
      <c r="A1170">
        <v>19</v>
      </c>
      <c r="B1170">
        <v>19</v>
      </c>
      <c r="C1170" t="s">
        <v>119</v>
      </c>
      <c r="D1170" t="s">
        <v>24</v>
      </c>
      <c r="E1170">
        <v>1</v>
      </c>
    </row>
    <row r="1171" spans="1:5" x14ac:dyDescent="0.35">
      <c r="A1171">
        <v>20</v>
      </c>
      <c r="B1171">
        <v>20</v>
      </c>
      <c r="C1171" t="s">
        <v>120</v>
      </c>
      <c r="D1171" t="s">
        <v>16</v>
      </c>
      <c r="E1171">
        <v>1</v>
      </c>
    </row>
    <row r="1172" spans="1:5" x14ac:dyDescent="0.35">
      <c r="A1172">
        <v>21</v>
      </c>
      <c r="B1172">
        <v>21</v>
      </c>
      <c r="C1172" t="s">
        <v>121</v>
      </c>
      <c r="D1172" t="s">
        <v>16</v>
      </c>
      <c r="E1172">
        <v>1</v>
      </c>
    </row>
    <row r="1173" spans="1:5" x14ac:dyDescent="0.35">
      <c r="A1173">
        <v>22</v>
      </c>
      <c r="B1173">
        <v>22</v>
      </c>
      <c r="C1173" t="s">
        <v>122</v>
      </c>
      <c r="D1173" t="s">
        <v>16</v>
      </c>
      <c r="E1173">
        <v>1</v>
      </c>
    </row>
    <row r="1174" spans="1:5" x14ac:dyDescent="0.35">
      <c r="A1174">
        <v>23</v>
      </c>
      <c r="B1174">
        <v>23</v>
      </c>
      <c r="C1174" t="s">
        <v>123</v>
      </c>
      <c r="D1174" t="s">
        <v>16</v>
      </c>
      <c r="E1174">
        <v>1</v>
      </c>
    </row>
    <row r="1175" spans="1:5" x14ac:dyDescent="0.35">
      <c r="A1175">
        <v>24</v>
      </c>
      <c r="B1175">
        <v>24</v>
      </c>
      <c r="C1175" t="s">
        <v>124</v>
      </c>
      <c r="D1175" t="s">
        <v>16</v>
      </c>
      <c r="E1175">
        <v>1</v>
      </c>
    </row>
    <row r="1176" spans="1:5" x14ac:dyDescent="0.35">
      <c r="A1176">
        <v>25</v>
      </c>
      <c r="B1176">
        <v>25</v>
      </c>
      <c r="C1176" t="s">
        <v>125</v>
      </c>
      <c r="D1176" t="s">
        <v>24</v>
      </c>
      <c r="E1176">
        <v>1</v>
      </c>
    </row>
    <row r="1177" spans="1:5" x14ac:dyDescent="0.35">
      <c r="A1177">
        <v>26</v>
      </c>
      <c r="B1177">
        <v>26</v>
      </c>
      <c r="C1177" t="s">
        <v>126</v>
      </c>
      <c r="D1177" t="s">
        <v>16</v>
      </c>
      <c r="E1177">
        <v>1</v>
      </c>
    </row>
    <row r="1178" spans="1:5" x14ac:dyDescent="0.35">
      <c r="A1178">
        <v>27</v>
      </c>
      <c r="B1178">
        <v>27</v>
      </c>
      <c r="C1178" t="s">
        <v>127</v>
      </c>
      <c r="D1178" t="s">
        <v>16</v>
      </c>
      <c r="E1178">
        <v>1</v>
      </c>
    </row>
    <row r="1179" spans="1:5" x14ac:dyDescent="0.35">
      <c r="A1179">
        <v>28</v>
      </c>
      <c r="B1179">
        <v>28</v>
      </c>
      <c r="C1179" t="s">
        <v>128</v>
      </c>
      <c r="D1179" t="s">
        <v>16</v>
      </c>
      <c r="E1179">
        <v>1</v>
      </c>
    </row>
    <row r="1180" spans="1:5" x14ac:dyDescent="0.35">
      <c r="A1180">
        <v>29</v>
      </c>
      <c r="B1180">
        <v>29</v>
      </c>
      <c r="C1180" t="s">
        <v>129</v>
      </c>
      <c r="D1180" t="s">
        <v>16</v>
      </c>
      <c r="E1180">
        <v>1</v>
      </c>
    </row>
    <row r="1181" spans="1:5" x14ac:dyDescent="0.35">
      <c r="A1181">
        <v>30</v>
      </c>
      <c r="B1181">
        <v>30</v>
      </c>
      <c r="C1181" t="s">
        <v>130</v>
      </c>
      <c r="D1181" t="s">
        <v>16</v>
      </c>
      <c r="E1181">
        <v>1</v>
      </c>
    </row>
    <row r="1182" spans="1:5" x14ac:dyDescent="0.35">
      <c r="A1182">
        <v>31</v>
      </c>
      <c r="B1182">
        <v>31</v>
      </c>
      <c r="C1182" t="s">
        <v>131</v>
      </c>
      <c r="D1182" t="s">
        <v>24</v>
      </c>
      <c r="E1182">
        <v>1</v>
      </c>
    </row>
    <row r="1183" spans="1:5" x14ac:dyDescent="0.35">
      <c r="A1183">
        <v>32</v>
      </c>
      <c r="B1183">
        <v>32</v>
      </c>
      <c r="C1183" t="s">
        <v>132</v>
      </c>
      <c r="D1183" t="s">
        <v>16</v>
      </c>
      <c r="E1183">
        <v>1</v>
      </c>
    </row>
    <row r="1184" spans="1:5" x14ac:dyDescent="0.35">
      <c r="A1184">
        <v>33</v>
      </c>
      <c r="B1184">
        <v>33</v>
      </c>
      <c r="C1184" t="s">
        <v>133</v>
      </c>
      <c r="D1184" t="s">
        <v>16</v>
      </c>
      <c r="E1184">
        <v>1</v>
      </c>
    </row>
    <row r="1185" spans="1:5" x14ac:dyDescent="0.35">
      <c r="A1185">
        <v>34</v>
      </c>
      <c r="B1185">
        <v>34</v>
      </c>
      <c r="C1185" t="s">
        <v>134</v>
      </c>
      <c r="D1185" t="s">
        <v>16</v>
      </c>
      <c r="E1185">
        <v>1</v>
      </c>
    </row>
    <row r="1186" spans="1:5" x14ac:dyDescent="0.35">
      <c r="A1186">
        <v>35</v>
      </c>
      <c r="B1186">
        <v>35</v>
      </c>
      <c r="C1186" t="s">
        <v>135</v>
      </c>
      <c r="D1186" t="s">
        <v>16</v>
      </c>
      <c r="E1186">
        <v>1</v>
      </c>
    </row>
    <row r="1187" spans="1:5" x14ac:dyDescent="0.35">
      <c r="A1187">
        <v>36</v>
      </c>
      <c r="B1187">
        <v>36</v>
      </c>
      <c r="C1187" t="s">
        <v>136</v>
      </c>
      <c r="D1187" t="s">
        <v>16</v>
      </c>
      <c r="E1187">
        <v>1</v>
      </c>
    </row>
    <row r="1188" spans="1:5" x14ac:dyDescent="0.35">
      <c r="A1188">
        <v>37</v>
      </c>
      <c r="B1188">
        <v>37</v>
      </c>
      <c r="C1188" t="s">
        <v>137</v>
      </c>
      <c r="D1188" t="s">
        <v>24</v>
      </c>
      <c r="E1188">
        <v>1</v>
      </c>
    </row>
    <row r="1189" spans="1:5" x14ac:dyDescent="0.35">
      <c r="A1189">
        <v>38</v>
      </c>
      <c r="B1189">
        <v>38</v>
      </c>
      <c r="C1189" t="s">
        <v>138</v>
      </c>
      <c r="D1189" t="s">
        <v>16</v>
      </c>
      <c r="E1189">
        <v>1</v>
      </c>
    </row>
    <row r="1190" spans="1:5" x14ac:dyDescent="0.35">
      <c r="A1190">
        <v>39</v>
      </c>
      <c r="B1190">
        <v>39</v>
      </c>
      <c r="C1190" t="s">
        <v>139</v>
      </c>
      <c r="D1190" t="s">
        <v>16</v>
      </c>
      <c r="E1190">
        <v>1</v>
      </c>
    </row>
    <row r="1191" spans="1:5" x14ac:dyDescent="0.35">
      <c r="A1191">
        <v>40</v>
      </c>
      <c r="B1191">
        <v>40</v>
      </c>
      <c r="C1191" t="s">
        <v>140</v>
      </c>
      <c r="D1191" t="s">
        <v>16</v>
      </c>
      <c r="E1191">
        <v>1</v>
      </c>
    </row>
    <row r="1192" spans="1:5" x14ac:dyDescent="0.35">
      <c r="A1192">
        <v>41</v>
      </c>
      <c r="B1192">
        <v>41</v>
      </c>
      <c r="C1192" t="s">
        <v>141</v>
      </c>
      <c r="D1192" t="s">
        <v>16</v>
      </c>
      <c r="E1192">
        <v>1</v>
      </c>
    </row>
    <row r="1193" spans="1:5" x14ac:dyDescent="0.35">
      <c r="A1193">
        <v>42</v>
      </c>
      <c r="B1193">
        <v>42</v>
      </c>
      <c r="C1193" t="s">
        <v>142</v>
      </c>
      <c r="D1193" t="s">
        <v>16</v>
      </c>
      <c r="E1193">
        <v>1</v>
      </c>
    </row>
    <row r="1194" spans="1:5" x14ac:dyDescent="0.35">
      <c r="A1194">
        <v>43</v>
      </c>
      <c r="B1194">
        <v>43</v>
      </c>
      <c r="C1194" t="s">
        <v>143</v>
      </c>
      <c r="D1194" t="s">
        <v>24</v>
      </c>
      <c r="E1194">
        <v>1</v>
      </c>
    </row>
    <row r="1195" spans="1:5" x14ac:dyDescent="0.35">
      <c r="A1195">
        <v>44</v>
      </c>
      <c r="B1195">
        <v>44</v>
      </c>
      <c r="C1195" t="s">
        <v>144</v>
      </c>
      <c r="D1195" t="s">
        <v>16</v>
      </c>
      <c r="E1195">
        <v>1</v>
      </c>
    </row>
    <row r="1196" spans="1:5" x14ac:dyDescent="0.35">
      <c r="A1196">
        <v>45</v>
      </c>
      <c r="B1196">
        <v>45</v>
      </c>
      <c r="C1196" t="s">
        <v>145</v>
      </c>
      <c r="D1196" t="s">
        <v>16</v>
      </c>
      <c r="E1196">
        <v>1</v>
      </c>
    </row>
    <row r="1197" spans="1:5" x14ac:dyDescent="0.35">
      <c r="A1197">
        <v>46</v>
      </c>
      <c r="B1197">
        <v>46</v>
      </c>
      <c r="C1197" t="s">
        <v>146</v>
      </c>
      <c r="D1197" t="s">
        <v>16</v>
      </c>
      <c r="E1197">
        <v>1</v>
      </c>
    </row>
    <row r="1198" spans="1:5" x14ac:dyDescent="0.35">
      <c r="A1198">
        <v>47</v>
      </c>
      <c r="B1198">
        <v>47</v>
      </c>
      <c r="C1198" t="s">
        <v>147</v>
      </c>
      <c r="D1198" t="s">
        <v>16</v>
      </c>
      <c r="E1198">
        <v>1</v>
      </c>
    </row>
    <row r="1199" spans="1:5" x14ac:dyDescent="0.35">
      <c r="A1199">
        <v>48</v>
      </c>
      <c r="B1199">
        <v>48</v>
      </c>
      <c r="C1199" t="s">
        <v>148</v>
      </c>
      <c r="D1199" t="s">
        <v>24</v>
      </c>
      <c r="E1199">
        <v>1</v>
      </c>
    </row>
    <row r="1201" spans="1:13" x14ac:dyDescent="0.35">
      <c r="A1201" t="s">
        <v>97</v>
      </c>
    </row>
    <row r="1203" spans="1:13" x14ac:dyDescent="0.35">
      <c r="B1203" t="s">
        <v>3</v>
      </c>
      <c r="C1203" t="s">
        <v>4</v>
      </c>
      <c r="D1203" t="s">
        <v>5</v>
      </c>
      <c r="E1203" t="s">
        <v>6</v>
      </c>
      <c r="F1203" t="s">
        <v>7</v>
      </c>
      <c r="G1203" t="s">
        <v>8</v>
      </c>
      <c r="H1203" t="s">
        <v>9</v>
      </c>
      <c r="I1203" t="s">
        <v>10</v>
      </c>
      <c r="J1203" t="s">
        <v>11</v>
      </c>
      <c r="K1203" t="s">
        <v>12</v>
      </c>
      <c r="L1203" t="s">
        <v>13</v>
      </c>
      <c r="M1203" t="s">
        <v>14</v>
      </c>
    </row>
    <row r="1204" spans="1:13" x14ac:dyDescent="0.35">
      <c r="A1204">
        <v>1</v>
      </c>
      <c r="B1204">
        <v>1</v>
      </c>
      <c r="C1204" t="s">
        <v>101</v>
      </c>
      <c r="D1204" t="s">
        <v>24</v>
      </c>
      <c r="E1204">
        <v>1</v>
      </c>
      <c r="K1204" t="s">
        <v>25</v>
      </c>
    </row>
    <row r="1205" spans="1:13" x14ac:dyDescent="0.35">
      <c r="A1205">
        <v>2</v>
      </c>
      <c r="B1205">
        <v>2</v>
      </c>
      <c r="C1205" t="s">
        <v>102</v>
      </c>
      <c r="D1205" t="s">
        <v>16</v>
      </c>
      <c r="E1205">
        <v>1</v>
      </c>
      <c r="F1205">
        <v>4.2</v>
      </c>
      <c r="G1205">
        <v>4190.3050000000003</v>
      </c>
      <c r="I1205">
        <v>4190.3050000000003</v>
      </c>
      <c r="K1205" t="s">
        <v>17</v>
      </c>
      <c r="L1205">
        <v>0.9</v>
      </c>
      <c r="M1205">
        <v>-13</v>
      </c>
    </row>
    <row r="1206" spans="1:13" x14ac:dyDescent="0.35">
      <c r="A1206">
        <v>3</v>
      </c>
      <c r="B1206">
        <v>3</v>
      </c>
      <c r="C1206" t="s">
        <v>103</v>
      </c>
      <c r="D1206" t="s">
        <v>16</v>
      </c>
      <c r="E1206">
        <v>1</v>
      </c>
      <c r="F1206">
        <v>4.1399999999999997</v>
      </c>
      <c r="G1206">
        <v>3115.82</v>
      </c>
      <c r="I1206">
        <v>3115.82</v>
      </c>
      <c r="K1206" t="s">
        <v>17</v>
      </c>
      <c r="L1206">
        <v>0.6</v>
      </c>
      <c r="M1206">
        <v>-35.299999999999997</v>
      </c>
    </row>
    <row r="1207" spans="1:13" x14ac:dyDescent="0.35">
      <c r="A1207">
        <v>4</v>
      </c>
      <c r="B1207">
        <v>4</v>
      </c>
      <c r="C1207" t="s">
        <v>104</v>
      </c>
      <c r="D1207" t="s">
        <v>16</v>
      </c>
      <c r="E1207">
        <v>1</v>
      </c>
      <c r="F1207">
        <v>4.0999999999999996</v>
      </c>
      <c r="G1207">
        <v>3453.0970000000002</v>
      </c>
      <c r="I1207">
        <v>3453.0970000000002</v>
      </c>
      <c r="K1207" t="s">
        <v>17</v>
      </c>
      <c r="L1207">
        <v>0.7</v>
      </c>
      <c r="M1207">
        <v>-28.3</v>
      </c>
    </row>
    <row r="1208" spans="1:13" x14ac:dyDescent="0.35">
      <c r="A1208">
        <v>5</v>
      </c>
      <c r="B1208">
        <v>5</v>
      </c>
      <c r="C1208" t="s">
        <v>105</v>
      </c>
      <c r="D1208" t="s">
        <v>16</v>
      </c>
      <c r="E1208">
        <v>1</v>
      </c>
      <c r="F1208">
        <v>4.07</v>
      </c>
      <c r="G1208">
        <v>3410.8110000000001</v>
      </c>
      <c r="I1208">
        <v>3410.8110000000001</v>
      </c>
      <c r="K1208" t="s">
        <v>17</v>
      </c>
      <c r="L1208">
        <v>0.7</v>
      </c>
      <c r="M1208">
        <v>-29.2</v>
      </c>
    </row>
    <row r="1209" spans="1:13" x14ac:dyDescent="0.35">
      <c r="A1209">
        <v>6</v>
      </c>
      <c r="B1209">
        <v>6</v>
      </c>
      <c r="C1209" t="s">
        <v>106</v>
      </c>
      <c r="D1209" t="s">
        <v>16</v>
      </c>
      <c r="E1209">
        <v>1</v>
      </c>
      <c r="F1209">
        <v>4.07</v>
      </c>
      <c r="G1209">
        <v>3627.223</v>
      </c>
      <c r="I1209">
        <v>3627.223</v>
      </c>
      <c r="K1209" t="s">
        <v>17</v>
      </c>
      <c r="L1209">
        <v>0.8</v>
      </c>
      <c r="M1209">
        <v>-24.7</v>
      </c>
    </row>
    <row r="1210" spans="1:13" x14ac:dyDescent="0.35">
      <c r="A1210">
        <v>7</v>
      </c>
      <c r="B1210">
        <v>7</v>
      </c>
      <c r="C1210" t="s">
        <v>107</v>
      </c>
      <c r="D1210" t="s">
        <v>24</v>
      </c>
      <c r="E1210">
        <v>1</v>
      </c>
    </row>
    <row r="1211" spans="1:13" x14ac:dyDescent="0.35">
      <c r="A1211">
        <v>8</v>
      </c>
      <c r="B1211">
        <v>8</v>
      </c>
      <c r="C1211" t="s">
        <v>108</v>
      </c>
      <c r="D1211" t="s">
        <v>16</v>
      </c>
      <c r="E1211">
        <v>1</v>
      </c>
      <c r="F1211">
        <v>4.12</v>
      </c>
      <c r="G1211">
        <v>5055.1180000000004</v>
      </c>
      <c r="I1211">
        <v>5055.1180000000004</v>
      </c>
      <c r="K1211" t="s">
        <v>17</v>
      </c>
      <c r="L1211">
        <v>1</v>
      </c>
      <c r="M1211">
        <v>5</v>
      </c>
    </row>
    <row r="1212" spans="1:13" x14ac:dyDescent="0.35">
      <c r="A1212">
        <v>9</v>
      </c>
      <c r="B1212">
        <v>9</v>
      </c>
      <c r="C1212" t="s">
        <v>109</v>
      </c>
      <c r="D1212" t="s">
        <v>16</v>
      </c>
      <c r="E1212">
        <v>1</v>
      </c>
      <c r="F1212">
        <v>4.0999999999999996</v>
      </c>
      <c r="G1212">
        <v>3824.9169999999999</v>
      </c>
      <c r="I1212">
        <v>3824.9169999999999</v>
      </c>
      <c r="K1212" t="s">
        <v>17</v>
      </c>
      <c r="L1212">
        <v>0.8</v>
      </c>
      <c r="M1212">
        <v>-20.6</v>
      </c>
    </row>
    <row r="1213" spans="1:13" x14ac:dyDescent="0.35">
      <c r="A1213">
        <v>10</v>
      </c>
      <c r="B1213">
        <v>10</v>
      </c>
      <c r="C1213" t="s">
        <v>110</v>
      </c>
      <c r="D1213" t="s">
        <v>16</v>
      </c>
      <c r="E1213">
        <v>1</v>
      </c>
      <c r="F1213">
        <v>4.09</v>
      </c>
      <c r="G1213">
        <v>3868.5450000000001</v>
      </c>
      <c r="I1213">
        <v>3868.5450000000001</v>
      </c>
      <c r="K1213" t="s">
        <v>17</v>
      </c>
      <c r="L1213">
        <v>0.8</v>
      </c>
      <c r="M1213">
        <v>-19.7</v>
      </c>
    </row>
    <row r="1214" spans="1:13" x14ac:dyDescent="0.35">
      <c r="A1214">
        <v>11</v>
      </c>
      <c r="B1214">
        <v>11</v>
      </c>
      <c r="C1214" t="s">
        <v>111</v>
      </c>
      <c r="D1214" t="s">
        <v>16</v>
      </c>
      <c r="E1214">
        <v>1</v>
      </c>
      <c r="F1214">
        <v>4.0999999999999996</v>
      </c>
      <c r="G1214">
        <v>3848.6849999999999</v>
      </c>
      <c r="I1214">
        <v>3848.6849999999999</v>
      </c>
      <c r="K1214" t="s">
        <v>17</v>
      </c>
      <c r="L1214">
        <v>0.8</v>
      </c>
      <c r="M1214">
        <v>-20.100000000000001</v>
      </c>
    </row>
    <row r="1215" spans="1:13" x14ac:dyDescent="0.35">
      <c r="A1215">
        <v>12</v>
      </c>
      <c r="B1215">
        <v>12</v>
      </c>
      <c r="C1215" t="s">
        <v>112</v>
      </c>
      <c r="D1215" t="s">
        <v>16</v>
      </c>
      <c r="E1215">
        <v>1</v>
      </c>
      <c r="F1215">
        <v>4.09</v>
      </c>
      <c r="G1215">
        <v>3888.8040000000001</v>
      </c>
      <c r="I1215">
        <v>3888.8040000000001</v>
      </c>
      <c r="K1215" t="s">
        <v>17</v>
      </c>
      <c r="L1215">
        <v>0.8</v>
      </c>
      <c r="M1215">
        <v>-19.2</v>
      </c>
    </row>
    <row r="1216" spans="1:13" x14ac:dyDescent="0.35">
      <c r="A1216">
        <v>13</v>
      </c>
      <c r="B1216">
        <v>13</v>
      </c>
      <c r="C1216" t="s">
        <v>113</v>
      </c>
      <c r="D1216" t="s">
        <v>24</v>
      </c>
      <c r="E1216">
        <v>1</v>
      </c>
    </row>
    <row r="1217" spans="1:13" x14ac:dyDescent="0.35">
      <c r="A1217">
        <v>14</v>
      </c>
      <c r="B1217">
        <v>14</v>
      </c>
      <c r="C1217" t="s">
        <v>114</v>
      </c>
      <c r="D1217" t="s">
        <v>16</v>
      </c>
      <c r="E1217">
        <v>1</v>
      </c>
      <c r="F1217">
        <v>4.1100000000000003</v>
      </c>
      <c r="G1217">
        <v>4276.0290000000005</v>
      </c>
      <c r="I1217">
        <v>4276.0290000000005</v>
      </c>
      <c r="K1217" t="s">
        <v>17</v>
      </c>
      <c r="L1217">
        <v>0.9</v>
      </c>
      <c r="M1217">
        <v>-11.2</v>
      </c>
    </row>
    <row r="1218" spans="1:13" x14ac:dyDescent="0.35">
      <c r="A1218">
        <v>15</v>
      </c>
      <c r="B1218">
        <v>15</v>
      </c>
      <c r="C1218" t="s">
        <v>115</v>
      </c>
      <c r="D1218" t="s">
        <v>16</v>
      </c>
      <c r="E1218">
        <v>1</v>
      </c>
      <c r="F1218">
        <v>4.0999999999999996</v>
      </c>
      <c r="G1218">
        <v>3907.7220000000002</v>
      </c>
      <c r="I1218">
        <v>3907.7220000000002</v>
      </c>
      <c r="K1218" t="s">
        <v>17</v>
      </c>
      <c r="L1218">
        <v>0.8</v>
      </c>
      <c r="M1218">
        <v>-18.8</v>
      </c>
    </row>
    <row r="1219" spans="1:13" x14ac:dyDescent="0.35">
      <c r="A1219">
        <v>16</v>
      </c>
      <c r="B1219">
        <v>16</v>
      </c>
      <c r="C1219" t="s">
        <v>116</v>
      </c>
      <c r="D1219" t="s">
        <v>16</v>
      </c>
      <c r="E1219">
        <v>1</v>
      </c>
      <c r="F1219">
        <v>4.09</v>
      </c>
      <c r="G1219">
        <v>3843.8330000000001</v>
      </c>
      <c r="I1219">
        <v>3843.8330000000001</v>
      </c>
      <c r="K1219" t="s">
        <v>17</v>
      </c>
      <c r="L1219">
        <v>0.8</v>
      </c>
      <c r="M1219">
        <v>-20.2</v>
      </c>
    </row>
    <row r="1220" spans="1:13" x14ac:dyDescent="0.35">
      <c r="A1220">
        <v>17</v>
      </c>
      <c r="B1220">
        <v>17</v>
      </c>
      <c r="C1220" t="s">
        <v>117</v>
      </c>
      <c r="D1220" t="s">
        <v>16</v>
      </c>
      <c r="E1220">
        <v>1</v>
      </c>
      <c r="F1220">
        <v>4.04</v>
      </c>
      <c r="G1220">
        <v>2997.741</v>
      </c>
      <c r="I1220">
        <v>2997.741</v>
      </c>
      <c r="K1220" t="s">
        <v>17</v>
      </c>
      <c r="L1220">
        <v>0.6</v>
      </c>
      <c r="M1220">
        <v>-37.700000000000003</v>
      </c>
    </row>
    <row r="1221" spans="1:13" x14ac:dyDescent="0.35">
      <c r="A1221">
        <v>18</v>
      </c>
      <c r="B1221">
        <v>18</v>
      </c>
      <c r="C1221" t="s">
        <v>118</v>
      </c>
      <c r="D1221" t="s">
        <v>16</v>
      </c>
      <c r="E1221">
        <v>1</v>
      </c>
      <c r="F1221">
        <v>4.0599999999999996</v>
      </c>
      <c r="G1221">
        <v>3318.7350000000001</v>
      </c>
      <c r="I1221">
        <v>3318.7350000000001</v>
      </c>
      <c r="K1221" t="s">
        <v>17</v>
      </c>
      <c r="L1221">
        <v>0.7</v>
      </c>
      <c r="M1221">
        <v>-31.1</v>
      </c>
    </row>
    <row r="1222" spans="1:13" x14ac:dyDescent="0.35">
      <c r="A1222">
        <v>19</v>
      </c>
      <c r="B1222">
        <v>19</v>
      </c>
      <c r="C1222" t="s">
        <v>119</v>
      </c>
      <c r="D1222" t="s">
        <v>24</v>
      </c>
      <c r="E1222">
        <v>1</v>
      </c>
      <c r="K1222" t="s">
        <v>25</v>
      </c>
    </row>
    <row r="1223" spans="1:13" x14ac:dyDescent="0.35">
      <c r="A1223">
        <v>20</v>
      </c>
      <c r="B1223">
        <v>20</v>
      </c>
      <c r="C1223" t="s">
        <v>120</v>
      </c>
      <c r="D1223" t="s">
        <v>16</v>
      </c>
      <c r="E1223">
        <v>1</v>
      </c>
      <c r="F1223">
        <v>4.09</v>
      </c>
      <c r="G1223">
        <v>3724.9169999999999</v>
      </c>
      <c r="I1223">
        <v>3724.9169999999999</v>
      </c>
      <c r="K1223" t="s">
        <v>17</v>
      </c>
      <c r="L1223">
        <v>0.8</v>
      </c>
      <c r="M1223">
        <v>-22.6</v>
      </c>
    </row>
    <row r="1224" spans="1:13" x14ac:dyDescent="0.35">
      <c r="A1224">
        <v>21</v>
      </c>
      <c r="B1224">
        <v>21</v>
      </c>
      <c r="C1224" t="s">
        <v>121</v>
      </c>
      <c r="D1224" t="s">
        <v>16</v>
      </c>
      <c r="E1224">
        <v>1</v>
      </c>
      <c r="F1224">
        <v>4.07</v>
      </c>
      <c r="G1224">
        <v>2929.48</v>
      </c>
      <c r="I1224">
        <v>2929.48</v>
      </c>
      <c r="K1224" t="s">
        <v>17</v>
      </c>
      <c r="L1224">
        <v>0.6</v>
      </c>
      <c r="M1224">
        <v>-39.200000000000003</v>
      </c>
    </row>
    <row r="1225" spans="1:13" x14ac:dyDescent="0.35">
      <c r="A1225">
        <v>22</v>
      </c>
      <c r="B1225">
        <v>22</v>
      </c>
      <c r="C1225" t="s">
        <v>122</v>
      </c>
      <c r="D1225" t="s">
        <v>16</v>
      </c>
      <c r="E1225">
        <v>1</v>
      </c>
      <c r="F1225">
        <v>4.0599999999999996</v>
      </c>
      <c r="G1225">
        <v>3574.1640000000002</v>
      </c>
      <c r="I1225">
        <v>3574.1640000000002</v>
      </c>
      <c r="K1225" t="s">
        <v>17</v>
      </c>
      <c r="L1225">
        <v>0.7</v>
      </c>
      <c r="M1225">
        <v>-25.8</v>
      </c>
    </row>
    <row r="1226" spans="1:13" x14ac:dyDescent="0.35">
      <c r="A1226">
        <v>23</v>
      </c>
      <c r="B1226">
        <v>23</v>
      </c>
      <c r="C1226" t="s">
        <v>123</v>
      </c>
      <c r="D1226" t="s">
        <v>16</v>
      </c>
      <c r="E1226">
        <v>1</v>
      </c>
      <c r="F1226">
        <v>4.0599999999999996</v>
      </c>
      <c r="G1226">
        <v>3528.2779999999998</v>
      </c>
      <c r="I1226">
        <v>3528.2779999999998</v>
      </c>
      <c r="K1226" t="s">
        <v>17</v>
      </c>
      <c r="L1226">
        <v>0.7</v>
      </c>
      <c r="M1226">
        <v>-26.7</v>
      </c>
    </row>
    <row r="1227" spans="1:13" x14ac:dyDescent="0.35">
      <c r="A1227">
        <v>24</v>
      </c>
      <c r="B1227">
        <v>24</v>
      </c>
      <c r="C1227" t="s">
        <v>124</v>
      </c>
      <c r="D1227" t="s">
        <v>16</v>
      </c>
      <c r="E1227">
        <v>1</v>
      </c>
      <c r="F1227">
        <v>4.01</v>
      </c>
      <c r="G1227">
        <v>3673.1909999999998</v>
      </c>
      <c r="I1227">
        <v>3673.1909999999998</v>
      </c>
      <c r="K1227" t="s">
        <v>17</v>
      </c>
      <c r="L1227">
        <v>0.8</v>
      </c>
      <c r="M1227">
        <v>-23.7</v>
      </c>
    </row>
    <row r="1228" spans="1:13" x14ac:dyDescent="0.35">
      <c r="A1228">
        <v>25</v>
      </c>
      <c r="B1228">
        <v>25</v>
      </c>
      <c r="C1228" t="s">
        <v>125</v>
      </c>
      <c r="D1228" t="s">
        <v>24</v>
      </c>
      <c r="E1228">
        <v>1</v>
      </c>
      <c r="F1228">
        <v>3.94</v>
      </c>
      <c r="G1228">
        <v>81.977000000000004</v>
      </c>
      <c r="I1228">
        <v>81.977000000000004</v>
      </c>
      <c r="K1228" t="s">
        <v>66</v>
      </c>
      <c r="L1228">
        <v>0</v>
      </c>
      <c r="M1228">
        <v>-98.3</v>
      </c>
    </row>
    <row r="1229" spans="1:13" x14ac:dyDescent="0.35">
      <c r="A1229">
        <v>26</v>
      </c>
      <c r="B1229">
        <v>26</v>
      </c>
      <c r="C1229" t="s">
        <v>126</v>
      </c>
      <c r="D1229" t="s">
        <v>16</v>
      </c>
      <c r="E1229">
        <v>1</v>
      </c>
      <c r="F1229">
        <v>4.09</v>
      </c>
      <c r="G1229">
        <v>3894.732</v>
      </c>
      <c r="I1229">
        <v>3894.732</v>
      </c>
      <c r="K1229" t="s">
        <v>17</v>
      </c>
      <c r="L1229">
        <v>0.8</v>
      </c>
      <c r="M1229">
        <v>-19.100000000000001</v>
      </c>
    </row>
    <row r="1230" spans="1:13" x14ac:dyDescent="0.35">
      <c r="A1230">
        <v>27</v>
      </c>
      <c r="B1230">
        <v>27</v>
      </c>
      <c r="C1230" t="s">
        <v>127</v>
      </c>
      <c r="D1230" t="s">
        <v>16</v>
      </c>
      <c r="E1230">
        <v>1</v>
      </c>
      <c r="F1230">
        <v>4.07</v>
      </c>
      <c r="G1230">
        <v>4094.9140000000002</v>
      </c>
      <c r="I1230">
        <v>4094.9140000000002</v>
      </c>
      <c r="K1230" t="s">
        <v>17</v>
      </c>
      <c r="L1230">
        <v>0.9</v>
      </c>
      <c r="M1230">
        <v>-15</v>
      </c>
    </row>
    <row r="1231" spans="1:13" x14ac:dyDescent="0.35">
      <c r="A1231">
        <v>28</v>
      </c>
      <c r="B1231">
        <v>28</v>
      </c>
      <c r="C1231" t="s">
        <v>128</v>
      </c>
      <c r="D1231" t="s">
        <v>16</v>
      </c>
      <c r="E1231">
        <v>1</v>
      </c>
      <c r="F1231">
        <v>4.07</v>
      </c>
      <c r="G1231">
        <v>4131.6220000000003</v>
      </c>
      <c r="I1231">
        <v>4131.6220000000003</v>
      </c>
      <c r="K1231" t="s">
        <v>17</v>
      </c>
      <c r="L1231">
        <v>0.9</v>
      </c>
      <c r="M1231">
        <v>-14.2</v>
      </c>
    </row>
    <row r="1232" spans="1:13" x14ac:dyDescent="0.35">
      <c r="A1232">
        <v>29</v>
      </c>
      <c r="B1232">
        <v>29</v>
      </c>
      <c r="C1232" t="s">
        <v>129</v>
      </c>
      <c r="D1232" t="s">
        <v>16</v>
      </c>
      <c r="E1232">
        <v>1</v>
      </c>
      <c r="F1232">
        <v>4.0199999999999996</v>
      </c>
      <c r="G1232">
        <v>3831.9670000000001</v>
      </c>
      <c r="I1232">
        <v>3831.9670000000001</v>
      </c>
      <c r="K1232" t="s">
        <v>17</v>
      </c>
      <c r="L1232">
        <v>0.8</v>
      </c>
      <c r="M1232">
        <v>-20.399999999999999</v>
      </c>
    </row>
    <row r="1233" spans="1:13" x14ac:dyDescent="0.35">
      <c r="A1233">
        <v>30</v>
      </c>
      <c r="B1233">
        <v>30</v>
      </c>
      <c r="C1233" t="s">
        <v>130</v>
      </c>
      <c r="D1233" t="s">
        <v>16</v>
      </c>
      <c r="E1233">
        <v>1</v>
      </c>
      <c r="F1233">
        <v>4.07</v>
      </c>
      <c r="G1233">
        <v>4172.3280000000004</v>
      </c>
      <c r="I1233">
        <v>4172.3280000000004</v>
      </c>
      <c r="K1233" t="s">
        <v>17</v>
      </c>
      <c r="L1233">
        <v>0.9</v>
      </c>
      <c r="M1233">
        <v>-13.3</v>
      </c>
    </row>
    <row r="1234" spans="1:13" x14ac:dyDescent="0.35">
      <c r="A1234">
        <v>31</v>
      </c>
      <c r="B1234">
        <v>31</v>
      </c>
      <c r="C1234" t="s">
        <v>131</v>
      </c>
      <c r="D1234" t="s">
        <v>24</v>
      </c>
      <c r="E1234">
        <v>1</v>
      </c>
    </row>
    <row r="1235" spans="1:13" x14ac:dyDescent="0.35">
      <c r="A1235">
        <v>32</v>
      </c>
      <c r="B1235">
        <v>32</v>
      </c>
      <c r="C1235" t="s">
        <v>132</v>
      </c>
      <c r="D1235" t="s">
        <v>16</v>
      </c>
      <c r="E1235">
        <v>1</v>
      </c>
      <c r="F1235">
        <v>4.0599999999999996</v>
      </c>
      <c r="G1235">
        <v>3426.7930000000001</v>
      </c>
      <c r="I1235">
        <v>3426.7930000000001</v>
      </c>
      <c r="K1235" t="s">
        <v>17</v>
      </c>
      <c r="L1235">
        <v>0.7</v>
      </c>
      <c r="M1235">
        <v>-28.8</v>
      </c>
    </row>
    <row r="1236" spans="1:13" x14ac:dyDescent="0.35">
      <c r="A1236">
        <v>33</v>
      </c>
      <c r="B1236">
        <v>33</v>
      </c>
      <c r="C1236" t="s">
        <v>133</v>
      </c>
      <c r="D1236" t="s">
        <v>16</v>
      </c>
      <c r="E1236">
        <v>1</v>
      </c>
      <c r="F1236">
        <v>4.04</v>
      </c>
      <c r="G1236">
        <v>3078.8180000000002</v>
      </c>
      <c r="I1236">
        <v>3078.8180000000002</v>
      </c>
      <c r="K1236" t="s">
        <v>17</v>
      </c>
      <c r="L1236">
        <v>0.6</v>
      </c>
      <c r="M1236">
        <v>-36.1</v>
      </c>
    </row>
    <row r="1237" spans="1:13" x14ac:dyDescent="0.35">
      <c r="A1237">
        <v>34</v>
      </c>
      <c r="B1237">
        <v>34</v>
      </c>
      <c r="C1237" t="s">
        <v>134</v>
      </c>
      <c r="D1237" t="s">
        <v>16</v>
      </c>
      <c r="E1237">
        <v>1</v>
      </c>
      <c r="F1237">
        <v>4.0199999999999996</v>
      </c>
      <c r="G1237">
        <v>3454.605</v>
      </c>
      <c r="I1237">
        <v>3454.605</v>
      </c>
      <c r="K1237" t="s">
        <v>17</v>
      </c>
      <c r="L1237">
        <v>0.7</v>
      </c>
      <c r="M1237">
        <v>-28.3</v>
      </c>
    </row>
    <row r="1238" spans="1:13" x14ac:dyDescent="0.35">
      <c r="A1238">
        <v>35</v>
      </c>
      <c r="B1238">
        <v>35</v>
      </c>
      <c r="C1238" t="s">
        <v>135</v>
      </c>
      <c r="D1238" t="s">
        <v>16</v>
      </c>
      <c r="E1238">
        <v>1</v>
      </c>
      <c r="F1238">
        <v>4.0199999999999996</v>
      </c>
      <c r="G1238">
        <v>2818.518</v>
      </c>
      <c r="I1238">
        <v>2818.518</v>
      </c>
      <c r="K1238" t="s">
        <v>17</v>
      </c>
      <c r="L1238">
        <v>0.6</v>
      </c>
      <c r="M1238">
        <v>-41.5</v>
      </c>
    </row>
    <row r="1239" spans="1:13" x14ac:dyDescent="0.35">
      <c r="A1239">
        <v>36</v>
      </c>
      <c r="B1239">
        <v>36</v>
      </c>
      <c r="C1239" t="s">
        <v>136</v>
      </c>
      <c r="D1239" t="s">
        <v>16</v>
      </c>
      <c r="E1239">
        <v>1</v>
      </c>
      <c r="F1239">
        <v>4.0199999999999996</v>
      </c>
      <c r="G1239">
        <v>3441.748</v>
      </c>
      <c r="I1239">
        <v>3441.748</v>
      </c>
      <c r="K1239" t="s">
        <v>17</v>
      </c>
      <c r="L1239">
        <v>0.7</v>
      </c>
      <c r="M1239">
        <v>-28.5</v>
      </c>
    </row>
    <row r="1240" spans="1:13" x14ac:dyDescent="0.35">
      <c r="A1240">
        <v>37</v>
      </c>
      <c r="B1240">
        <v>37</v>
      </c>
      <c r="C1240" t="s">
        <v>137</v>
      </c>
      <c r="D1240" t="s">
        <v>24</v>
      </c>
      <c r="E1240">
        <v>1</v>
      </c>
      <c r="K1240" t="s">
        <v>25</v>
      </c>
    </row>
    <row r="1241" spans="1:13" x14ac:dyDescent="0.35">
      <c r="A1241">
        <v>38</v>
      </c>
      <c r="B1241">
        <v>38</v>
      </c>
      <c r="C1241" t="s">
        <v>138</v>
      </c>
      <c r="D1241" t="s">
        <v>16</v>
      </c>
      <c r="E1241">
        <v>1</v>
      </c>
      <c r="F1241">
        <v>4.07</v>
      </c>
      <c r="G1241">
        <v>4601.0209999999997</v>
      </c>
      <c r="I1241">
        <v>4601.0209999999997</v>
      </c>
      <c r="K1241" t="s">
        <v>66</v>
      </c>
      <c r="L1241">
        <v>1</v>
      </c>
      <c r="M1241">
        <v>-4.4000000000000004</v>
      </c>
    </row>
    <row r="1242" spans="1:13" x14ac:dyDescent="0.35">
      <c r="A1242">
        <v>39</v>
      </c>
      <c r="B1242">
        <v>39</v>
      </c>
      <c r="C1242" t="s">
        <v>139</v>
      </c>
      <c r="D1242" t="s">
        <v>16</v>
      </c>
      <c r="E1242">
        <v>1</v>
      </c>
      <c r="F1242">
        <v>4.0599999999999996</v>
      </c>
      <c r="G1242">
        <v>3743.462</v>
      </c>
      <c r="I1242">
        <v>3743.462</v>
      </c>
      <c r="K1242" t="s">
        <v>17</v>
      </c>
      <c r="L1242">
        <v>0.8</v>
      </c>
      <c r="M1242">
        <v>-22.3</v>
      </c>
    </row>
    <row r="1243" spans="1:13" x14ac:dyDescent="0.35">
      <c r="A1243">
        <v>40</v>
      </c>
      <c r="B1243">
        <v>40</v>
      </c>
      <c r="C1243" t="s">
        <v>140</v>
      </c>
      <c r="D1243" t="s">
        <v>16</v>
      </c>
      <c r="E1243">
        <v>1</v>
      </c>
      <c r="F1243">
        <v>4.04</v>
      </c>
      <c r="G1243">
        <v>3461.2150000000001</v>
      </c>
      <c r="I1243">
        <v>3461.2150000000001</v>
      </c>
      <c r="K1243" t="s">
        <v>17</v>
      </c>
      <c r="L1243">
        <v>0.7</v>
      </c>
      <c r="M1243">
        <v>-28.1</v>
      </c>
    </row>
    <row r="1244" spans="1:13" x14ac:dyDescent="0.35">
      <c r="A1244">
        <v>41</v>
      </c>
      <c r="B1244">
        <v>41</v>
      </c>
      <c r="C1244" t="s">
        <v>141</v>
      </c>
      <c r="D1244" t="s">
        <v>16</v>
      </c>
      <c r="E1244">
        <v>1</v>
      </c>
      <c r="F1244">
        <v>4.0599999999999996</v>
      </c>
      <c r="G1244">
        <v>3378.2869999999998</v>
      </c>
      <c r="I1244">
        <v>3378.2869999999998</v>
      </c>
      <c r="K1244" t="s">
        <v>17</v>
      </c>
      <c r="L1244">
        <v>0.7</v>
      </c>
      <c r="M1244">
        <v>-29.8</v>
      </c>
    </row>
    <row r="1245" spans="1:13" x14ac:dyDescent="0.35">
      <c r="A1245">
        <v>42</v>
      </c>
      <c r="B1245">
        <v>42</v>
      </c>
      <c r="C1245" t="s">
        <v>142</v>
      </c>
      <c r="D1245" t="s">
        <v>16</v>
      </c>
      <c r="E1245">
        <v>1</v>
      </c>
      <c r="F1245">
        <v>4.0599999999999996</v>
      </c>
      <c r="G1245">
        <v>3596.6970000000001</v>
      </c>
      <c r="I1245">
        <v>3596.6970000000001</v>
      </c>
      <c r="K1245" t="s">
        <v>17</v>
      </c>
      <c r="L1245">
        <v>0.7</v>
      </c>
      <c r="M1245">
        <v>-25.3</v>
      </c>
    </row>
    <row r="1246" spans="1:13" x14ac:dyDescent="0.35">
      <c r="A1246">
        <v>43</v>
      </c>
      <c r="B1246">
        <v>43</v>
      </c>
      <c r="C1246" t="s">
        <v>143</v>
      </c>
      <c r="D1246" t="s">
        <v>24</v>
      </c>
      <c r="E1246">
        <v>1</v>
      </c>
    </row>
    <row r="1247" spans="1:13" x14ac:dyDescent="0.35">
      <c r="A1247">
        <v>44</v>
      </c>
      <c r="B1247">
        <v>44</v>
      </c>
      <c r="C1247" t="s">
        <v>144</v>
      </c>
      <c r="D1247" t="s">
        <v>16</v>
      </c>
      <c r="E1247">
        <v>1</v>
      </c>
      <c r="F1247">
        <v>4.07</v>
      </c>
      <c r="G1247">
        <v>3848.0520000000001</v>
      </c>
      <c r="I1247">
        <v>3848.0520000000001</v>
      </c>
      <c r="K1247" t="s">
        <v>17</v>
      </c>
      <c r="L1247">
        <v>0.8</v>
      </c>
      <c r="M1247">
        <v>-20.100000000000001</v>
      </c>
    </row>
    <row r="1248" spans="1:13" x14ac:dyDescent="0.35">
      <c r="A1248">
        <v>45</v>
      </c>
      <c r="B1248">
        <v>45</v>
      </c>
      <c r="C1248" t="s">
        <v>145</v>
      </c>
      <c r="D1248" t="s">
        <v>16</v>
      </c>
      <c r="E1248">
        <v>1</v>
      </c>
      <c r="F1248">
        <v>4.0599999999999996</v>
      </c>
      <c r="G1248">
        <v>3636.5509999999999</v>
      </c>
      <c r="I1248">
        <v>3636.5509999999999</v>
      </c>
      <c r="K1248" t="s">
        <v>17</v>
      </c>
      <c r="L1248">
        <v>0.8</v>
      </c>
      <c r="M1248">
        <v>-24.5</v>
      </c>
    </row>
    <row r="1249" spans="1:13" x14ac:dyDescent="0.35">
      <c r="A1249">
        <v>46</v>
      </c>
      <c r="B1249">
        <v>46</v>
      </c>
      <c r="C1249" t="s">
        <v>146</v>
      </c>
      <c r="D1249" t="s">
        <v>16</v>
      </c>
      <c r="E1249">
        <v>1</v>
      </c>
      <c r="F1249">
        <v>4.07</v>
      </c>
      <c r="G1249">
        <v>3449.471</v>
      </c>
      <c r="I1249">
        <v>3449.471</v>
      </c>
      <c r="K1249" t="s">
        <v>17</v>
      </c>
      <c r="L1249">
        <v>0.7</v>
      </c>
      <c r="M1249">
        <v>-28.4</v>
      </c>
    </row>
    <row r="1250" spans="1:13" x14ac:dyDescent="0.35">
      <c r="A1250">
        <v>47</v>
      </c>
      <c r="B1250">
        <v>47</v>
      </c>
      <c r="C1250" t="s">
        <v>147</v>
      </c>
      <c r="D1250" t="s">
        <v>16</v>
      </c>
      <c r="E1250">
        <v>1</v>
      </c>
      <c r="F1250">
        <v>4.04</v>
      </c>
      <c r="G1250">
        <v>3458.1460000000002</v>
      </c>
      <c r="I1250">
        <v>3458.1460000000002</v>
      </c>
      <c r="K1250" t="s">
        <v>17</v>
      </c>
      <c r="L1250">
        <v>0.7</v>
      </c>
      <c r="M1250">
        <v>-28.2</v>
      </c>
    </row>
    <row r="1251" spans="1:13" x14ac:dyDescent="0.35">
      <c r="A1251">
        <v>48</v>
      </c>
      <c r="B1251">
        <v>48</v>
      </c>
      <c r="C1251" t="s">
        <v>148</v>
      </c>
      <c r="D1251" t="s">
        <v>24</v>
      </c>
      <c r="E1251">
        <v>1</v>
      </c>
      <c r="K1251" t="s">
        <v>25</v>
      </c>
    </row>
    <row r="1253" spans="1:13" x14ac:dyDescent="0.35">
      <c r="A1253" t="s">
        <v>98</v>
      </c>
    </row>
    <row r="1255" spans="1:13" x14ac:dyDescent="0.35">
      <c r="B1255" t="s">
        <v>3</v>
      </c>
      <c r="C1255" t="s">
        <v>4</v>
      </c>
      <c r="D1255" t="s">
        <v>5</v>
      </c>
      <c r="E1255" t="s">
        <v>6</v>
      </c>
      <c r="F1255" t="s">
        <v>7</v>
      </c>
      <c r="G1255" t="s">
        <v>8</v>
      </c>
      <c r="H1255" t="s">
        <v>9</v>
      </c>
      <c r="I1255" t="s">
        <v>10</v>
      </c>
      <c r="J1255" t="s">
        <v>11</v>
      </c>
      <c r="K1255" t="s">
        <v>12</v>
      </c>
      <c r="L1255" t="s">
        <v>13</v>
      </c>
      <c r="M1255" t="s">
        <v>14</v>
      </c>
    </row>
    <row r="1256" spans="1:13" x14ac:dyDescent="0.35">
      <c r="A1256">
        <v>1</v>
      </c>
      <c r="B1256">
        <v>1</v>
      </c>
      <c r="C1256" t="s">
        <v>101</v>
      </c>
      <c r="D1256" t="s">
        <v>24</v>
      </c>
      <c r="E1256">
        <v>1</v>
      </c>
    </row>
    <row r="1257" spans="1:13" x14ac:dyDescent="0.35">
      <c r="A1257">
        <v>2</v>
      </c>
      <c r="B1257">
        <v>2</v>
      </c>
      <c r="C1257" t="s">
        <v>102</v>
      </c>
      <c r="D1257" t="s">
        <v>16</v>
      </c>
      <c r="E1257">
        <v>1</v>
      </c>
      <c r="F1257">
        <v>5.51</v>
      </c>
      <c r="G1257">
        <v>3776.732</v>
      </c>
      <c r="I1257">
        <v>3776.732</v>
      </c>
      <c r="K1257" t="s">
        <v>66</v>
      </c>
      <c r="L1257">
        <v>0.8</v>
      </c>
      <c r="M1257">
        <v>-17.5</v>
      </c>
    </row>
    <row r="1258" spans="1:13" x14ac:dyDescent="0.35">
      <c r="A1258">
        <v>3</v>
      </c>
      <c r="B1258">
        <v>3</v>
      </c>
      <c r="C1258" t="s">
        <v>103</v>
      </c>
      <c r="D1258" t="s">
        <v>16</v>
      </c>
      <c r="E1258">
        <v>1</v>
      </c>
      <c r="F1258">
        <v>5.39</v>
      </c>
      <c r="G1258">
        <v>2689.9029999999998</v>
      </c>
      <c r="I1258">
        <v>2689.9029999999998</v>
      </c>
      <c r="K1258" t="s">
        <v>17</v>
      </c>
      <c r="L1258">
        <v>0.6</v>
      </c>
      <c r="M1258">
        <v>-41.2</v>
      </c>
    </row>
    <row r="1259" spans="1:13" x14ac:dyDescent="0.35">
      <c r="A1259">
        <v>4</v>
      </c>
      <c r="B1259">
        <v>4</v>
      </c>
      <c r="C1259" t="s">
        <v>104</v>
      </c>
      <c r="D1259" t="s">
        <v>16</v>
      </c>
      <c r="E1259">
        <v>1</v>
      </c>
      <c r="F1259">
        <v>5.3</v>
      </c>
      <c r="G1259">
        <v>3082.6840000000002</v>
      </c>
      <c r="I1259">
        <v>3082.6840000000002</v>
      </c>
      <c r="K1259" t="s">
        <v>17</v>
      </c>
      <c r="L1259">
        <v>0.7</v>
      </c>
      <c r="M1259">
        <v>-32.6</v>
      </c>
    </row>
    <row r="1260" spans="1:13" x14ac:dyDescent="0.35">
      <c r="A1260">
        <v>5</v>
      </c>
      <c r="B1260">
        <v>5</v>
      </c>
      <c r="C1260" t="s">
        <v>105</v>
      </c>
      <c r="D1260" t="s">
        <v>16</v>
      </c>
      <c r="E1260">
        <v>1</v>
      </c>
      <c r="F1260">
        <v>5.13</v>
      </c>
      <c r="G1260">
        <v>2780.0729999999999</v>
      </c>
      <c r="I1260">
        <v>2780.0729999999999</v>
      </c>
      <c r="K1260" t="s">
        <v>66</v>
      </c>
      <c r="L1260">
        <v>0.6</v>
      </c>
      <c r="M1260">
        <v>-39.299999999999997</v>
      </c>
    </row>
    <row r="1261" spans="1:13" x14ac:dyDescent="0.35">
      <c r="A1261">
        <v>6</v>
      </c>
      <c r="B1261">
        <v>6</v>
      </c>
      <c r="C1261" t="s">
        <v>106</v>
      </c>
      <c r="D1261" t="s">
        <v>16</v>
      </c>
      <c r="E1261">
        <v>1</v>
      </c>
      <c r="F1261">
        <v>5.28</v>
      </c>
      <c r="G1261">
        <v>3360.5790000000002</v>
      </c>
      <c r="I1261">
        <v>3360.5790000000002</v>
      </c>
      <c r="K1261" t="s">
        <v>66</v>
      </c>
      <c r="L1261">
        <v>0.7</v>
      </c>
      <c r="M1261">
        <v>-26.6</v>
      </c>
    </row>
    <row r="1262" spans="1:13" x14ac:dyDescent="0.35">
      <c r="A1262">
        <v>7</v>
      </c>
      <c r="B1262">
        <v>7</v>
      </c>
      <c r="C1262" t="s">
        <v>107</v>
      </c>
      <c r="D1262" t="s">
        <v>24</v>
      </c>
      <c r="E1262">
        <v>1</v>
      </c>
    </row>
    <row r="1263" spans="1:13" x14ac:dyDescent="0.35">
      <c r="A1263">
        <v>8</v>
      </c>
      <c r="B1263">
        <v>8</v>
      </c>
      <c r="C1263" t="s">
        <v>108</v>
      </c>
      <c r="D1263" t="s">
        <v>16</v>
      </c>
      <c r="E1263">
        <v>1</v>
      </c>
      <c r="F1263">
        <v>5.36</v>
      </c>
      <c r="G1263">
        <v>5135.3980000000001</v>
      </c>
      <c r="I1263">
        <v>5135.3980000000001</v>
      </c>
      <c r="K1263" t="s">
        <v>66</v>
      </c>
      <c r="L1263">
        <v>1.1000000000000001</v>
      </c>
      <c r="M1263">
        <v>12.2</v>
      </c>
    </row>
    <row r="1264" spans="1:13" x14ac:dyDescent="0.35">
      <c r="A1264">
        <v>9</v>
      </c>
      <c r="B1264">
        <v>9</v>
      </c>
      <c r="C1264" t="s">
        <v>109</v>
      </c>
      <c r="D1264" t="s">
        <v>16</v>
      </c>
      <c r="E1264">
        <v>1</v>
      </c>
      <c r="F1264">
        <v>5.31</v>
      </c>
      <c r="G1264">
        <v>3728.4079999999999</v>
      </c>
      <c r="I1264">
        <v>3728.4079999999999</v>
      </c>
      <c r="K1264" t="s">
        <v>66</v>
      </c>
      <c r="L1264">
        <v>0.8</v>
      </c>
      <c r="M1264">
        <v>-18.5</v>
      </c>
    </row>
    <row r="1265" spans="1:13" x14ac:dyDescent="0.35">
      <c r="A1265">
        <v>10</v>
      </c>
      <c r="B1265">
        <v>10</v>
      </c>
      <c r="C1265" t="s">
        <v>110</v>
      </c>
      <c r="D1265" t="s">
        <v>16</v>
      </c>
      <c r="E1265">
        <v>1</v>
      </c>
      <c r="F1265">
        <v>5.33</v>
      </c>
      <c r="G1265">
        <v>3814.3389999999999</v>
      </c>
      <c r="I1265">
        <v>3814.3389999999999</v>
      </c>
      <c r="K1265" t="s">
        <v>66</v>
      </c>
      <c r="L1265">
        <v>0.8</v>
      </c>
      <c r="M1265">
        <v>-16.7</v>
      </c>
    </row>
    <row r="1266" spans="1:13" x14ac:dyDescent="0.35">
      <c r="A1266">
        <v>11</v>
      </c>
      <c r="B1266">
        <v>11</v>
      </c>
      <c r="C1266" t="s">
        <v>111</v>
      </c>
      <c r="D1266" t="s">
        <v>16</v>
      </c>
      <c r="E1266">
        <v>1</v>
      </c>
      <c r="F1266">
        <v>5.33</v>
      </c>
      <c r="G1266">
        <v>3677.5360000000001</v>
      </c>
      <c r="I1266">
        <v>3677.5360000000001</v>
      </c>
      <c r="K1266" t="s">
        <v>66</v>
      </c>
      <c r="L1266">
        <v>0.8</v>
      </c>
      <c r="M1266">
        <v>-19.600000000000001</v>
      </c>
    </row>
    <row r="1267" spans="1:13" x14ac:dyDescent="0.35">
      <c r="A1267">
        <v>12</v>
      </c>
      <c r="B1267">
        <v>12</v>
      </c>
      <c r="C1267" t="s">
        <v>112</v>
      </c>
      <c r="D1267" t="s">
        <v>16</v>
      </c>
      <c r="E1267">
        <v>1</v>
      </c>
      <c r="F1267">
        <v>5.3</v>
      </c>
      <c r="G1267">
        <v>3651.5369999999998</v>
      </c>
      <c r="I1267">
        <v>3651.5369999999998</v>
      </c>
      <c r="K1267" t="s">
        <v>17</v>
      </c>
      <c r="L1267">
        <v>0.8</v>
      </c>
      <c r="M1267">
        <v>-20.2</v>
      </c>
    </row>
    <row r="1268" spans="1:13" x14ac:dyDescent="0.35">
      <c r="A1268">
        <v>13</v>
      </c>
      <c r="B1268">
        <v>13</v>
      </c>
      <c r="C1268" t="s">
        <v>113</v>
      </c>
      <c r="D1268" t="s">
        <v>24</v>
      </c>
      <c r="E1268">
        <v>1</v>
      </c>
    </row>
    <row r="1269" spans="1:13" x14ac:dyDescent="0.35">
      <c r="A1269">
        <v>14</v>
      </c>
      <c r="B1269">
        <v>14</v>
      </c>
      <c r="C1269" t="s">
        <v>114</v>
      </c>
      <c r="D1269" t="s">
        <v>16</v>
      </c>
      <c r="E1269">
        <v>1</v>
      </c>
      <c r="F1269">
        <v>5.36</v>
      </c>
      <c r="G1269">
        <v>4006.19</v>
      </c>
      <c r="I1269">
        <v>4006.19</v>
      </c>
      <c r="K1269" t="s">
        <v>66</v>
      </c>
      <c r="L1269">
        <v>0.9</v>
      </c>
      <c r="M1269">
        <v>-12.5</v>
      </c>
    </row>
    <row r="1270" spans="1:13" x14ac:dyDescent="0.35">
      <c r="A1270">
        <v>15</v>
      </c>
      <c r="B1270">
        <v>15</v>
      </c>
      <c r="C1270" t="s">
        <v>115</v>
      </c>
      <c r="D1270" t="s">
        <v>16</v>
      </c>
      <c r="E1270">
        <v>1</v>
      </c>
      <c r="F1270">
        <v>5.34</v>
      </c>
      <c r="G1270">
        <v>3940.884</v>
      </c>
      <c r="I1270">
        <v>3940.884</v>
      </c>
      <c r="K1270" t="s">
        <v>66</v>
      </c>
      <c r="L1270">
        <v>0.9</v>
      </c>
      <c r="M1270">
        <v>-13.9</v>
      </c>
    </row>
    <row r="1271" spans="1:13" x14ac:dyDescent="0.35">
      <c r="A1271">
        <v>16</v>
      </c>
      <c r="B1271">
        <v>16</v>
      </c>
      <c r="C1271" t="s">
        <v>116</v>
      </c>
      <c r="D1271" t="s">
        <v>16</v>
      </c>
      <c r="E1271">
        <v>1</v>
      </c>
      <c r="F1271">
        <v>5.33</v>
      </c>
      <c r="G1271">
        <v>3695.9340000000002</v>
      </c>
      <c r="I1271">
        <v>3695.9340000000002</v>
      </c>
      <c r="K1271" t="s">
        <v>66</v>
      </c>
      <c r="L1271">
        <v>0.8</v>
      </c>
      <c r="M1271">
        <v>-19.2</v>
      </c>
    </row>
    <row r="1272" spans="1:13" x14ac:dyDescent="0.35">
      <c r="A1272">
        <v>17</v>
      </c>
      <c r="B1272">
        <v>17</v>
      </c>
      <c r="C1272" t="s">
        <v>117</v>
      </c>
      <c r="D1272" t="s">
        <v>16</v>
      </c>
      <c r="E1272">
        <v>1</v>
      </c>
      <c r="F1272">
        <v>5.2</v>
      </c>
      <c r="G1272">
        <v>2350.23</v>
      </c>
      <c r="I1272">
        <v>2350.23</v>
      </c>
      <c r="K1272" t="s">
        <v>66</v>
      </c>
      <c r="L1272">
        <v>0.5</v>
      </c>
      <c r="M1272">
        <v>-48.6</v>
      </c>
    </row>
    <row r="1273" spans="1:13" x14ac:dyDescent="0.35">
      <c r="A1273">
        <v>18</v>
      </c>
      <c r="B1273">
        <v>18</v>
      </c>
      <c r="C1273" t="s">
        <v>118</v>
      </c>
      <c r="D1273" t="s">
        <v>16</v>
      </c>
      <c r="E1273">
        <v>1</v>
      </c>
      <c r="F1273">
        <v>5.26</v>
      </c>
      <c r="G1273">
        <v>2969.4290000000001</v>
      </c>
      <c r="I1273">
        <v>2969.4290000000001</v>
      </c>
      <c r="K1273" t="s">
        <v>66</v>
      </c>
      <c r="L1273">
        <v>0.6</v>
      </c>
      <c r="M1273">
        <v>-35.1</v>
      </c>
    </row>
    <row r="1274" spans="1:13" x14ac:dyDescent="0.35">
      <c r="A1274">
        <v>19</v>
      </c>
      <c r="B1274">
        <v>19</v>
      </c>
      <c r="C1274" t="s">
        <v>119</v>
      </c>
      <c r="D1274" t="s">
        <v>24</v>
      </c>
      <c r="E1274">
        <v>1</v>
      </c>
    </row>
    <row r="1275" spans="1:13" x14ac:dyDescent="0.35">
      <c r="A1275">
        <v>20</v>
      </c>
      <c r="B1275">
        <v>20</v>
      </c>
      <c r="C1275" t="s">
        <v>120</v>
      </c>
      <c r="D1275" t="s">
        <v>16</v>
      </c>
      <c r="E1275">
        <v>1</v>
      </c>
      <c r="F1275">
        <v>5.31</v>
      </c>
      <c r="G1275">
        <v>3809.2820000000002</v>
      </c>
      <c r="I1275">
        <v>3809.2820000000002</v>
      </c>
      <c r="K1275" t="s">
        <v>66</v>
      </c>
      <c r="L1275">
        <v>0.8</v>
      </c>
      <c r="M1275">
        <v>-16.8</v>
      </c>
    </row>
    <row r="1276" spans="1:13" x14ac:dyDescent="0.35">
      <c r="A1276">
        <v>21</v>
      </c>
      <c r="B1276">
        <v>21</v>
      </c>
      <c r="C1276" t="s">
        <v>121</v>
      </c>
      <c r="D1276" t="s">
        <v>16</v>
      </c>
      <c r="E1276">
        <v>1</v>
      </c>
      <c r="F1276">
        <v>5.2</v>
      </c>
      <c r="G1276">
        <v>2418.951</v>
      </c>
      <c r="I1276">
        <v>2418.951</v>
      </c>
      <c r="K1276" t="s">
        <v>66</v>
      </c>
      <c r="L1276">
        <v>0.5</v>
      </c>
      <c r="M1276">
        <v>-47.1</v>
      </c>
    </row>
    <row r="1277" spans="1:13" x14ac:dyDescent="0.35">
      <c r="A1277">
        <v>22</v>
      </c>
      <c r="B1277">
        <v>22</v>
      </c>
      <c r="C1277" t="s">
        <v>122</v>
      </c>
      <c r="D1277" t="s">
        <v>16</v>
      </c>
      <c r="E1277">
        <v>1</v>
      </c>
      <c r="F1277">
        <v>5.25</v>
      </c>
      <c r="G1277">
        <v>3331.2550000000001</v>
      </c>
      <c r="I1277">
        <v>3331.2550000000001</v>
      </c>
      <c r="K1277" t="s">
        <v>66</v>
      </c>
      <c r="L1277">
        <v>0.7</v>
      </c>
      <c r="M1277">
        <v>-27.2</v>
      </c>
    </row>
    <row r="1278" spans="1:13" x14ac:dyDescent="0.35">
      <c r="A1278">
        <v>23</v>
      </c>
      <c r="B1278">
        <v>23</v>
      </c>
      <c r="C1278" t="s">
        <v>123</v>
      </c>
      <c r="D1278" t="s">
        <v>16</v>
      </c>
      <c r="E1278">
        <v>1</v>
      </c>
      <c r="F1278">
        <v>5.23</v>
      </c>
      <c r="G1278">
        <v>3338.1010000000001</v>
      </c>
      <c r="I1278">
        <v>3338.1010000000001</v>
      </c>
      <c r="K1278" t="s">
        <v>66</v>
      </c>
      <c r="L1278">
        <v>0.7</v>
      </c>
      <c r="M1278">
        <v>-27.1</v>
      </c>
    </row>
    <row r="1279" spans="1:13" x14ac:dyDescent="0.35">
      <c r="A1279">
        <v>24</v>
      </c>
      <c r="B1279">
        <v>24</v>
      </c>
      <c r="C1279" t="s">
        <v>124</v>
      </c>
      <c r="D1279" t="s">
        <v>16</v>
      </c>
      <c r="E1279">
        <v>1</v>
      </c>
      <c r="F1279">
        <v>5.21</v>
      </c>
      <c r="G1279">
        <v>3756.614</v>
      </c>
      <c r="I1279">
        <v>3756.614</v>
      </c>
      <c r="K1279" t="s">
        <v>66</v>
      </c>
      <c r="L1279">
        <v>0.8</v>
      </c>
      <c r="M1279">
        <v>-17.899999999999999</v>
      </c>
    </row>
    <row r="1280" spans="1:13" x14ac:dyDescent="0.35">
      <c r="A1280">
        <v>25</v>
      </c>
      <c r="B1280">
        <v>25</v>
      </c>
      <c r="C1280" t="s">
        <v>125</v>
      </c>
      <c r="D1280" t="s">
        <v>24</v>
      </c>
      <c r="E1280">
        <v>1</v>
      </c>
    </row>
    <row r="1281" spans="1:13" x14ac:dyDescent="0.35">
      <c r="A1281">
        <v>26</v>
      </c>
      <c r="B1281">
        <v>26</v>
      </c>
      <c r="C1281" t="s">
        <v>126</v>
      </c>
      <c r="D1281" t="s">
        <v>16</v>
      </c>
      <c r="E1281">
        <v>1</v>
      </c>
      <c r="F1281">
        <v>5.18</v>
      </c>
      <c r="G1281">
        <v>3793.5070000000001</v>
      </c>
      <c r="I1281">
        <v>3793.5070000000001</v>
      </c>
      <c r="K1281" t="s">
        <v>66</v>
      </c>
      <c r="L1281">
        <v>0.8</v>
      </c>
      <c r="M1281">
        <v>-17.100000000000001</v>
      </c>
    </row>
    <row r="1282" spans="1:13" x14ac:dyDescent="0.35">
      <c r="A1282">
        <v>27</v>
      </c>
      <c r="B1282">
        <v>27</v>
      </c>
      <c r="C1282" t="s">
        <v>127</v>
      </c>
      <c r="D1282" t="s">
        <v>16</v>
      </c>
      <c r="E1282">
        <v>1</v>
      </c>
      <c r="F1282">
        <v>5.33</v>
      </c>
      <c r="G1282">
        <v>3638.6509999999998</v>
      </c>
      <c r="I1282">
        <v>3638.6509999999998</v>
      </c>
      <c r="K1282" t="s">
        <v>66</v>
      </c>
      <c r="L1282">
        <v>0.8</v>
      </c>
      <c r="M1282">
        <v>-20.5</v>
      </c>
    </row>
    <row r="1283" spans="1:13" x14ac:dyDescent="0.35">
      <c r="A1283">
        <v>28</v>
      </c>
      <c r="B1283">
        <v>28</v>
      </c>
      <c r="C1283" t="s">
        <v>128</v>
      </c>
      <c r="D1283" t="s">
        <v>16</v>
      </c>
      <c r="E1283">
        <v>1</v>
      </c>
      <c r="F1283">
        <v>5.28</v>
      </c>
      <c r="G1283">
        <v>3690.01</v>
      </c>
      <c r="I1283">
        <v>3690.01</v>
      </c>
      <c r="K1283" t="s">
        <v>66</v>
      </c>
      <c r="L1283">
        <v>0.8</v>
      </c>
      <c r="M1283">
        <v>-19.399999999999999</v>
      </c>
    </row>
    <row r="1284" spans="1:13" x14ac:dyDescent="0.35">
      <c r="A1284">
        <v>29</v>
      </c>
      <c r="B1284">
        <v>29</v>
      </c>
      <c r="C1284" t="s">
        <v>129</v>
      </c>
      <c r="D1284" t="s">
        <v>16</v>
      </c>
      <c r="E1284">
        <v>1</v>
      </c>
      <c r="F1284">
        <v>5.26</v>
      </c>
      <c r="G1284">
        <v>3813.8960000000002</v>
      </c>
      <c r="I1284">
        <v>3813.8960000000002</v>
      </c>
      <c r="K1284" t="s">
        <v>66</v>
      </c>
      <c r="L1284">
        <v>0.8</v>
      </c>
      <c r="M1284">
        <v>-16.7</v>
      </c>
    </row>
    <row r="1285" spans="1:13" x14ac:dyDescent="0.35">
      <c r="A1285">
        <v>30</v>
      </c>
      <c r="B1285">
        <v>30</v>
      </c>
      <c r="C1285" t="s">
        <v>130</v>
      </c>
      <c r="D1285" t="s">
        <v>16</v>
      </c>
      <c r="E1285">
        <v>1</v>
      </c>
      <c r="F1285">
        <v>5.26</v>
      </c>
      <c r="G1285">
        <v>3720.069</v>
      </c>
      <c r="I1285">
        <v>3720.069</v>
      </c>
      <c r="K1285" t="s">
        <v>66</v>
      </c>
      <c r="L1285">
        <v>0.8</v>
      </c>
      <c r="M1285">
        <v>-18.7</v>
      </c>
    </row>
    <row r="1286" spans="1:13" x14ac:dyDescent="0.35">
      <c r="A1286">
        <v>31</v>
      </c>
      <c r="B1286">
        <v>31</v>
      </c>
      <c r="C1286" t="s">
        <v>131</v>
      </c>
      <c r="D1286" t="s">
        <v>24</v>
      </c>
      <c r="E1286">
        <v>1</v>
      </c>
      <c r="F1286">
        <v>4.87</v>
      </c>
      <c r="G1286">
        <v>38.122999999999998</v>
      </c>
      <c r="I1286">
        <v>38.122999999999998</v>
      </c>
      <c r="K1286" t="s">
        <v>66</v>
      </c>
      <c r="L1286">
        <v>0</v>
      </c>
      <c r="M1286">
        <v>-99.2</v>
      </c>
    </row>
    <row r="1287" spans="1:13" x14ac:dyDescent="0.35">
      <c r="A1287">
        <v>32</v>
      </c>
      <c r="B1287">
        <v>32</v>
      </c>
      <c r="C1287" t="s">
        <v>132</v>
      </c>
      <c r="D1287" t="s">
        <v>16</v>
      </c>
      <c r="E1287">
        <v>1</v>
      </c>
      <c r="F1287">
        <v>5.23</v>
      </c>
      <c r="G1287">
        <v>3089.1489999999999</v>
      </c>
      <c r="I1287">
        <v>3089.1489999999999</v>
      </c>
      <c r="K1287" t="s">
        <v>66</v>
      </c>
      <c r="L1287">
        <v>0.7</v>
      </c>
      <c r="M1287">
        <v>-32.5</v>
      </c>
    </row>
    <row r="1288" spans="1:13" x14ac:dyDescent="0.35">
      <c r="A1288">
        <v>33</v>
      </c>
      <c r="B1288">
        <v>33</v>
      </c>
      <c r="C1288" t="s">
        <v>133</v>
      </c>
      <c r="D1288" t="s">
        <v>16</v>
      </c>
      <c r="E1288">
        <v>1</v>
      </c>
      <c r="F1288">
        <v>5.2</v>
      </c>
      <c r="G1288">
        <v>2536.5419999999999</v>
      </c>
      <c r="I1288">
        <v>2536.5419999999999</v>
      </c>
      <c r="K1288" t="s">
        <v>66</v>
      </c>
      <c r="L1288">
        <v>0.6</v>
      </c>
      <c r="M1288">
        <v>-44.6</v>
      </c>
    </row>
    <row r="1289" spans="1:13" x14ac:dyDescent="0.35">
      <c r="A1289">
        <v>34</v>
      </c>
      <c r="B1289">
        <v>34</v>
      </c>
      <c r="C1289" t="s">
        <v>134</v>
      </c>
      <c r="D1289" t="s">
        <v>16</v>
      </c>
      <c r="E1289">
        <v>1</v>
      </c>
      <c r="F1289">
        <v>5.23</v>
      </c>
      <c r="G1289">
        <v>2911.8</v>
      </c>
      <c r="I1289">
        <v>2911.8</v>
      </c>
      <c r="K1289" t="s">
        <v>17</v>
      </c>
      <c r="L1289">
        <v>0.6</v>
      </c>
      <c r="M1289">
        <v>-36.4</v>
      </c>
    </row>
    <row r="1290" spans="1:13" x14ac:dyDescent="0.35">
      <c r="A1290">
        <v>35</v>
      </c>
      <c r="B1290">
        <v>35</v>
      </c>
      <c r="C1290" t="s">
        <v>135</v>
      </c>
      <c r="D1290" t="s">
        <v>16</v>
      </c>
      <c r="E1290">
        <v>1</v>
      </c>
      <c r="F1290">
        <v>5.15</v>
      </c>
      <c r="G1290">
        <v>2276.931</v>
      </c>
      <c r="I1290">
        <v>2276.931</v>
      </c>
      <c r="K1290" t="s">
        <v>66</v>
      </c>
      <c r="L1290">
        <v>0.5</v>
      </c>
      <c r="M1290">
        <v>-50.2</v>
      </c>
    </row>
    <row r="1291" spans="1:13" x14ac:dyDescent="0.35">
      <c r="A1291">
        <v>36</v>
      </c>
      <c r="B1291">
        <v>36</v>
      </c>
      <c r="C1291" t="s">
        <v>136</v>
      </c>
      <c r="D1291" t="s">
        <v>16</v>
      </c>
      <c r="E1291">
        <v>1</v>
      </c>
      <c r="F1291">
        <v>5.18</v>
      </c>
      <c r="G1291">
        <v>3481.4009999999998</v>
      </c>
      <c r="I1291">
        <v>3481.4009999999998</v>
      </c>
      <c r="K1291" t="s">
        <v>66</v>
      </c>
      <c r="L1291">
        <v>0.8</v>
      </c>
      <c r="M1291">
        <v>-23.9</v>
      </c>
    </row>
    <row r="1292" spans="1:13" x14ac:dyDescent="0.35">
      <c r="A1292">
        <v>37</v>
      </c>
      <c r="B1292">
        <v>37</v>
      </c>
      <c r="C1292" t="s">
        <v>137</v>
      </c>
      <c r="D1292" t="s">
        <v>24</v>
      </c>
      <c r="E1292">
        <v>1</v>
      </c>
      <c r="K1292" t="s">
        <v>25</v>
      </c>
    </row>
    <row r="1293" spans="1:13" x14ac:dyDescent="0.35">
      <c r="A1293">
        <v>38</v>
      </c>
      <c r="B1293">
        <v>38</v>
      </c>
      <c r="C1293" t="s">
        <v>138</v>
      </c>
      <c r="D1293" t="s">
        <v>16</v>
      </c>
      <c r="E1293">
        <v>1</v>
      </c>
      <c r="F1293">
        <v>5.3</v>
      </c>
      <c r="G1293">
        <v>4512.12</v>
      </c>
      <c r="I1293">
        <v>4512.12</v>
      </c>
      <c r="K1293" t="s">
        <v>17</v>
      </c>
      <c r="L1293">
        <v>1</v>
      </c>
      <c r="M1293">
        <v>-1.4</v>
      </c>
    </row>
    <row r="1294" spans="1:13" x14ac:dyDescent="0.35">
      <c r="A1294">
        <v>39</v>
      </c>
      <c r="B1294">
        <v>39</v>
      </c>
      <c r="C1294" t="s">
        <v>139</v>
      </c>
      <c r="D1294" t="s">
        <v>16</v>
      </c>
      <c r="E1294">
        <v>1</v>
      </c>
      <c r="F1294">
        <v>5.23</v>
      </c>
      <c r="G1294">
        <v>3420.62</v>
      </c>
      <c r="I1294">
        <v>3420.62</v>
      </c>
      <c r="K1294" t="s">
        <v>17</v>
      </c>
      <c r="L1294">
        <v>0.7</v>
      </c>
      <c r="M1294">
        <v>-25.3</v>
      </c>
    </row>
    <row r="1295" spans="1:13" x14ac:dyDescent="0.35">
      <c r="A1295">
        <v>40</v>
      </c>
      <c r="B1295">
        <v>40</v>
      </c>
      <c r="C1295" t="s">
        <v>140</v>
      </c>
      <c r="D1295" t="s">
        <v>16</v>
      </c>
      <c r="E1295">
        <v>1</v>
      </c>
      <c r="F1295">
        <v>5.23</v>
      </c>
      <c r="G1295">
        <v>4035.1660000000002</v>
      </c>
      <c r="I1295">
        <v>4035.1660000000002</v>
      </c>
      <c r="K1295" t="s">
        <v>66</v>
      </c>
      <c r="L1295">
        <v>0.9</v>
      </c>
      <c r="M1295">
        <v>-11.8</v>
      </c>
    </row>
    <row r="1296" spans="1:13" x14ac:dyDescent="0.35">
      <c r="A1296">
        <v>41</v>
      </c>
      <c r="B1296">
        <v>41</v>
      </c>
      <c r="C1296" t="s">
        <v>141</v>
      </c>
      <c r="D1296" t="s">
        <v>16</v>
      </c>
      <c r="E1296">
        <v>1</v>
      </c>
      <c r="F1296">
        <v>5.26</v>
      </c>
      <c r="G1296">
        <v>3813.0709999999999</v>
      </c>
      <c r="I1296">
        <v>3813.0709999999999</v>
      </c>
      <c r="K1296" t="s">
        <v>66</v>
      </c>
      <c r="L1296">
        <v>0.8</v>
      </c>
      <c r="M1296">
        <v>-16.7</v>
      </c>
    </row>
    <row r="1297" spans="1:13" x14ac:dyDescent="0.35">
      <c r="A1297">
        <v>42</v>
      </c>
      <c r="B1297">
        <v>42</v>
      </c>
      <c r="C1297" t="s">
        <v>142</v>
      </c>
      <c r="D1297" t="s">
        <v>16</v>
      </c>
      <c r="E1297">
        <v>1</v>
      </c>
      <c r="F1297">
        <v>5.25</v>
      </c>
      <c r="G1297">
        <v>3829.3649999999998</v>
      </c>
      <c r="I1297">
        <v>3829.3649999999998</v>
      </c>
      <c r="K1297" t="s">
        <v>66</v>
      </c>
      <c r="L1297">
        <v>0.8</v>
      </c>
      <c r="M1297">
        <v>-16.3</v>
      </c>
    </row>
    <row r="1298" spans="1:13" x14ac:dyDescent="0.35">
      <c r="A1298">
        <v>43</v>
      </c>
      <c r="B1298">
        <v>43</v>
      </c>
      <c r="C1298" t="s">
        <v>143</v>
      </c>
      <c r="D1298" t="s">
        <v>24</v>
      </c>
      <c r="E1298">
        <v>1</v>
      </c>
    </row>
    <row r="1299" spans="1:13" x14ac:dyDescent="0.35">
      <c r="A1299">
        <v>44</v>
      </c>
      <c r="B1299">
        <v>44</v>
      </c>
      <c r="C1299" t="s">
        <v>144</v>
      </c>
      <c r="D1299" t="s">
        <v>16</v>
      </c>
      <c r="E1299">
        <v>1</v>
      </c>
      <c r="F1299">
        <v>5.3</v>
      </c>
      <c r="G1299">
        <v>3441.3580000000002</v>
      </c>
      <c r="I1299">
        <v>3441.3580000000002</v>
      </c>
      <c r="K1299" t="s">
        <v>66</v>
      </c>
      <c r="L1299">
        <v>0.8</v>
      </c>
      <c r="M1299">
        <v>-24.8</v>
      </c>
    </row>
    <row r="1300" spans="1:13" x14ac:dyDescent="0.35">
      <c r="A1300">
        <v>45</v>
      </c>
      <c r="B1300">
        <v>45</v>
      </c>
      <c r="C1300" t="s">
        <v>145</v>
      </c>
      <c r="D1300" t="s">
        <v>16</v>
      </c>
      <c r="E1300">
        <v>1</v>
      </c>
      <c r="F1300">
        <v>5.25</v>
      </c>
      <c r="G1300">
        <v>3303.009</v>
      </c>
      <c r="I1300">
        <v>3303.009</v>
      </c>
      <c r="K1300" t="s">
        <v>66</v>
      </c>
      <c r="L1300">
        <v>0.7</v>
      </c>
      <c r="M1300">
        <v>-27.8</v>
      </c>
    </row>
    <row r="1301" spans="1:13" x14ac:dyDescent="0.35">
      <c r="A1301">
        <v>46</v>
      </c>
      <c r="B1301">
        <v>46</v>
      </c>
      <c r="C1301" t="s">
        <v>146</v>
      </c>
      <c r="D1301" t="s">
        <v>16</v>
      </c>
      <c r="E1301">
        <v>1</v>
      </c>
      <c r="F1301">
        <v>5.26</v>
      </c>
      <c r="G1301">
        <v>3453.105</v>
      </c>
      <c r="I1301">
        <v>3453.105</v>
      </c>
      <c r="K1301" t="s">
        <v>66</v>
      </c>
      <c r="L1301">
        <v>0.8</v>
      </c>
      <c r="M1301">
        <v>-24.6</v>
      </c>
    </row>
    <row r="1302" spans="1:13" x14ac:dyDescent="0.35">
      <c r="A1302">
        <v>47</v>
      </c>
      <c r="B1302">
        <v>47</v>
      </c>
      <c r="C1302" t="s">
        <v>147</v>
      </c>
      <c r="D1302" t="s">
        <v>16</v>
      </c>
      <c r="E1302">
        <v>1</v>
      </c>
      <c r="F1302">
        <v>5.26</v>
      </c>
      <c r="G1302">
        <v>3449.27</v>
      </c>
      <c r="I1302">
        <v>3449.27</v>
      </c>
      <c r="K1302" t="s">
        <v>66</v>
      </c>
      <c r="L1302">
        <v>0.8</v>
      </c>
      <c r="M1302">
        <v>-24.6</v>
      </c>
    </row>
    <row r="1303" spans="1:13" x14ac:dyDescent="0.35">
      <c r="A1303">
        <v>48</v>
      </c>
      <c r="B1303">
        <v>48</v>
      </c>
      <c r="C1303" t="s">
        <v>148</v>
      </c>
      <c r="D1303" t="s">
        <v>24</v>
      </c>
      <c r="E1303">
        <v>1</v>
      </c>
    </row>
    <row r="1305" spans="1:13" x14ac:dyDescent="0.35">
      <c r="A1305" t="s">
        <v>99</v>
      </c>
    </row>
    <row r="1307" spans="1:13" x14ac:dyDescent="0.35">
      <c r="B1307" t="s">
        <v>3</v>
      </c>
      <c r="C1307" t="s">
        <v>4</v>
      </c>
      <c r="D1307" t="s">
        <v>5</v>
      </c>
      <c r="E1307" t="s">
        <v>6</v>
      </c>
      <c r="F1307" t="s">
        <v>7</v>
      </c>
      <c r="G1307" t="s">
        <v>8</v>
      </c>
      <c r="H1307" t="s">
        <v>9</v>
      </c>
      <c r="I1307" t="s">
        <v>10</v>
      </c>
      <c r="J1307" t="s">
        <v>11</v>
      </c>
      <c r="K1307" t="s">
        <v>12</v>
      </c>
      <c r="L1307" t="s">
        <v>13</v>
      </c>
      <c r="M1307" t="s">
        <v>14</v>
      </c>
    </row>
    <row r="1308" spans="1:13" x14ac:dyDescent="0.35">
      <c r="A1308">
        <v>1</v>
      </c>
      <c r="B1308">
        <v>1</v>
      </c>
      <c r="C1308" t="s">
        <v>101</v>
      </c>
      <c r="D1308" t="s">
        <v>24</v>
      </c>
      <c r="E1308">
        <v>1</v>
      </c>
    </row>
    <row r="1309" spans="1:13" x14ac:dyDescent="0.35">
      <c r="A1309">
        <v>2</v>
      </c>
      <c r="B1309">
        <v>2</v>
      </c>
      <c r="C1309" t="s">
        <v>102</v>
      </c>
      <c r="D1309" t="s">
        <v>16</v>
      </c>
      <c r="E1309">
        <v>1</v>
      </c>
      <c r="F1309">
        <v>6.47</v>
      </c>
      <c r="G1309">
        <v>1617.443</v>
      </c>
      <c r="I1309">
        <v>1617.443</v>
      </c>
      <c r="K1309" t="s">
        <v>66</v>
      </c>
      <c r="L1309">
        <v>0.6</v>
      </c>
      <c r="M1309">
        <v>-43.4</v>
      </c>
    </row>
    <row r="1310" spans="1:13" x14ac:dyDescent="0.35">
      <c r="A1310">
        <v>3</v>
      </c>
      <c r="B1310">
        <v>3</v>
      </c>
      <c r="C1310" t="s">
        <v>103</v>
      </c>
      <c r="D1310" t="s">
        <v>16</v>
      </c>
      <c r="E1310">
        <v>1</v>
      </c>
      <c r="F1310">
        <v>6.15</v>
      </c>
      <c r="G1310">
        <v>734.97799999999995</v>
      </c>
      <c r="I1310">
        <v>734.97799999999995</v>
      </c>
      <c r="K1310" t="s">
        <v>66</v>
      </c>
      <c r="L1310">
        <v>0.3</v>
      </c>
      <c r="M1310">
        <v>-74.3</v>
      </c>
    </row>
    <row r="1311" spans="1:13" x14ac:dyDescent="0.35">
      <c r="A1311">
        <v>4</v>
      </c>
      <c r="B1311">
        <v>4</v>
      </c>
      <c r="C1311" t="s">
        <v>104</v>
      </c>
      <c r="D1311" t="s">
        <v>16</v>
      </c>
      <c r="E1311">
        <v>1</v>
      </c>
      <c r="F1311">
        <v>6.24</v>
      </c>
      <c r="G1311">
        <v>788.35199999999998</v>
      </c>
      <c r="I1311">
        <v>788.35199999999998</v>
      </c>
      <c r="K1311" t="s">
        <v>66</v>
      </c>
      <c r="L1311">
        <v>0.3</v>
      </c>
      <c r="M1311">
        <v>-72.400000000000006</v>
      </c>
    </row>
    <row r="1312" spans="1:13" x14ac:dyDescent="0.35">
      <c r="A1312">
        <v>5</v>
      </c>
      <c r="B1312">
        <v>5</v>
      </c>
      <c r="C1312" t="s">
        <v>105</v>
      </c>
      <c r="D1312" t="s">
        <v>16</v>
      </c>
      <c r="E1312">
        <v>1</v>
      </c>
      <c r="F1312">
        <v>6.08</v>
      </c>
      <c r="G1312">
        <v>327.77</v>
      </c>
      <c r="I1312">
        <v>327.77</v>
      </c>
      <c r="K1312" t="s">
        <v>66</v>
      </c>
      <c r="L1312">
        <v>0.1</v>
      </c>
      <c r="M1312">
        <v>-88.5</v>
      </c>
    </row>
    <row r="1313" spans="1:13" x14ac:dyDescent="0.35">
      <c r="A1313">
        <v>6</v>
      </c>
      <c r="B1313">
        <v>6</v>
      </c>
      <c r="C1313" t="s">
        <v>106</v>
      </c>
      <c r="D1313" t="s">
        <v>16</v>
      </c>
      <c r="E1313">
        <v>1</v>
      </c>
      <c r="F1313">
        <v>6.02</v>
      </c>
      <c r="G1313">
        <v>690.21900000000005</v>
      </c>
      <c r="I1313">
        <v>690.21900000000005</v>
      </c>
      <c r="K1313" t="s">
        <v>66</v>
      </c>
      <c r="L1313">
        <v>0.2</v>
      </c>
      <c r="M1313">
        <v>-75.8</v>
      </c>
    </row>
    <row r="1314" spans="1:13" x14ac:dyDescent="0.35">
      <c r="A1314">
        <v>7</v>
      </c>
      <c r="B1314">
        <v>7</v>
      </c>
      <c r="C1314" t="s">
        <v>107</v>
      </c>
      <c r="D1314" t="s">
        <v>24</v>
      </c>
      <c r="E1314">
        <v>1</v>
      </c>
    </row>
    <row r="1315" spans="1:13" x14ac:dyDescent="0.35">
      <c r="A1315">
        <v>8</v>
      </c>
      <c r="B1315">
        <v>8</v>
      </c>
      <c r="C1315" t="s">
        <v>108</v>
      </c>
      <c r="D1315" t="s">
        <v>16</v>
      </c>
      <c r="E1315">
        <v>1</v>
      </c>
      <c r="F1315">
        <v>6.25</v>
      </c>
      <c r="G1315">
        <v>2017.329</v>
      </c>
      <c r="I1315">
        <v>2017.329</v>
      </c>
      <c r="K1315" t="s">
        <v>66</v>
      </c>
      <c r="L1315">
        <v>0.7</v>
      </c>
      <c r="M1315">
        <v>-29.4</v>
      </c>
    </row>
    <row r="1316" spans="1:13" x14ac:dyDescent="0.35">
      <c r="A1316">
        <v>9</v>
      </c>
      <c r="B1316">
        <v>9</v>
      </c>
      <c r="C1316" t="s">
        <v>109</v>
      </c>
      <c r="D1316" t="s">
        <v>16</v>
      </c>
      <c r="E1316">
        <v>1</v>
      </c>
      <c r="F1316">
        <v>6.18</v>
      </c>
      <c r="G1316">
        <v>1074.4069999999999</v>
      </c>
      <c r="I1316">
        <v>1074.4069999999999</v>
      </c>
      <c r="K1316" t="s">
        <v>66</v>
      </c>
      <c r="L1316">
        <v>0.4</v>
      </c>
      <c r="M1316">
        <v>-62.4</v>
      </c>
    </row>
    <row r="1317" spans="1:13" x14ac:dyDescent="0.35">
      <c r="A1317">
        <v>10</v>
      </c>
      <c r="B1317">
        <v>10</v>
      </c>
      <c r="C1317" t="s">
        <v>110</v>
      </c>
      <c r="D1317" t="s">
        <v>16</v>
      </c>
      <c r="E1317">
        <v>1</v>
      </c>
      <c r="F1317">
        <v>6.17</v>
      </c>
      <c r="G1317">
        <v>1277.9739999999999</v>
      </c>
      <c r="I1317">
        <v>1277.9739999999999</v>
      </c>
      <c r="K1317" t="s">
        <v>66</v>
      </c>
      <c r="L1317">
        <v>0.4</v>
      </c>
      <c r="M1317">
        <v>-55.3</v>
      </c>
    </row>
    <row r="1318" spans="1:13" x14ac:dyDescent="0.35">
      <c r="A1318">
        <v>11</v>
      </c>
      <c r="B1318">
        <v>11</v>
      </c>
      <c r="C1318" t="s">
        <v>111</v>
      </c>
      <c r="D1318" t="s">
        <v>16</v>
      </c>
      <c r="E1318">
        <v>1</v>
      </c>
      <c r="F1318">
        <v>6.15</v>
      </c>
      <c r="G1318">
        <v>1221.4269999999999</v>
      </c>
      <c r="I1318">
        <v>1221.4269999999999</v>
      </c>
      <c r="K1318" t="s">
        <v>66</v>
      </c>
      <c r="L1318">
        <v>0.4</v>
      </c>
      <c r="M1318">
        <v>-57.2</v>
      </c>
    </row>
    <row r="1319" spans="1:13" x14ac:dyDescent="0.35">
      <c r="A1319">
        <v>12</v>
      </c>
      <c r="B1319">
        <v>12</v>
      </c>
      <c r="C1319" t="s">
        <v>112</v>
      </c>
      <c r="D1319" t="s">
        <v>16</v>
      </c>
      <c r="E1319">
        <v>1</v>
      </c>
      <c r="F1319">
        <v>6.15</v>
      </c>
      <c r="G1319">
        <v>1148.2139999999999</v>
      </c>
      <c r="I1319">
        <v>1148.2139999999999</v>
      </c>
      <c r="K1319" t="s">
        <v>66</v>
      </c>
      <c r="L1319">
        <v>0.4</v>
      </c>
      <c r="M1319">
        <v>-59.8</v>
      </c>
    </row>
    <row r="1320" spans="1:13" x14ac:dyDescent="0.35">
      <c r="A1320">
        <v>13</v>
      </c>
      <c r="B1320">
        <v>13</v>
      </c>
      <c r="C1320" t="s">
        <v>113</v>
      </c>
      <c r="D1320" t="s">
        <v>24</v>
      </c>
      <c r="E1320">
        <v>1</v>
      </c>
    </row>
    <row r="1321" spans="1:13" x14ac:dyDescent="0.35">
      <c r="A1321">
        <v>14</v>
      </c>
      <c r="B1321">
        <v>14</v>
      </c>
      <c r="C1321" t="s">
        <v>114</v>
      </c>
      <c r="D1321" t="s">
        <v>16</v>
      </c>
      <c r="E1321">
        <v>1</v>
      </c>
      <c r="F1321">
        <v>6.27</v>
      </c>
      <c r="G1321">
        <v>1503.009</v>
      </c>
      <c r="I1321">
        <v>1503.009</v>
      </c>
      <c r="K1321" t="s">
        <v>66</v>
      </c>
      <c r="L1321">
        <v>0.5</v>
      </c>
      <c r="M1321">
        <v>-47.4</v>
      </c>
    </row>
    <row r="1322" spans="1:13" x14ac:dyDescent="0.35">
      <c r="A1322">
        <v>15</v>
      </c>
      <c r="B1322">
        <v>15</v>
      </c>
      <c r="C1322" t="s">
        <v>115</v>
      </c>
      <c r="D1322" t="s">
        <v>16</v>
      </c>
      <c r="E1322">
        <v>1</v>
      </c>
      <c r="F1322">
        <v>6.22</v>
      </c>
      <c r="G1322">
        <v>1203.9649999999999</v>
      </c>
      <c r="I1322">
        <v>1203.9649999999999</v>
      </c>
      <c r="K1322" t="s">
        <v>66</v>
      </c>
      <c r="L1322">
        <v>0.4</v>
      </c>
      <c r="M1322">
        <v>-57.9</v>
      </c>
    </row>
    <row r="1323" spans="1:13" x14ac:dyDescent="0.35">
      <c r="A1323">
        <v>16</v>
      </c>
      <c r="B1323">
        <v>16</v>
      </c>
      <c r="C1323" t="s">
        <v>116</v>
      </c>
      <c r="D1323" t="s">
        <v>16</v>
      </c>
      <c r="E1323">
        <v>1</v>
      </c>
      <c r="F1323">
        <v>6.24</v>
      </c>
      <c r="G1323">
        <v>1217.1030000000001</v>
      </c>
      <c r="I1323">
        <v>1217.1030000000001</v>
      </c>
      <c r="K1323" t="s">
        <v>66</v>
      </c>
      <c r="L1323">
        <v>0.4</v>
      </c>
      <c r="M1323">
        <v>-57.4</v>
      </c>
    </row>
    <row r="1324" spans="1:13" x14ac:dyDescent="0.35">
      <c r="A1324">
        <v>17</v>
      </c>
      <c r="B1324">
        <v>17</v>
      </c>
      <c r="C1324" t="s">
        <v>117</v>
      </c>
      <c r="D1324" t="s">
        <v>16</v>
      </c>
      <c r="E1324">
        <v>1</v>
      </c>
      <c r="F1324">
        <v>6.11</v>
      </c>
      <c r="G1324">
        <v>549.21400000000006</v>
      </c>
      <c r="I1324">
        <v>549.21400000000006</v>
      </c>
      <c r="K1324" t="s">
        <v>66</v>
      </c>
      <c r="L1324">
        <v>0.2</v>
      </c>
      <c r="M1324">
        <v>-80.8</v>
      </c>
    </row>
    <row r="1325" spans="1:13" x14ac:dyDescent="0.35">
      <c r="A1325">
        <v>18</v>
      </c>
      <c r="B1325">
        <v>18</v>
      </c>
      <c r="C1325" t="s">
        <v>118</v>
      </c>
      <c r="D1325" t="s">
        <v>16</v>
      </c>
      <c r="E1325">
        <v>1</v>
      </c>
      <c r="F1325">
        <v>5.97</v>
      </c>
      <c r="G1325">
        <v>501.92899999999997</v>
      </c>
      <c r="I1325">
        <v>501.92899999999997</v>
      </c>
      <c r="K1325" t="s">
        <v>66</v>
      </c>
      <c r="L1325">
        <v>0.2</v>
      </c>
      <c r="M1325">
        <v>-82.4</v>
      </c>
    </row>
    <row r="1326" spans="1:13" x14ac:dyDescent="0.35">
      <c r="A1326">
        <v>19</v>
      </c>
      <c r="B1326">
        <v>19</v>
      </c>
      <c r="C1326" t="s">
        <v>119</v>
      </c>
      <c r="D1326" t="s">
        <v>24</v>
      </c>
      <c r="E1326">
        <v>1</v>
      </c>
    </row>
    <row r="1327" spans="1:13" x14ac:dyDescent="0.35">
      <c r="A1327">
        <v>20</v>
      </c>
      <c r="B1327">
        <v>20</v>
      </c>
      <c r="C1327" t="s">
        <v>120</v>
      </c>
      <c r="D1327" t="s">
        <v>16</v>
      </c>
      <c r="E1327">
        <v>1</v>
      </c>
      <c r="F1327">
        <v>6.24</v>
      </c>
      <c r="G1327">
        <v>1027.44</v>
      </c>
      <c r="I1327">
        <v>1027.44</v>
      </c>
      <c r="K1327" t="s">
        <v>66</v>
      </c>
      <c r="L1327">
        <v>0.4</v>
      </c>
      <c r="M1327">
        <v>-64</v>
      </c>
    </row>
    <row r="1328" spans="1:13" x14ac:dyDescent="0.35">
      <c r="A1328">
        <v>21</v>
      </c>
      <c r="B1328">
        <v>21</v>
      </c>
      <c r="C1328" t="s">
        <v>121</v>
      </c>
      <c r="D1328" t="s">
        <v>16</v>
      </c>
      <c r="E1328">
        <v>1</v>
      </c>
      <c r="F1328">
        <v>6.08</v>
      </c>
      <c r="G1328">
        <v>216.86</v>
      </c>
      <c r="I1328">
        <v>216.86</v>
      </c>
      <c r="K1328" t="s">
        <v>66</v>
      </c>
      <c r="L1328">
        <v>0.1</v>
      </c>
      <c r="M1328">
        <v>-92.4</v>
      </c>
    </row>
    <row r="1329" spans="1:13" x14ac:dyDescent="0.35">
      <c r="A1329">
        <v>22</v>
      </c>
      <c r="B1329">
        <v>22</v>
      </c>
      <c r="C1329" t="s">
        <v>122</v>
      </c>
      <c r="D1329" t="s">
        <v>16</v>
      </c>
      <c r="E1329">
        <v>1</v>
      </c>
      <c r="F1329">
        <v>6.08</v>
      </c>
      <c r="G1329">
        <v>712.28499999999997</v>
      </c>
      <c r="I1329">
        <v>712.28499999999997</v>
      </c>
      <c r="K1329" t="s">
        <v>66</v>
      </c>
      <c r="L1329">
        <v>0.2</v>
      </c>
      <c r="M1329">
        <v>-75.099999999999994</v>
      </c>
    </row>
    <row r="1330" spans="1:13" x14ac:dyDescent="0.35">
      <c r="A1330">
        <v>23</v>
      </c>
      <c r="B1330">
        <v>23</v>
      </c>
      <c r="C1330" t="s">
        <v>123</v>
      </c>
      <c r="D1330" t="s">
        <v>16</v>
      </c>
      <c r="E1330">
        <v>1</v>
      </c>
      <c r="F1330">
        <v>6.13</v>
      </c>
      <c r="G1330">
        <v>760.25800000000004</v>
      </c>
      <c r="I1330">
        <v>760.25800000000004</v>
      </c>
      <c r="K1330" t="s">
        <v>66</v>
      </c>
      <c r="L1330">
        <v>0.3</v>
      </c>
      <c r="M1330">
        <v>-73.400000000000006</v>
      </c>
    </row>
    <row r="1331" spans="1:13" x14ac:dyDescent="0.35">
      <c r="A1331">
        <v>24</v>
      </c>
      <c r="B1331">
        <v>24</v>
      </c>
      <c r="C1331" t="s">
        <v>124</v>
      </c>
      <c r="D1331" t="s">
        <v>16</v>
      </c>
      <c r="E1331">
        <v>1</v>
      </c>
      <c r="F1331">
        <v>5.84</v>
      </c>
      <c r="G1331">
        <v>733.92</v>
      </c>
      <c r="I1331">
        <v>733.92</v>
      </c>
      <c r="K1331" t="s">
        <v>17</v>
      </c>
      <c r="L1331">
        <v>0.3</v>
      </c>
      <c r="M1331">
        <v>-74.3</v>
      </c>
    </row>
    <row r="1332" spans="1:13" x14ac:dyDescent="0.35">
      <c r="A1332">
        <v>25</v>
      </c>
      <c r="B1332">
        <v>25</v>
      </c>
      <c r="C1332" t="s">
        <v>125</v>
      </c>
      <c r="D1332" t="s">
        <v>24</v>
      </c>
      <c r="E1332">
        <v>1</v>
      </c>
    </row>
    <row r="1333" spans="1:13" x14ac:dyDescent="0.35">
      <c r="A1333">
        <v>26</v>
      </c>
      <c r="B1333">
        <v>26</v>
      </c>
      <c r="C1333" t="s">
        <v>126</v>
      </c>
      <c r="D1333" t="s">
        <v>16</v>
      </c>
      <c r="E1333">
        <v>1</v>
      </c>
      <c r="F1333">
        <v>6.17</v>
      </c>
      <c r="G1333">
        <v>1044.8399999999999</v>
      </c>
      <c r="I1333">
        <v>1044.8399999999999</v>
      </c>
      <c r="K1333" t="s">
        <v>66</v>
      </c>
      <c r="L1333">
        <v>0.4</v>
      </c>
      <c r="M1333">
        <v>-63.4</v>
      </c>
    </row>
    <row r="1334" spans="1:13" x14ac:dyDescent="0.35">
      <c r="A1334">
        <v>27</v>
      </c>
      <c r="B1334">
        <v>27</v>
      </c>
      <c r="C1334" t="s">
        <v>127</v>
      </c>
      <c r="D1334" t="s">
        <v>16</v>
      </c>
      <c r="E1334">
        <v>1</v>
      </c>
      <c r="F1334">
        <v>6.04</v>
      </c>
      <c r="G1334">
        <v>1306.2719999999999</v>
      </c>
      <c r="I1334">
        <v>1306.2719999999999</v>
      </c>
      <c r="K1334" t="s">
        <v>66</v>
      </c>
      <c r="L1334">
        <v>0.5</v>
      </c>
      <c r="M1334">
        <v>-54.3</v>
      </c>
    </row>
    <row r="1335" spans="1:13" x14ac:dyDescent="0.35">
      <c r="A1335">
        <v>28</v>
      </c>
      <c r="B1335">
        <v>28</v>
      </c>
      <c r="C1335" t="s">
        <v>128</v>
      </c>
      <c r="D1335" t="s">
        <v>16</v>
      </c>
      <c r="E1335">
        <v>1</v>
      </c>
      <c r="F1335">
        <v>6.13</v>
      </c>
      <c r="G1335">
        <v>1227.9369999999999</v>
      </c>
      <c r="I1335">
        <v>1227.9369999999999</v>
      </c>
      <c r="K1335" t="s">
        <v>66</v>
      </c>
      <c r="L1335">
        <v>0.4</v>
      </c>
      <c r="M1335">
        <v>-57</v>
      </c>
    </row>
    <row r="1336" spans="1:13" x14ac:dyDescent="0.35">
      <c r="A1336">
        <v>29</v>
      </c>
      <c r="B1336">
        <v>29</v>
      </c>
      <c r="C1336" t="s">
        <v>129</v>
      </c>
      <c r="D1336" t="s">
        <v>16</v>
      </c>
      <c r="E1336">
        <v>1</v>
      </c>
      <c r="F1336">
        <v>6.13</v>
      </c>
      <c r="G1336">
        <v>940.4</v>
      </c>
      <c r="I1336">
        <v>940.4</v>
      </c>
      <c r="K1336" t="s">
        <v>66</v>
      </c>
      <c r="L1336">
        <v>0.3</v>
      </c>
      <c r="M1336">
        <v>-67.099999999999994</v>
      </c>
    </row>
    <row r="1337" spans="1:13" x14ac:dyDescent="0.35">
      <c r="A1337">
        <v>30</v>
      </c>
      <c r="B1337">
        <v>30</v>
      </c>
      <c r="C1337" t="s">
        <v>130</v>
      </c>
      <c r="D1337" t="s">
        <v>16</v>
      </c>
      <c r="E1337">
        <v>1</v>
      </c>
      <c r="F1337">
        <v>6.13</v>
      </c>
      <c r="G1337">
        <v>1017.8339999999999</v>
      </c>
      <c r="I1337">
        <v>1017.8339999999999</v>
      </c>
      <c r="K1337" t="s">
        <v>66</v>
      </c>
      <c r="L1337">
        <v>0.4</v>
      </c>
      <c r="M1337">
        <v>-64.400000000000006</v>
      </c>
    </row>
    <row r="1338" spans="1:13" x14ac:dyDescent="0.35">
      <c r="A1338">
        <v>31</v>
      </c>
      <c r="B1338">
        <v>31</v>
      </c>
      <c r="C1338" t="s">
        <v>131</v>
      </c>
      <c r="D1338" t="s">
        <v>24</v>
      </c>
      <c r="E1338">
        <v>1</v>
      </c>
    </row>
    <row r="1339" spans="1:13" x14ac:dyDescent="0.35">
      <c r="A1339">
        <v>32</v>
      </c>
      <c r="B1339">
        <v>32</v>
      </c>
      <c r="C1339" t="s">
        <v>132</v>
      </c>
      <c r="D1339" t="s">
        <v>16</v>
      </c>
      <c r="E1339">
        <v>1</v>
      </c>
      <c r="F1339">
        <v>6.15</v>
      </c>
      <c r="G1339">
        <v>854.97500000000002</v>
      </c>
      <c r="I1339">
        <v>854.97500000000002</v>
      </c>
      <c r="K1339" t="s">
        <v>66</v>
      </c>
      <c r="L1339">
        <v>0.3</v>
      </c>
      <c r="M1339">
        <v>-70.099999999999994</v>
      </c>
    </row>
    <row r="1340" spans="1:13" x14ac:dyDescent="0.35">
      <c r="A1340">
        <v>33</v>
      </c>
      <c r="B1340">
        <v>33</v>
      </c>
      <c r="C1340" t="s">
        <v>133</v>
      </c>
      <c r="D1340" t="s">
        <v>16</v>
      </c>
      <c r="E1340">
        <v>1</v>
      </c>
      <c r="F1340">
        <v>6.06</v>
      </c>
      <c r="G1340">
        <v>442.12900000000002</v>
      </c>
      <c r="I1340">
        <v>442.12900000000002</v>
      </c>
      <c r="K1340" t="s">
        <v>66</v>
      </c>
      <c r="L1340">
        <v>0.2</v>
      </c>
      <c r="M1340">
        <v>-84.5</v>
      </c>
    </row>
    <row r="1341" spans="1:13" x14ac:dyDescent="0.35">
      <c r="A1341">
        <v>34</v>
      </c>
      <c r="B1341">
        <v>34</v>
      </c>
      <c r="C1341" t="s">
        <v>134</v>
      </c>
      <c r="D1341" t="s">
        <v>16</v>
      </c>
      <c r="E1341">
        <v>1</v>
      </c>
      <c r="F1341">
        <v>5.97</v>
      </c>
      <c r="G1341">
        <v>339.64</v>
      </c>
      <c r="I1341">
        <v>339.64</v>
      </c>
      <c r="K1341" t="s">
        <v>66</v>
      </c>
      <c r="L1341">
        <v>0.1</v>
      </c>
      <c r="M1341">
        <v>-88.1</v>
      </c>
    </row>
    <row r="1342" spans="1:13" x14ac:dyDescent="0.35">
      <c r="A1342">
        <v>35</v>
      </c>
      <c r="B1342">
        <v>35</v>
      </c>
      <c r="C1342" t="s">
        <v>135</v>
      </c>
      <c r="D1342" t="s">
        <v>16</v>
      </c>
      <c r="E1342">
        <v>1</v>
      </c>
      <c r="F1342">
        <v>5.94</v>
      </c>
      <c r="G1342">
        <v>164.423</v>
      </c>
      <c r="I1342">
        <v>164.423</v>
      </c>
      <c r="K1342" t="s">
        <v>66</v>
      </c>
      <c r="L1342">
        <v>0.1</v>
      </c>
      <c r="M1342">
        <v>-94.2</v>
      </c>
    </row>
    <row r="1343" spans="1:13" x14ac:dyDescent="0.35">
      <c r="A1343">
        <v>36</v>
      </c>
      <c r="B1343">
        <v>36</v>
      </c>
      <c r="C1343" t="s">
        <v>136</v>
      </c>
      <c r="D1343" t="s">
        <v>16</v>
      </c>
      <c r="E1343">
        <v>1</v>
      </c>
      <c r="F1343">
        <v>6.04</v>
      </c>
      <c r="G1343">
        <v>652.25400000000002</v>
      </c>
      <c r="I1343">
        <v>652.25400000000002</v>
      </c>
      <c r="K1343" t="s">
        <v>66</v>
      </c>
      <c r="L1343">
        <v>0.2</v>
      </c>
      <c r="M1343">
        <v>-77.2</v>
      </c>
    </row>
    <row r="1344" spans="1:13" x14ac:dyDescent="0.35">
      <c r="A1344">
        <v>37</v>
      </c>
      <c r="B1344">
        <v>37</v>
      </c>
      <c r="C1344" t="s">
        <v>137</v>
      </c>
      <c r="D1344" t="s">
        <v>24</v>
      </c>
      <c r="E1344">
        <v>1</v>
      </c>
    </row>
    <row r="1345" spans="1:13" x14ac:dyDescent="0.35">
      <c r="A1345">
        <v>38</v>
      </c>
      <c r="B1345">
        <v>38</v>
      </c>
      <c r="C1345" t="s">
        <v>138</v>
      </c>
      <c r="D1345" t="s">
        <v>16</v>
      </c>
      <c r="E1345">
        <v>1</v>
      </c>
      <c r="F1345">
        <v>6.2</v>
      </c>
      <c r="G1345">
        <v>1726.556</v>
      </c>
      <c r="I1345">
        <v>1726.556</v>
      </c>
      <c r="K1345" t="s">
        <v>66</v>
      </c>
      <c r="L1345">
        <v>0.6</v>
      </c>
      <c r="M1345">
        <v>-39.6</v>
      </c>
    </row>
    <row r="1346" spans="1:13" x14ac:dyDescent="0.35">
      <c r="A1346">
        <v>39</v>
      </c>
      <c r="B1346">
        <v>39</v>
      </c>
      <c r="C1346" t="s">
        <v>139</v>
      </c>
      <c r="D1346" t="s">
        <v>16</v>
      </c>
      <c r="E1346">
        <v>1</v>
      </c>
      <c r="F1346">
        <v>6.08</v>
      </c>
      <c r="G1346">
        <v>1021.6</v>
      </c>
      <c r="I1346">
        <v>1021.6</v>
      </c>
      <c r="K1346" t="s">
        <v>66</v>
      </c>
      <c r="L1346">
        <v>0.4</v>
      </c>
      <c r="M1346">
        <v>-64.2</v>
      </c>
    </row>
    <row r="1347" spans="1:13" x14ac:dyDescent="0.35">
      <c r="A1347">
        <v>40</v>
      </c>
      <c r="B1347">
        <v>40</v>
      </c>
      <c r="C1347" t="s">
        <v>140</v>
      </c>
      <c r="D1347" t="s">
        <v>16</v>
      </c>
      <c r="E1347">
        <v>1</v>
      </c>
      <c r="F1347">
        <v>6.09</v>
      </c>
      <c r="G1347">
        <v>843.16800000000001</v>
      </c>
      <c r="I1347">
        <v>843.16800000000001</v>
      </c>
      <c r="K1347" t="s">
        <v>66</v>
      </c>
      <c r="L1347">
        <v>0.3</v>
      </c>
      <c r="M1347">
        <v>-70.5</v>
      </c>
    </row>
    <row r="1348" spans="1:13" x14ac:dyDescent="0.35">
      <c r="A1348">
        <v>41</v>
      </c>
      <c r="B1348">
        <v>41</v>
      </c>
      <c r="C1348" t="s">
        <v>141</v>
      </c>
      <c r="D1348" t="s">
        <v>16</v>
      </c>
      <c r="E1348">
        <v>1</v>
      </c>
      <c r="F1348">
        <v>5.97</v>
      </c>
      <c r="G1348">
        <v>743.54899999999998</v>
      </c>
      <c r="I1348">
        <v>743.54899999999998</v>
      </c>
      <c r="K1348" t="s">
        <v>66</v>
      </c>
      <c r="L1348">
        <v>0.3</v>
      </c>
      <c r="M1348">
        <v>-74</v>
      </c>
    </row>
    <row r="1349" spans="1:13" x14ac:dyDescent="0.35">
      <c r="A1349">
        <v>42</v>
      </c>
      <c r="B1349">
        <v>42</v>
      </c>
      <c r="C1349" t="s">
        <v>142</v>
      </c>
      <c r="D1349" t="s">
        <v>16</v>
      </c>
      <c r="E1349">
        <v>1</v>
      </c>
      <c r="F1349">
        <v>6.04</v>
      </c>
      <c r="G1349">
        <v>995.07299999999998</v>
      </c>
      <c r="I1349">
        <v>995.07299999999998</v>
      </c>
      <c r="K1349" t="s">
        <v>66</v>
      </c>
      <c r="L1349">
        <v>0.3</v>
      </c>
      <c r="M1349">
        <v>-65.2</v>
      </c>
    </row>
    <row r="1350" spans="1:13" x14ac:dyDescent="0.35">
      <c r="A1350">
        <v>43</v>
      </c>
      <c r="B1350">
        <v>43</v>
      </c>
      <c r="C1350" t="s">
        <v>143</v>
      </c>
      <c r="D1350" t="s">
        <v>24</v>
      </c>
      <c r="E1350">
        <v>1</v>
      </c>
    </row>
    <row r="1351" spans="1:13" x14ac:dyDescent="0.35">
      <c r="A1351">
        <v>44</v>
      </c>
      <c r="B1351">
        <v>44</v>
      </c>
      <c r="C1351" t="s">
        <v>144</v>
      </c>
      <c r="D1351" t="s">
        <v>16</v>
      </c>
      <c r="E1351">
        <v>1</v>
      </c>
      <c r="F1351">
        <v>6.01</v>
      </c>
      <c r="G1351">
        <v>1070.6849999999999</v>
      </c>
      <c r="I1351">
        <v>1070.6849999999999</v>
      </c>
      <c r="K1351" t="s">
        <v>66</v>
      </c>
      <c r="L1351">
        <v>0.4</v>
      </c>
      <c r="M1351">
        <v>-62.5</v>
      </c>
    </row>
    <row r="1352" spans="1:13" x14ac:dyDescent="0.35">
      <c r="A1352">
        <v>45</v>
      </c>
      <c r="B1352">
        <v>45</v>
      </c>
      <c r="C1352" t="s">
        <v>145</v>
      </c>
      <c r="D1352" t="s">
        <v>16</v>
      </c>
      <c r="E1352">
        <v>1</v>
      </c>
      <c r="F1352">
        <v>6.09</v>
      </c>
      <c r="G1352">
        <v>1028.93</v>
      </c>
      <c r="I1352">
        <v>1028.93</v>
      </c>
      <c r="K1352" t="s">
        <v>66</v>
      </c>
      <c r="L1352">
        <v>0.4</v>
      </c>
      <c r="M1352">
        <v>-64</v>
      </c>
    </row>
    <row r="1353" spans="1:13" x14ac:dyDescent="0.35">
      <c r="A1353">
        <v>46</v>
      </c>
      <c r="B1353">
        <v>46</v>
      </c>
      <c r="C1353" t="s">
        <v>146</v>
      </c>
      <c r="D1353" t="s">
        <v>16</v>
      </c>
      <c r="E1353">
        <v>1</v>
      </c>
      <c r="F1353">
        <v>6.15</v>
      </c>
      <c r="G1353">
        <v>1075.9490000000001</v>
      </c>
      <c r="I1353">
        <v>1075.9490000000001</v>
      </c>
      <c r="K1353" t="s">
        <v>66</v>
      </c>
      <c r="L1353">
        <v>0.4</v>
      </c>
      <c r="M1353">
        <v>-62.3</v>
      </c>
    </row>
    <row r="1354" spans="1:13" x14ac:dyDescent="0.35">
      <c r="A1354">
        <v>47</v>
      </c>
      <c r="B1354">
        <v>47</v>
      </c>
      <c r="C1354" t="s">
        <v>147</v>
      </c>
      <c r="D1354" t="s">
        <v>16</v>
      </c>
      <c r="E1354">
        <v>1</v>
      </c>
      <c r="F1354">
        <v>6.04</v>
      </c>
      <c r="G1354">
        <v>768.16700000000003</v>
      </c>
      <c r="I1354">
        <v>768.16700000000003</v>
      </c>
      <c r="K1354" t="s">
        <v>66</v>
      </c>
      <c r="L1354">
        <v>0.3</v>
      </c>
      <c r="M1354">
        <v>-73.099999999999994</v>
      </c>
    </row>
    <row r="1355" spans="1:13" x14ac:dyDescent="0.35">
      <c r="A1355">
        <v>48</v>
      </c>
      <c r="B1355">
        <v>48</v>
      </c>
      <c r="C1355" t="s">
        <v>148</v>
      </c>
      <c r="D1355" t="s">
        <v>24</v>
      </c>
      <c r="E1355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355"/>
  <sheetViews>
    <sheetView workbookViewId="0"/>
  </sheetViews>
  <sheetFormatPr defaultRowHeight="14.5" x14ac:dyDescent="0.35"/>
  <sheetData>
    <row r="1" spans="1:13" x14ac:dyDescent="0.35">
      <c r="A1" t="s">
        <v>0</v>
      </c>
    </row>
    <row r="3" spans="1:13" x14ac:dyDescent="0.35">
      <c r="A3" t="s">
        <v>149</v>
      </c>
    </row>
    <row r="5" spans="1:13" x14ac:dyDescent="0.35">
      <c r="A5" t="s">
        <v>2</v>
      </c>
    </row>
    <row r="7" spans="1:13" x14ac:dyDescent="0.35">
      <c r="B7" t="s">
        <v>3</v>
      </c>
      <c r="C7" t="s">
        <v>4</v>
      </c>
      <c r="D7" t="s">
        <v>5</v>
      </c>
      <c r="E7" t="s">
        <v>6</v>
      </c>
      <c r="F7" t="s">
        <v>7</v>
      </c>
      <c r="G7" t="s">
        <v>8</v>
      </c>
      <c r="H7" t="s">
        <v>9</v>
      </c>
      <c r="I7" t="s">
        <v>10</v>
      </c>
      <c r="J7" t="s">
        <v>11</v>
      </c>
      <c r="K7" t="s">
        <v>12</v>
      </c>
      <c r="L7" t="s">
        <v>13</v>
      </c>
      <c r="M7" t="s">
        <v>14</v>
      </c>
    </row>
    <row r="8" spans="1:13" x14ac:dyDescent="0.35">
      <c r="A8">
        <v>1</v>
      </c>
      <c r="B8">
        <v>1</v>
      </c>
      <c r="C8" t="s">
        <v>150</v>
      </c>
      <c r="D8" t="s">
        <v>24</v>
      </c>
      <c r="K8" t="s">
        <v>25</v>
      </c>
    </row>
    <row r="9" spans="1:13" x14ac:dyDescent="0.35">
      <c r="A9">
        <v>2</v>
      </c>
      <c r="B9">
        <v>2</v>
      </c>
      <c r="C9" t="s">
        <v>151</v>
      </c>
      <c r="D9" t="s">
        <v>16</v>
      </c>
      <c r="F9">
        <v>0.76</v>
      </c>
      <c r="G9">
        <v>852.995</v>
      </c>
      <c r="H9">
        <v>1741.298</v>
      </c>
      <c r="I9">
        <v>0.49</v>
      </c>
      <c r="K9" t="s">
        <v>17</v>
      </c>
      <c r="L9">
        <v>51.7</v>
      </c>
    </row>
    <row r="10" spans="1:13" x14ac:dyDescent="0.35">
      <c r="A10">
        <v>3</v>
      </c>
      <c r="B10">
        <v>3</v>
      </c>
      <c r="C10" t="s">
        <v>152</v>
      </c>
      <c r="D10" t="s">
        <v>16</v>
      </c>
      <c r="F10">
        <v>0.61</v>
      </c>
      <c r="G10">
        <v>1940.961</v>
      </c>
      <c r="H10">
        <v>1071.4390000000001</v>
      </c>
      <c r="I10">
        <v>1.8120000000000001</v>
      </c>
      <c r="K10" t="s">
        <v>17</v>
      </c>
      <c r="L10">
        <v>201.6</v>
      </c>
    </row>
    <row r="11" spans="1:13" x14ac:dyDescent="0.35">
      <c r="A11">
        <v>4</v>
      </c>
      <c r="B11">
        <v>4</v>
      </c>
      <c r="C11" t="s">
        <v>153</v>
      </c>
      <c r="D11" t="s">
        <v>16</v>
      </c>
      <c r="F11">
        <v>0.53</v>
      </c>
      <c r="G11">
        <v>1822.2429999999999</v>
      </c>
      <c r="H11">
        <v>344.27600000000001</v>
      </c>
      <c r="I11">
        <v>5.2930000000000001</v>
      </c>
      <c r="K11" t="s">
        <v>17</v>
      </c>
      <c r="L11">
        <v>596.5</v>
      </c>
    </row>
    <row r="12" spans="1:13" x14ac:dyDescent="0.35">
      <c r="A12">
        <v>5</v>
      </c>
      <c r="B12">
        <v>5</v>
      </c>
      <c r="C12" t="s">
        <v>154</v>
      </c>
      <c r="D12" t="s">
        <v>16</v>
      </c>
      <c r="F12">
        <v>0.75</v>
      </c>
      <c r="G12">
        <v>1687.6320000000001</v>
      </c>
      <c r="H12">
        <v>370.60599999999999</v>
      </c>
      <c r="I12">
        <v>4.5540000000000003</v>
      </c>
      <c r="K12" t="s">
        <v>17</v>
      </c>
      <c r="L12">
        <v>512.70000000000005</v>
      </c>
    </row>
    <row r="13" spans="1:13" x14ac:dyDescent="0.35">
      <c r="A13">
        <v>6</v>
      </c>
      <c r="B13">
        <v>6</v>
      </c>
      <c r="C13" t="s">
        <v>155</v>
      </c>
      <c r="D13" t="s">
        <v>16</v>
      </c>
      <c r="F13">
        <v>0.78</v>
      </c>
      <c r="G13">
        <v>827.94100000000003</v>
      </c>
      <c r="H13">
        <v>251.066</v>
      </c>
      <c r="I13">
        <v>3.298</v>
      </c>
      <c r="K13" t="s">
        <v>17</v>
      </c>
      <c r="L13">
        <v>370.2</v>
      </c>
    </row>
    <row r="14" spans="1:13" x14ac:dyDescent="0.35">
      <c r="A14">
        <v>7</v>
      </c>
      <c r="B14">
        <v>7</v>
      </c>
      <c r="C14" t="s">
        <v>156</v>
      </c>
      <c r="D14" t="s">
        <v>24</v>
      </c>
      <c r="K14" t="s">
        <v>25</v>
      </c>
    </row>
    <row r="15" spans="1:13" x14ac:dyDescent="0.35">
      <c r="A15">
        <v>8</v>
      </c>
      <c r="B15">
        <v>8</v>
      </c>
      <c r="C15" t="s">
        <v>157</v>
      </c>
      <c r="D15" t="s">
        <v>16</v>
      </c>
      <c r="E15">
        <v>44.62</v>
      </c>
      <c r="F15">
        <v>0.65</v>
      </c>
      <c r="G15">
        <v>1113.8530000000001</v>
      </c>
      <c r="H15">
        <v>2272.2719999999999</v>
      </c>
      <c r="I15">
        <v>0.49</v>
      </c>
      <c r="K15" t="s">
        <v>17</v>
      </c>
      <c r="L15">
        <v>51.7</v>
      </c>
      <c r="M15">
        <v>15.9</v>
      </c>
    </row>
    <row r="16" spans="1:13" x14ac:dyDescent="0.35">
      <c r="A16">
        <v>9</v>
      </c>
      <c r="B16">
        <v>9</v>
      </c>
      <c r="C16" t="s">
        <v>158</v>
      </c>
      <c r="D16" t="s">
        <v>16</v>
      </c>
      <c r="F16">
        <v>0.77</v>
      </c>
      <c r="G16">
        <v>1790.4739999999999</v>
      </c>
      <c r="H16">
        <v>924.74</v>
      </c>
      <c r="I16">
        <v>1.9359999999999999</v>
      </c>
      <c r="K16" t="s">
        <v>17</v>
      </c>
      <c r="L16">
        <v>215.8</v>
      </c>
    </row>
    <row r="17" spans="1:13" x14ac:dyDescent="0.35">
      <c r="A17">
        <v>10</v>
      </c>
      <c r="B17">
        <v>10</v>
      </c>
      <c r="C17" t="s">
        <v>159</v>
      </c>
      <c r="D17" t="s">
        <v>16</v>
      </c>
      <c r="F17">
        <v>0.53</v>
      </c>
      <c r="G17">
        <v>927.6</v>
      </c>
      <c r="H17">
        <v>417.45100000000002</v>
      </c>
      <c r="I17">
        <v>2.222</v>
      </c>
      <c r="K17" t="s">
        <v>17</v>
      </c>
      <c r="L17">
        <v>248.2</v>
      </c>
    </row>
    <row r="18" spans="1:13" x14ac:dyDescent="0.35">
      <c r="A18">
        <v>11</v>
      </c>
      <c r="B18">
        <v>11</v>
      </c>
      <c r="C18" t="s">
        <v>160</v>
      </c>
      <c r="D18" t="s">
        <v>24</v>
      </c>
      <c r="K18" t="s">
        <v>25</v>
      </c>
    </row>
    <row r="19" spans="1:13" x14ac:dyDescent="0.35">
      <c r="A19">
        <v>12</v>
      </c>
      <c r="B19">
        <v>12</v>
      </c>
      <c r="C19" t="s">
        <v>161</v>
      </c>
      <c r="D19" t="s">
        <v>16</v>
      </c>
      <c r="F19">
        <v>0.7</v>
      </c>
      <c r="G19">
        <v>505.21199999999999</v>
      </c>
      <c r="H19">
        <v>1716.2829999999999</v>
      </c>
      <c r="I19">
        <v>0.29399999999999998</v>
      </c>
      <c r="K19" t="s">
        <v>17</v>
      </c>
      <c r="L19">
        <v>29.5</v>
      </c>
    </row>
    <row r="20" spans="1:13" x14ac:dyDescent="0.35">
      <c r="A20">
        <v>13</v>
      </c>
      <c r="B20">
        <v>13</v>
      </c>
      <c r="C20" t="s">
        <v>162</v>
      </c>
      <c r="D20" t="s">
        <v>16</v>
      </c>
      <c r="F20">
        <v>0.62</v>
      </c>
      <c r="G20">
        <v>344.02600000000001</v>
      </c>
      <c r="H20">
        <v>1757.1690000000001</v>
      </c>
      <c r="I20">
        <v>0.19600000000000001</v>
      </c>
      <c r="K20" t="s">
        <v>17</v>
      </c>
      <c r="L20">
        <v>18.3</v>
      </c>
    </row>
    <row r="21" spans="1:13" x14ac:dyDescent="0.35">
      <c r="A21">
        <v>14</v>
      </c>
      <c r="B21">
        <v>14</v>
      </c>
      <c r="C21" t="s">
        <v>163</v>
      </c>
      <c r="D21" t="s">
        <v>16</v>
      </c>
      <c r="F21">
        <v>0.65</v>
      </c>
      <c r="G21">
        <v>134.39099999999999</v>
      </c>
      <c r="H21">
        <v>1801.5609999999999</v>
      </c>
      <c r="I21">
        <v>7.4999999999999997E-2</v>
      </c>
      <c r="K21" t="s">
        <v>17</v>
      </c>
      <c r="L21">
        <v>4.5999999999999996</v>
      </c>
    </row>
    <row r="22" spans="1:13" x14ac:dyDescent="0.35">
      <c r="A22">
        <v>15</v>
      </c>
      <c r="B22">
        <v>15</v>
      </c>
      <c r="C22" t="s">
        <v>164</v>
      </c>
      <c r="D22" t="s">
        <v>16</v>
      </c>
      <c r="F22">
        <v>0.61</v>
      </c>
      <c r="G22">
        <v>458.423</v>
      </c>
      <c r="H22">
        <v>1832.2329999999999</v>
      </c>
      <c r="I22">
        <v>0.25</v>
      </c>
      <c r="K22" t="s">
        <v>17</v>
      </c>
      <c r="L22">
        <v>24.5</v>
      </c>
    </row>
    <row r="23" spans="1:13" x14ac:dyDescent="0.35">
      <c r="A23">
        <v>16</v>
      </c>
      <c r="B23">
        <v>16</v>
      </c>
      <c r="C23" t="s">
        <v>165</v>
      </c>
      <c r="D23" t="s">
        <v>24</v>
      </c>
      <c r="K23" t="s">
        <v>25</v>
      </c>
    </row>
    <row r="24" spans="1:13" x14ac:dyDescent="0.35">
      <c r="A24">
        <v>17</v>
      </c>
      <c r="B24">
        <v>17</v>
      </c>
      <c r="C24" t="s">
        <v>166</v>
      </c>
      <c r="D24" t="s">
        <v>16</v>
      </c>
      <c r="F24">
        <v>0.76</v>
      </c>
      <c r="G24">
        <v>1330.4</v>
      </c>
      <c r="H24">
        <v>1172.97</v>
      </c>
      <c r="I24">
        <v>1.1339999999999999</v>
      </c>
      <c r="K24" t="s">
        <v>17</v>
      </c>
      <c r="L24">
        <v>124.8</v>
      </c>
    </row>
    <row r="25" spans="1:13" x14ac:dyDescent="0.35">
      <c r="A25">
        <v>18</v>
      </c>
      <c r="B25">
        <v>18</v>
      </c>
      <c r="C25" t="s">
        <v>167</v>
      </c>
      <c r="D25" t="s">
        <v>16</v>
      </c>
      <c r="F25">
        <v>0.53</v>
      </c>
      <c r="G25">
        <v>1933.626</v>
      </c>
      <c r="H25">
        <v>371.64699999999999</v>
      </c>
      <c r="I25">
        <v>5.2030000000000003</v>
      </c>
      <c r="K25" t="s">
        <v>17</v>
      </c>
      <c r="L25">
        <v>586.29999999999995</v>
      </c>
    </row>
    <row r="26" spans="1:13" x14ac:dyDescent="0.35">
      <c r="A26">
        <v>19</v>
      </c>
      <c r="B26">
        <v>19</v>
      </c>
      <c r="C26" t="s">
        <v>168</v>
      </c>
      <c r="D26" t="s">
        <v>16</v>
      </c>
      <c r="F26">
        <v>0.76</v>
      </c>
      <c r="G26">
        <v>1472.02</v>
      </c>
      <c r="H26">
        <v>904.16300000000001</v>
      </c>
      <c r="I26">
        <v>1.6279999999999999</v>
      </c>
      <c r="K26" t="s">
        <v>17</v>
      </c>
      <c r="L26">
        <v>180.8</v>
      </c>
    </row>
    <row r="27" spans="1:13" x14ac:dyDescent="0.35">
      <c r="A27">
        <v>20</v>
      </c>
      <c r="B27">
        <v>20</v>
      </c>
      <c r="C27" t="s">
        <v>169</v>
      </c>
      <c r="D27" t="s">
        <v>16</v>
      </c>
      <c r="F27">
        <v>0.52</v>
      </c>
      <c r="G27">
        <v>865.58500000000004</v>
      </c>
      <c r="H27">
        <v>328.00799999999998</v>
      </c>
      <c r="I27">
        <v>2.6389999999999998</v>
      </c>
      <c r="K27" t="s">
        <v>17</v>
      </c>
      <c r="L27">
        <v>295.5</v>
      </c>
    </row>
    <row r="28" spans="1:13" x14ac:dyDescent="0.35">
      <c r="A28">
        <v>21</v>
      </c>
      <c r="B28">
        <v>21</v>
      </c>
      <c r="C28" t="s">
        <v>170</v>
      </c>
      <c r="D28" t="s">
        <v>24</v>
      </c>
      <c r="K28" t="s">
        <v>25</v>
      </c>
    </row>
    <row r="29" spans="1:13" x14ac:dyDescent="0.35">
      <c r="A29">
        <v>22</v>
      </c>
      <c r="B29">
        <v>22</v>
      </c>
      <c r="C29" t="s">
        <v>171</v>
      </c>
      <c r="D29" t="s">
        <v>16</v>
      </c>
      <c r="E29">
        <v>354.9</v>
      </c>
      <c r="F29">
        <v>0.65</v>
      </c>
      <c r="G29">
        <v>7265.9260000000004</v>
      </c>
      <c r="H29">
        <v>2352.4859999999999</v>
      </c>
      <c r="I29">
        <v>3.089</v>
      </c>
      <c r="K29" t="s">
        <v>17</v>
      </c>
      <c r="L29">
        <v>346.5</v>
      </c>
      <c r="M29">
        <v>-2.4</v>
      </c>
    </row>
    <row r="30" spans="1:13" x14ac:dyDescent="0.35">
      <c r="A30">
        <v>23</v>
      </c>
      <c r="B30">
        <v>23</v>
      </c>
      <c r="C30" t="s">
        <v>172</v>
      </c>
      <c r="D30" t="s">
        <v>16</v>
      </c>
      <c r="F30">
        <v>0.77</v>
      </c>
      <c r="G30">
        <v>1897.5039999999999</v>
      </c>
      <c r="H30">
        <v>1146.433</v>
      </c>
      <c r="I30">
        <v>1.655</v>
      </c>
      <c r="K30" t="s">
        <v>17</v>
      </c>
      <c r="L30">
        <v>183.9</v>
      </c>
    </row>
    <row r="31" spans="1:13" x14ac:dyDescent="0.35">
      <c r="A31">
        <v>24</v>
      </c>
      <c r="B31">
        <v>24</v>
      </c>
      <c r="C31" t="s">
        <v>173</v>
      </c>
      <c r="D31" t="s">
        <v>16</v>
      </c>
      <c r="F31">
        <v>0.62</v>
      </c>
      <c r="G31">
        <v>1831.0519999999999</v>
      </c>
      <c r="H31">
        <v>1229.3530000000001</v>
      </c>
      <c r="I31">
        <v>1.4890000000000001</v>
      </c>
      <c r="K31" t="s">
        <v>17</v>
      </c>
      <c r="L31">
        <v>165.1</v>
      </c>
    </row>
    <row r="32" spans="1:13" x14ac:dyDescent="0.35">
      <c r="A32">
        <v>25</v>
      </c>
      <c r="B32">
        <v>25</v>
      </c>
      <c r="C32" t="s">
        <v>174</v>
      </c>
      <c r="D32" t="s">
        <v>24</v>
      </c>
      <c r="K32" t="s">
        <v>25</v>
      </c>
    </row>
    <row r="33" spans="1:13" x14ac:dyDescent="0.35">
      <c r="A33">
        <v>26</v>
      </c>
      <c r="B33">
        <v>26</v>
      </c>
      <c r="C33" t="s">
        <v>175</v>
      </c>
      <c r="D33" t="s">
        <v>16</v>
      </c>
      <c r="F33">
        <v>0.78</v>
      </c>
      <c r="G33">
        <v>1482.4069999999999</v>
      </c>
      <c r="H33">
        <v>972.16300000000001</v>
      </c>
      <c r="I33">
        <v>1.5249999999999999</v>
      </c>
      <c r="K33" t="s">
        <v>17</v>
      </c>
      <c r="L33">
        <v>169.1</v>
      </c>
    </row>
    <row r="34" spans="1:13" x14ac:dyDescent="0.35">
      <c r="A34">
        <v>27</v>
      </c>
      <c r="B34">
        <v>27</v>
      </c>
      <c r="C34" t="s">
        <v>176</v>
      </c>
      <c r="D34" t="s">
        <v>16</v>
      </c>
      <c r="F34">
        <v>0.53</v>
      </c>
      <c r="G34">
        <v>2968.7649999999999</v>
      </c>
      <c r="H34">
        <v>578.6</v>
      </c>
      <c r="I34">
        <v>5.1310000000000002</v>
      </c>
      <c r="K34" t="s">
        <v>17</v>
      </c>
      <c r="L34">
        <v>578.1</v>
      </c>
    </row>
    <row r="35" spans="1:13" x14ac:dyDescent="0.35">
      <c r="A35">
        <v>28</v>
      </c>
      <c r="B35">
        <v>28</v>
      </c>
      <c r="C35" t="s">
        <v>177</v>
      </c>
      <c r="D35" t="s">
        <v>16</v>
      </c>
      <c r="F35">
        <v>0.73</v>
      </c>
      <c r="G35">
        <v>2946.953</v>
      </c>
      <c r="H35">
        <v>1142.557</v>
      </c>
      <c r="I35">
        <v>2.5790000000000002</v>
      </c>
      <c r="K35" t="s">
        <v>17</v>
      </c>
      <c r="L35">
        <v>288.7</v>
      </c>
    </row>
    <row r="36" spans="1:13" x14ac:dyDescent="0.35">
      <c r="A36">
        <v>29</v>
      </c>
      <c r="B36">
        <v>29</v>
      </c>
      <c r="C36" t="s">
        <v>178</v>
      </c>
      <c r="D36" t="s">
        <v>16</v>
      </c>
      <c r="F36">
        <v>0.79</v>
      </c>
      <c r="G36">
        <v>1629.4069999999999</v>
      </c>
      <c r="H36">
        <v>757.27200000000005</v>
      </c>
      <c r="I36">
        <v>2.1520000000000001</v>
      </c>
      <c r="K36" t="s">
        <v>17</v>
      </c>
      <c r="L36">
        <v>240.2</v>
      </c>
    </row>
    <row r="37" spans="1:13" x14ac:dyDescent="0.35">
      <c r="A37">
        <v>30</v>
      </c>
      <c r="B37">
        <v>30</v>
      </c>
      <c r="C37" t="s">
        <v>179</v>
      </c>
      <c r="D37" t="s">
        <v>24</v>
      </c>
      <c r="K37" t="s">
        <v>25</v>
      </c>
    </row>
    <row r="38" spans="1:13" x14ac:dyDescent="0.35">
      <c r="A38">
        <v>31</v>
      </c>
      <c r="B38">
        <v>31</v>
      </c>
      <c r="C38" t="s">
        <v>180</v>
      </c>
      <c r="D38" t="s">
        <v>16</v>
      </c>
      <c r="E38">
        <v>733.5</v>
      </c>
      <c r="F38">
        <v>0.64</v>
      </c>
      <c r="G38">
        <v>14774.886</v>
      </c>
      <c r="H38">
        <v>2370.8020000000001</v>
      </c>
      <c r="I38">
        <v>6.2320000000000002</v>
      </c>
      <c r="K38" t="s">
        <v>17</v>
      </c>
      <c r="L38">
        <v>703</v>
      </c>
      <c r="M38">
        <v>-4.2</v>
      </c>
    </row>
    <row r="39" spans="1:13" x14ac:dyDescent="0.35">
      <c r="A39">
        <v>32</v>
      </c>
      <c r="B39">
        <v>32</v>
      </c>
      <c r="C39" t="s">
        <v>181</v>
      </c>
      <c r="D39" t="s">
        <v>16</v>
      </c>
      <c r="F39">
        <v>0.57999999999999996</v>
      </c>
      <c r="G39">
        <v>825.78300000000002</v>
      </c>
      <c r="H39">
        <v>934.202</v>
      </c>
      <c r="I39">
        <v>0.88400000000000001</v>
      </c>
      <c r="K39" t="s">
        <v>17</v>
      </c>
      <c r="L39">
        <v>96.4</v>
      </c>
    </row>
    <row r="40" spans="1:13" x14ac:dyDescent="0.35">
      <c r="A40">
        <v>33</v>
      </c>
      <c r="B40">
        <v>33</v>
      </c>
      <c r="C40" t="s">
        <v>182</v>
      </c>
      <c r="D40" t="s">
        <v>16</v>
      </c>
      <c r="F40">
        <v>0.53</v>
      </c>
      <c r="G40">
        <v>1364.673</v>
      </c>
      <c r="H40">
        <v>669.67</v>
      </c>
      <c r="I40">
        <v>2.0379999999999998</v>
      </c>
      <c r="K40" t="s">
        <v>17</v>
      </c>
      <c r="L40">
        <v>227.3</v>
      </c>
    </row>
    <row r="41" spans="1:13" x14ac:dyDescent="0.35">
      <c r="A41">
        <v>34</v>
      </c>
      <c r="B41">
        <v>34</v>
      </c>
      <c r="C41" t="s">
        <v>183</v>
      </c>
      <c r="D41" t="s">
        <v>24</v>
      </c>
      <c r="H41">
        <v>9.0050000000000008</v>
      </c>
      <c r="K41" t="s">
        <v>38</v>
      </c>
    </row>
    <row r="42" spans="1:13" x14ac:dyDescent="0.35">
      <c r="A42">
        <v>35</v>
      </c>
      <c r="B42">
        <v>35</v>
      </c>
      <c r="C42" t="s">
        <v>184</v>
      </c>
      <c r="D42" t="s">
        <v>24</v>
      </c>
      <c r="K42" t="s">
        <v>25</v>
      </c>
    </row>
    <row r="43" spans="1:13" x14ac:dyDescent="0.35">
      <c r="A43">
        <v>36</v>
      </c>
      <c r="B43">
        <v>36</v>
      </c>
      <c r="C43" t="s">
        <v>185</v>
      </c>
      <c r="D43" t="s">
        <v>24</v>
      </c>
      <c r="K43" t="s">
        <v>25</v>
      </c>
    </row>
    <row r="44" spans="1:13" x14ac:dyDescent="0.35">
      <c r="A44">
        <v>37</v>
      </c>
      <c r="B44">
        <v>37</v>
      </c>
      <c r="C44" t="s">
        <v>186</v>
      </c>
      <c r="D44" t="s">
        <v>24</v>
      </c>
      <c r="K44" t="s">
        <v>25</v>
      </c>
    </row>
    <row r="45" spans="1:13" x14ac:dyDescent="0.35">
      <c r="A45">
        <v>38</v>
      </c>
      <c r="B45">
        <v>38</v>
      </c>
      <c r="C45" t="s">
        <v>187</v>
      </c>
      <c r="D45" t="s">
        <v>24</v>
      </c>
      <c r="K45" t="s">
        <v>25</v>
      </c>
    </row>
    <row r="46" spans="1:13" x14ac:dyDescent="0.35">
      <c r="A46">
        <v>39</v>
      </c>
      <c r="B46">
        <v>39</v>
      </c>
      <c r="C46" t="s">
        <v>188</v>
      </c>
      <c r="D46" t="s">
        <v>24</v>
      </c>
      <c r="K46" t="s">
        <v>25</v>
      </c>
    </row>
    <row r="47" spans="1:13" x14ac:dyDescent="0.35">
      <c r="A47">
        <v>40</v>
      </c>
      <c r="B47">
        <v>40</v>
      </c>
      <c r="C47" t="s">
        <v>189</v>
      </c>
      <c r="D47" t="s">
        <v>24</v>
      </c>
      <c r="K47" t="s">
        <v>25</v>
      </c>
    </row>
    <row r="48" spans="1:13" x14ac:dyDescent="0.35">
      <c r="A48">
        <v>41</v>
      </c>
      <c r="B48">
        <v>41</v>
      </c>
      <c r="C48" t="s">
        <v>190</v>
      </c>
      <c r="D48" t="s">
        <v>24</v>
      </c>
      <c r="K48" t="s">
        <v>25</v>
      </c>
    </row>
    <row r="49" spans="1:13" x14ac:dyDescent="0.35">
      <c r="A49">
        <v>42</v>
      </c>
      <c r="B49">
        <v>42</v>
      </c>
      <c r="C49" t="s">
        <v>191</v>
      </c>
      <c r="D49" t="s">
        <v>24</v>
      </c>
      <c r="K49" t="s">
        <v>25</v>
      </c>
    </row>
    <row r="50" spans="1:13" x14ac:dyDescent="0.35">
      <c r="A50">
        <v>43</v>
      </c>
      <c r="B50">
        <v>43</v>
      </c>
      <c r="C50" t="s">
        <v>192</v>
      </c>
      <c r="D50" t="s">
        <v>16</v>
      </c>
      <c r="K50" t="s">
        <v>25</v>
      </c>
    </row>
    <row r="51" spans="1:13" x14ac:dyDescent="0.35">
      <c r="A51">
        <v>44</v>
      </c>
      <c r="B51">
        <v>44</v>
      </c>
      <c r="C51" t="s">
        <v>193</v>
      </c>
      <c r="D51" t="s">
        <v>16</v>
      </c>
      <c r="K51" t="s">
        <v>25</v>
      </c>
    </row>
    <row r="52" spans="1:13" x14ac:dyDescent="0.35">
      <c r="A52">
        <v>45</v>
      </c>
      <c r="B52">
        <v>45</v>
      </c>
      <c r="C52" t="s">
        <v>194</v>
      </c>
      <c r="D52" t="s">
        <v>16</v>
      </c>
      <c r="K52" t="s">
        <v>25</v>
      </c>
    </row>
    <row r="53" spans="1:13" x14ac:dyDescent="0.35">
      <c r="A53">
        <v>46</v>
      </c>
      <c r="B53">
        <v>46</v>
      </c>
      <c r="C53" t="s">
        <v>195</v>
      </c>
      <c r="D53" t="s">
        <v>16</v>
      </c>
      <c r="K53" t="s">
        <v>25</v>
      </c>
    </row>
    <row r="54" spans="1:13" x14ac:dyDescent="0.35">
      <c r="A54">
        <v>47</v>
      </c>
      <c r="B54">
        <v>47</v>
      </c>
      <c r="C54" t="s">
        <v>196</v>
      </c>
      <c r="D54" t="s">
        <v>16</v>
      </c>
      <c r="K54" t="s">
        <v>25</v>
      </c>
    </row>
    <row r="55" spans="1:13" x14ac:dyDescent="0.35">
      <c r="A55">
        <v>48</v>
      </c>
      <c r="B55">
        <v>48</v>
      </c>
      <c r="C55" t="s">
        <v>197</v>
      </c>
      <c r="D55" t="s">
        <v>24</v>
      </c>
      <c r="K55" t="s">
        <v>25</v>
      </c>
    </row>
    <row r="57" spans="1:13" x14ac:dyDescent="0.35">
      <c r="A57" t="s">
        <v>68</v>
      </c>
    </row>
    <row r="59" spans="1:13" x14ac:dyDescent="0.35">
      <c r="B59" t="s">
        <v>3</v>
      </c>
      <c r="C59" t="s">
        <v>4</v>
      </c>
      <c r="D59" t="s">
        <v>5</v>
      </c>
      <c r="E59" t="s">
        <v>6</v>
      </c>
      <c r="F59" t="s">
        <v>7</v>
      </c>
      <c r="G59" t="s">
        <v>8</v>
      </c>
      <c r="H59" t="s">
        <v>9</v>
      </c>
      <c r="I59" t="s">
        <v>10</v>
      </c>
      <c r="J59" t="s">
        <v>11</v>
      </c>
      <c r="K59" t="s">
        <v>12</v>
      </c>
      <c r="L59" t="s">
        <v>13</v>
      </c>
      <c r="M59" t="s">
        <v>14</v>
      </c>
    </row>
    <row r="60" spans="1:13" x14ac:dyDescent="0.35">
      <c r="A60">
        <v>1</v>
      </c>
      <c r="B60">
        <v>1</v>
      </c>
      <c r="C60" t="s">
        <v>150</v>
      </c>
      <c r="D60" t="s">
        <v>24</v>
      </c>
      <c r="H60">
        <v>77.594999999999999</v>
      </c>
      <c r="K60" t="s">
        <v>38</v>
      </c>
    </row>
    <row r="61" spans="1:13" x14ac:dyDescent="0.35">
      <c r="A61">
        <v>2</v>
      </c>
      <c r="B61">
        <v>2</v>
      </c>
      <c r="C61" t="s">
        <v>151</v>
      </c>
      <c r="D61" t="s">
        <v>16</v>
      </c>
      <c r="F61">
        <v>0.74</v>
      </c>
      <c r="G61">
        <v>225.422</v>
      </c>
      <c r="H61">
        <v>1263.1590000000001</v>
      </c>
      <c r="I61">
        <v>0.17799999999999999</v>
      </c>
      <c r="K61" t="s">
        <v>17</v>
      </c>
      <c r="L61">
        <v>10.3</v>
      </c>
    </row>
    <row r="62" spans="1:13" x14ac:dyDescent="0.35">
      <c r="A62">
        <v>3</v>
      </c>
      <c r="B62">
        <v>3</v>
      </c>
      <c r="C62" t="s">
        <v>152</v>
      </c>
      <c r="D62" t="s">
        <v>16</v>
      </c>
      <c r="F62">
        <v>0.79</v>
      </c>
      <c r="G62">
        <v>3227.973</v>
      </c>
      <c r="H62">
        <v>1626.12</v>
      </c>
      <c r="I62">
        <v>1.9850000000000001</v>
      </c>
      <c r="K62" t="s">
        <v>17</v>
      </c>
      <c r="L62">
        <v>209.7</v>
      </c>
    </row>
    <row r="63" spans="1:13" x14ac:dyDescent="0.35">
      <c r="A63">
        <v>4</v>
      </c>
      <c r="B63">
        <v>4</v>
      </c>
      <c r="C63" t="s">
        <v>153</v>
      </c>
      <c r="D63" t="s">
        <v>16</v>
      </c>
      <c r="F63">
        <v>0.93</v>
      </c>
      <c r="G63">
        <v>5416.5739999999996</v>
      </c>
      <c r="H63">
        <v>1324.702</v>
      </c>
      <c r="I63">
        <v>4.0890000000000004</v>
      </c>
      <c r="K63" t="s">
        <v>17</v>
      </c>
      <c r="L63">
        <v>441.9</v>
      </c>
    </row>
    <row r="64" spans="1:13" x14ac:dyDescent="0.35">
      <c r="A64">
        <v>5</v>
      </c>
      <c r="B64">
        <v>5</v>
      </c>
      <c r="C64" t="s">
        <v>154</v>
      </c>
      <c r="D64" t="s">
        <v>16</v>
      </c>
      <c r="F64">
        <v>0.78</v>
      </c>
      <c r="G64">
        <v>4490.8620000000001</v>
      </c>
      <c r="H64">
        <v>1325.6079999999999</v>
      </c>
      <c r="I64">
        <v>3.3879999999999999</v>
      </c>
      <c r="K64" t="s">
        <v>17</v>
      </c>
      <c r="L64">
        <v>364.5</v>
      </c>
    </row>
    <row r="65" spans="1:13" x14ac:dyDescent="0.35">
      <c r="A65">
        <v>6</v>
      </c>
      <c r="B65">
        <v>6</v>
      </c>
      <c r="C65" t="s">
        <v>155</v>
      </c>
      <c r="D65" t="s">
        <v>16</v>
      </c>
      <c r="F65">
        <v>0.84</v>
      </c>
      <c r="G65">
        <v>4363.0630000000001</v>
      </c>
      <c r="H65">
        <v>955.34799999999996</v>
      </c>
      <c r="I65">
        <v>4.5670000000000002</v>
      </c>
      <c r="K65" t="s">
        <v>17</v>
      </c>
      <c r="L65">
        <v>494.7</v>
      </c>
    </row>
    <row r="66" spans="1:13" x14ac:dyDescent="0.35">
      <c r="A66">
        <v>7</v>
      </c>
      <c r="B66">
        <v>7</v>
      </c>
      <c r="C66" t="s">
        <v>156</v>
      </c>
      <c r="D66" t="s">
        <v>24</v>
      </c>
      <c r="K66" t="s">
        <v>25</v>
      </c>
    </row>
    <row r="67" spans="1:13" x14ac:dyDescent="0.35">
      <c r="A67">
        <v>8</v>
      </c>
      <c r="B67">
        <v>8</v>
      </c>
      <c r="C67" t="s">
        <v>157</v>
      </c>
      <c r="D67" t="s">
        <v>16</v>
      </c>
      <c r="E67">
        <v>44.62</v>
      </c>
      <c r="F67">
        <v>0.88</v>
      </c>
      <c r="G67">
        <v>707.56200000000001</v>
      </c>
      <c r="H67">
        <v>1567.846</v>
      </c>
      <c r="I67">
        <v>0.45100000000000001</v>
      </c>
      <c r="K67" t="s">
        <v>17</v>
      </c>
      <c r="L67">
        <v>40.4</v>
      </c>
      <c r="M67">
        <v>-9.4</v>
      </c>
    </row>
    <row r="68" spans="1:13" x14ac:dyDescent="0.35">
      <c r="A68">
        <v>9</v>
      </c>
      <c r="B68">
        <v>9</v>
      </c>
      <c r="C68" t="s">
        <v>158</v>
      </c>
      <c r="D68" t="s">
        <v>16</v>
      </c>
      <c r="F68">
        <v>0.77</v>
      </c>
      <c r="G68">
        <v>7612.8130000000001</v>
      </c>
      <c r="H68">
        <v>1736.7360000000001</v>
      </c>
      <c r="I68">
        <v>4.383</v>
      </c>
      <c r="K68" t="s">
        <v>17</v>
      </c>
      <c r="L68">
        <v>474.4</v>
      </c>
    </row>
    <row r="69" spans="1:13" x14ac:dyDescent="0.35">
      <c r="A69">
        <v>10</v>
      </c>
      <c r="B69">
        <v>10</v>
      </c>
      <c r="C69" t="s">
        <v>159</v>
      </c>
      <c r="D69" t="s">
        <v>16</v>
      </c>
      <c r="F69">
        <v>0.8</v>
      </c>
      <c r="G69">
        <v>3052.8229999999999</v>
      </c>
      <c r="H69">
        <v>1067.1780000000001</v>
      </c>
      <c r="I69">
        <v>2.8610000000000002</v>
      </c>
      <c r="K69" t="s">
        <v>17</v>
      </c>
      <c r="L69">
        <v>306.39999999999998</v>
      </c>
    </row>
    <row r="70" spans="1:13" x14ac:dyDescent="0.35">
      <c r="A70">
        <v>11</v>
      </c>
      <c r="B70">
        <v>11</v>
      </c>
      <c r="C70" t="s">
        <v>160</v>
      </c>
      <c r="D70" t="s">
        <v>24</v>
      </c>
      <c r="K70" t="s">
        <v>25</v>
      </c>
    </row>
    <row r="71" spans="1:13" x14ac:dyDescent="0.35">
      <c r="A71">
        <v>12</v>
      </c>
      <c r="B71">
        <v>12</v>
      </c>
      <c r="C71" t="s">
        <v>161</v>
      </c>
      <c r="D71" t="s">
        <v>16</v>
      </c>
      <c r="F71">
        <v>0.73</v>
      </c>
      <c r="G71">
        <v>235.62299999999999</v>
      </c>
      <c r="H71">
        <v>1786.5640000000001</v>
      </c>
      <c r="I71">
        <v>0.13200000000000001</v>
      </c>
      <c r="K71" t="s">
        <v>17</v>
      </c>
      <c r="L71">
        <v>5.2</v>
      </c>
    </row>
    <row r="72" spans="1:13" x14ac:dyDescent="0.35">
      <c r="A72">
        <v>13</v>
      </c>
      <c r="B72">
        <v>13</v>
      </c>
      <c r="C72" t="s">
        <v>162</v>
      </c>
      <c r="D72" t="s">
        <v>16</v>
      </c>
      <c r="F72">
        <v>0.77</v>
      </c>
      <c r="G72">
        <v>266.44600000000003</v>
      </c>
      <c r="H72">
        <v>1496.2190000000001</v>
      </c>
      <c r="I72">
        <v>0.17799999999999999</v>
      </c>
      <c r="K72" t="s">
        <v>17</v>
      </c>
      <c r="L72">
        <v>10.3</v>
      </c>
    </row>
    <row r="73" spans="1:13" x14ac:dyDescent="0.35">
      <c r="A73">
        <v>14</v>
      </c>
      <c r="B73">
        <v>14</v>
      </c>
      <c r="C73" t="s">
        <v>163</v>
      </c>
      <c r="D73" t="s">
        <v>16</v>
      </c>
      <c r="F73">
        <v>0.86</v>
      </c>
      <c r="G73">
        <v>381.67399999999998</v>
      </c>
      <c r="H73">
        <v>1795.183</v>
      </c>
      <c r="I73">
        <v>0.21299999999999999</v>
      </c>
      <c r="K73" t="s">
        <v>17</v>
      </c>
      <c r="L73">
        <v>14.1</v>
      </c>
    </row>
    <row r="74" spans="1:13" x14ac:dyDescent="0.35">
      <c r="A74">
        <v>15</v>
      </c>
      <c r="B74">
        <v>15</v>
      </c>
      <c r="C74" t="s">
        <v>164</v>
      </c>
      <c r="D74" t="s">
        <v>16</v>
      </c>
      <c r="F74">
        <v>0.79</v>
      </c>
      <c r="G74">
        <v>349.38499999999999</v>
      </c>
      <c r="H74">
        <v>1423.7090000000001</v>
      </c>
      <c r="I74">
        <v>0.245</v>
      </c>
      <c r="K74" t="s">
        <v>17</v>
      </c>
      <c r="L74">
        <v>17.7</v>
      </c>
    </row>
    <row r="75" spans="1:13" x14ac:dyDescent="0.35">
      <c r="A75">
        <v>16</v>
      </c>
      <c r="B75">
        <v>16</v>
      </c>
      <c r="C75" t="s">
        <v>165</v>
      </c>
      <c r="D75" t="s">
        <v>24</v>
      </c>
      <c r="K75" t="s">
        <v>25</v>
      </c>
    </row>
    <row r="76" spans="1:13" x14ac:dyDescent="0.35">
      <c r="A76">
        <v>17</v>
      </c>
      <c r="B76">
        <v>17</v>
      </c>
      <c r="C76" t="s">
        <v>166</v>
      </c>
      <c r="D76" t="s">
        <v>16</v>
      </c>
      <c r="F76">
        <v>0.77</v>
      </c>
      <c r="G76">
        <v>3933.5520000000001</v>
      </c>
      <c r="H76">
        <v>1662.2919999999999</v>
      </c>
      <c r="I76">
        <v>2.3660000000000001</v>
      </c>
      <c r="K76" t="s">
        <v>17</v>
      </c>
      <c r="L76">
        <v>251.8</v>
      </c>
    </row>
    <row r="77" spans="1:13" x14ac:dyDescent="0.35">
      <c r="A77">
        <v>18</v>
      </c>
      <c r="B77">
        <v>18</v>
      </c>
      <c r="C77" t="s">
        <v>167</v>
      </c>
      <c r="D77" t="s">
        <v>16</v>
      </c>
      <c r="F77">
        <v>0.79</v>
      </c>
      <c r="G77">
        <v>5493.7860000000001</v>
      </c>
      <c r="H77">
        <v>1528.6079999999999</v>
      </c>
      <c r="I77">
        <v>3.5939999999999999</v>
      </c>
      <c r="K77" t="s">
        <v>17</v>
      </c>
      <c r="L77">
        <v>387.3</v>
      </c>
    </row>
    <row r="78" spans="1:13" x14ac:dyDescent="0.35">
      <c r="A78">
        <v>19</v>
      </c>
      <c r="B78">
        <v>19</v>
      </c>
      <c r="C78" t="s">
        <v>168</v>
      </c>
      <c r="D78" t="s">
        <v>16</v>
      </c>
      <c r="F78">
        <v>0.75</v>
      </c>
      <c r="G78">
        <v>8011.576</v>
      </c>
      <c r="H78">
        <v>2357.143</v>
      </c>
      <c r="I78">
        <v>3.399</v>
      </c>
      <c r="K78" t="s">
        <v>17</v>
      </c>
      <c r="L78">
        <v>365.8</v>
      </c>
    </row>
    <row r="79" spans="1:13" x14ac:dyDescent="0.35">
      <c r="A79">
        <v>20</v>
      </c>
      <c r="B79">
        <v>20</v>
      </c>
      <c r="C79" t="s">
        <v>169</v>
      </c>
      <c r="D79" t="s">
        <v>16</v>
      </c>
      <c r="F79">
        <v>0.84</v>
      </c>
      <c r="G79">
        <v>4144.4870000000001</v>
      </c>
      <c r="H79">
        <v>1073.308</v>
      </c>
      <c r="I79">
        <v>3.8610000000000002</v>
      </c>
      <c r="K79" t="s">
        <v>17</v>
      </c>
      <c r="L79">
        <v>416.8</v>
      </c>
    </row>
    <row r="80" spans="1:13" x14ac:dyDescent="0.35">
      <c r="A80">
        <v>21</v>
      </c>
      <c r="B80">
        <v>21</v>
      </c>
      <c r="C80" t="s">
        <v>170</v>
      </c>
      <c r="D80" t="s">
        <v>24</v>
      </c>
      <c r="K80" t="s">
        <v>25</v>
      </c>
    </row>
    <row r="81" spans="1:13" x14ac:dyDescent="0.35">
      <c r="A81">
        <v>22</v>
      </c>
      <c r="B81">
        <v>22</v>
      </c>
      <c r="C81" t="s">
        <v>171</v>
      </c>
      <c r="D81" t="s">
        <v>16</v>
      </c>
      <c r="E81">
        <v>354.9</v>
      </c>
      <c r="F81">
        <v>0.88</v>
      </c>
      <c r="G81">
        <v>4946.9520000000002</v>
      </c>
      <c r="H81">
        <v>1600.6579999999999</v>
      </c>
      <c r="I81">
        <v>3.0910000000000002</v>
      </c>
      <c r="K81" t="s">
        <v>66</v>
      </c>
      <c r="L81">
        <v>331.7</v>
      </c>
      <c r="M81">
        <v>-6.5</v>
      </c>
    </row>
    <row r="82" spans="1:13" x14ac:dyDescent="0.35">
      <c r="A82">
        <v>23</v>
      </c>
      <c r="B82">
        <v>23</v>
      </c>
      <c r="C82" t="s">
        <v>172</v>
      </c>
      <c r="D82" t="s">
        <v>16</v>
      </c>
      <c r="F82">
        <v>0.75</v>
      </c>
      <c r="G82">
        <v>9513.4330000000009</v>
      </c>
      <c r="H82">
        <v>2167.5450000000001</v>
      </c>
      <c r="I82">
        <v>4.3890000000000002</v>
      </c>
      <c r="K82" t="s">
        <v>17</v>
      </c>
      <c r="L82">
        <v>475.1</v>
      </c>
    </row>
    <row r="83" spans="1:13" x14ac:dyDescent="0.35">
      <c r="A83">
        <v>24</v>
      </c>
      <c r="B83">
        <v>24</v>
      </c>
      <c r="C83" t="s">
        <v>173</v>
      </c>
      <c r="D83" t="s">
        <v>16</v>
      </c>
      <c r="F83">
        <v>0.73</v>
      </c>
      <c r="G83">
        <v>8621.0390000000007</v>
      </c>
      <c r="H83">
        <v>2518.4830000000002</v>
      </c>
      <c r="I83">
        <v>3.423</v>
      </c>
      <c r="K83" t="s">
        <v>66</v>
      </c>
      <c r="L83">
        <v>368.4</v>
      </c>
    </row>
    <row r="84" spans="1:13" x14ac:dyDescent="0.35">
      <c r="A84">
        <v>25</v>
      </c>
      <c r="B84">
        <v>25</v>
      </c>
      <c r="C84" t="s">
        <v>174</v>
      </c>
      <c r="D84" t="s">
        <v>24</v>
      </c>
      <c r="K84" t="s">
        <v>25</v>
      </c>
    </row>
    <row r="85" spans="1:13" x14ac:dyDescent="0.35">
      <c r="A85">
        <v>26</v>
      </c>
      <c r="B85">
        <v>26</v>
      </c>
      <c r="C85" t="s">
        <v>175</v>
      </c>
      <c r="D85" t="s">
        <v>16</v>
      </c>
      <c r="F85">
        <v>0.75</v>
      </c>
      <c r="G85">
        <v>6196.817</v>
      </c>
      <c r="H85">
        <v>2187.0189999999998</v>
      </c>
      <c r="I85">
        <v>2.8330000000000002</v>
      </c>
      <c r="K85" t="s">
        <v>17</v>
      </c>
      <c r="L85">
        <v>303.39999999999998</v>
      </c>
    </row>
    <row r="86" spans="1:13" x14ac:dyDescent="0.35">
      <c r="A86">
        <v>27</v>
      </c>
      <c r="B86">
        <v>27</v>
      </c>
      <c r="C86" t="s">
        <v>176</v>
      </c>
      <c r="D86" t="s">
        <v>16</v>
      </c>
      <c r="F86">
        <v>0.98</v>
      </c>
      <c r="G86">
        <v>8384.2919999999995</v>
      </c>
      <c r="H86">
        <v>1551.049</v>
      </c>
      <c r="I86">
        <v>5.4059999999999997</v>
      </c>
      <c r="K86" t="s">
        <v>17</v>
      </c>
      <c r="L86">
        <v>587.29999999999995</v>
      </c>
    </row>
    <row r="87" spans="1:13" x14ac:dyDescent="0.35">
      <c r="A87">
        <v>28</v>
      </c>
      <c r="B87">
        <v>28</v>
      </c>
      <c r="C87" t="s">
        <v>177</v>
      </c>
      <c r="D87" t="s">
        <v>16</v>
      </c>
      <c r="F87">
        <v>0.72</v>
      </c>
      <c r="G87">
        <v>12443.7</v>
      </c>
      <c r="H87">
        <v>2383.2950000000001</v>
      </c>
      <c r="I87">
        <v>5.2210000000000001</v>
      </c>
      <c r="K87" t="s">
        <v>17</v>
      </c>
      <c r="L87">
        <v>566.9</v>
      </c>
    </row>
    <row r="88" spans="1:13" x14ac:dyDescent="0.35">
      <c r="A88">
        <v>29</v>
      </c>
      <c r="B88">
        <v>29</v>
      </c>
      <c r="C88" t="s">
        <v>178</v>
      </c>
      <c r="D88" t="s">
        <v>16</v>
      </c>
      <c r="F88">
        <v>0.8</v>
      </c>
      <c r="G88">
        <v>7104.5709999999999</v>
      </c>
      <c r="H88">
        <v>1620.569</v>
      </c>
      <c r="I88">
        <v>4.3840000000000003</v>
      </c>
      <c r="K88" t="s">
        <v>17</v>
      </c>
      <c r="L88">
        <v>474.5</v>
      </c>
    </row>
    <row r="89" spans="1:13" x14ac:dyDescent="0.35">
      <c r="A89">
        <v>30</v>
      </c>
      <c r="B89">
        <v>30</v>
      </c>
      <c r="C89" t="s">
        <v>179</v>
      </c>
      <c r="D89" t="s">
        <v>24</v>
      </c>
      <c r="K89" t="s">
        <v>25</v>
      </c>
    </row>
    <row r="90" spans="1:13" x14ac:dyDescent="0.35">
      <c r="A90">
        <v>31</v>
      </c>
      <c r="B90">
        <v>31</v>
      </c>
      <c r="C90" t="s">
        <v>180</v>
      </c>
      <c r="D90" t="s">
        <v>16</v>
      </c>
      <c r="E90">
        <v>733.5</v>
      </c>
      <c r="F90">
        <v>0.86</v>
      </c>
      <c r="G90">
        <v>10203.795</v>
      </c>
      <c r="H90">
        <v>1704.778</v>
      </c>
      <c r="I90">
        <v>5.9850000000000003</v>
      </c>
      <c r="K90" t="s">
        <v>66</v>
      </c>
      <c r="L90">
        <v>651.29999999999995</v>
      </c>
      <c r="M90">
        <v>-11.2</v>
      </c>
    </row>
    <row r="91" spans="1:13" x14ac:dyDescent="0.35">
      <c r="A91">
        <v>32</v>
      </c>
      <c r="B91">
        <v>32</v>
      </c>
      <c r="C91" t="s">
        <v>181</v>
      </c>
      <c r="D91" t="s">
        <v>16</v>
      </c>
      <c r="F91">
        <v>0.79</v>
      </c>
      <c r="G91">
        <v>9500.6389999999992</v>
      </c>
      <c r="H91">
        <v>2344.75</v>
      </c>
      <c r="I91">
        <v>4.0519999999999996</v>
      </c>
      <c r="K91" t="s">
        <v>17</v>
      </c>
      <c r="L91">
        <v>437.8</v>
      </c>
    </row>
    <row r="92" spans="1:13" x14ac:dyDescent="0.35">
      <c r="A92">
        <v>33</v>
      </c>
      <c r="B92">
        <v>33</v>
      </c>
      <c r="C92" t="s">
        <v>182</v>
      </c>
      <c r="D92" t="s">
        <v>16</v>
      </c>
      <c r="F92">
        <v>0.79</v>
      </c>
      <c r="G92">
        <v>10050.648999999999</v>
      </c>
      <c r="H92">
        <v>2365.9340000000002</v>
      </c>
      <c r="I92">
        <v>4.2480000000000002</v>
      </c>
      <c r="K92" t="s">
        <v>17</v>
      </c>
      <c r="L92">
        <v>459.5</v>
      </c>
    </row>
    <row r="93" spans="1:13" x14ac:dyDescent="0.35">
      <c r="A93">
        <v>34</v>
      </c>
      <c r="B93">
        <v>34</v>
      </c>
      <c r="C93" t="s">
        <v>183</v>
      </c>
      <c r="D93" t="s">
        <v>24</v>
      </c>
      <c r="K93" t="s">
        <v>25</v>
      </c>
    </row>
    <row r="94" spans="1:13" x14ac:dyDescent="0.35">
      <c r="A94">
        <v>35</v>
      </c>
      <c r="B94">
        <v>35</v>
      </c>
      <c r="C94" t="s">
        <v>184</v>
      </c>
      <c r="D94" t="s">
        <v>24</v>
      </c>
      <c r="K94" t="s">
        <v>25</v>
      </c>
    </row>
    <row r="95" spans="1:13" x14ac:dyDescent="0.35">
      <c r="A95">
        <v>36</v>
      </c>
      <c r="B95">
        <v>36</v>
      </c>
      <c r="C95" t="s">
        <v>185</v>
      </c>
      <c r="D95" t="s">
        <v>24</v>
      </c>
      <c r="K95" t="s">
        <v>25</v>
      </c>
    </row>
    <row r="96" spans="1:13" x14ac:dyDescent="0.35">
      <c r="A96">
        <v>37</v>
      </c>
      <c r="B96">
        <v>37</v>
      </c>
      <c r="C96" t="s">
        <v>186</v>
      </c>
      <c r="D96" t="s">
        <v>24</v>
      </c>
      <c r="K96" t="s">
        <v>25</v>
      </c>
    </row>
    <row r="97" spans="1:13" x14ac:dyDescent="0.35">
      <c r="A97">
        <v>38</v>
      </c>
      <c r="B97">
        <v>38</v>
      </c>
      <c r="C97" t="s">
        <v>187</v>
      </c>
      <c r="D97" t="s">
        <v>24</v>
      </c>
      <c r="K97" t="s">
        <v>25</v>
      </c>
    </row>
    <row r="98" spans="1:13" x14ac:dyDescent="0.35">
      <c r="A98">
        <v>39</v>
      </c>
      <c r="B98">
        <v>39</v>
      </c>
      <c r="C98" t="s">
        <v>188</v>
      </c>
      <c r="D98" t="s">
        <v>24</v>
      </c>
      <c r="K98" t="s">
        <v>25</v>
      </c>
    </row>
    <row r="99" spans="1:13" x14ac:dyDescent="0.35">
      <c r="A99">
        <v>40</v>
      </c>
      <c r="B99">
        <v>40</v>
      </c>
      <c r="C99" t="s">
        <v>189</v>
      </c>
      <c r="D99" t="s">
        <v>24</v>
      </c>
      <c r="K99" t="s">
        <v>25</v>
      </c>
    </row>
    <row r="100" spans="1:13" x14ac:dyDescent="0.35">
      <c r="A100">
        <v>41</v>
      </c>
      <c r="B100">
        <v>41</v>
      </c>
      <c r="C100" t="s">
        <v>190</v>
      </c>
      <c r="D100" t="s">
        <v>24</v>
      </c>
      <c r="K100" t="s">
        <v>25</v>
      </c>
    </row>
    <row r="101" spans="1:13" x14ac:dyDescent="0.35">
      <c r="A101">
        <v>42</v>
      </c>
      <c r="B101">
        <v>42</v>
      </c>
      <c r="C101" t="s">
        <v>191</v>
      </c>
      <c r="D101" t="s">
        <v>24</v>
      </c>
      <c r="K101" t="s">
        <v>25</v>
      </c>
    </row>
    <row r="102" spans="1:13" x14ac:dyDescent="0.35">
      <c r="A102">
        <v>43</v>
      </c>
      <c r="B102">
        <v>43</v>
      </c>
      <c r="C102" t="s">
        <v>192</v>
      </c>
      <c r="D102" t="s">
        <v>16</v>
      </c>
      <c r="K102" t="s">
        <v>25</v>
      </c>
    </row>
    <row r="103" spans="1:13" x14ac:dyDescent="0.35">
      <c r="A103">
        <v>44</v>
      </c>
      <c r="B103">
        <v>44</v>
      </c>
      <c r="C103" t="s">
        <v>193</v>
      </c>
      <c r="D103" t="s">
        <v>16</v>
      </c>
      <c r="K103" t="s">
        <v>25</v>
      </c>
    </row>
    <row r="104" spans="1:13" x14ac:dyDescent="0.35">
      <c r="A104">
        <v>45</v>
      </c>
      <c r="B104">
        <v>45</v>
      </c>
      <c r="C104" t="s">
        <v>194</v>
      </c>
      <c r="D104" t="s">
        <v>16</v>
      </c>
    </row>
    <row r="105" spans="1:13" x14ac:dyDescent="0.35">
      <c r="A105">
        <v>46</v>
      </c>
      <c r="B105">
        <v>46</v>
      </c>
      <c r="C105" t="s">
        <v>195</v>
      </c>
      <c r="D105" t="s">
        <v>16</v>
      </c>
    </row>
    <row r="106" spans="1:13" x14ac:dyDescent="0.35">
      <c r="A106">
        <v>47</v>
      </c>
      <c r="B106">
        <v>47</v>
      </c>
      <c r="C106" t="s">
        <v>196</v>
      </c>
      <c r="D106" t="s">
        <v>16</v>
      </c>
      <c r="K106" t="s">
        <v>25</v>
      </c>
    </row>
    <row r="107" spans="1:13" x14ac:dyDescent="0.35">
      <c r="A107">
        <v>48</v>
      </c>
      <c r="B107">
        <v>48</v>
      </c>
      <c r="C107" t="s">
        <v>197</v>
      </c>
      <c r="D107" t="s">
        <v>24</v>
      </c>
      <c r="K107" t="s">
        <v>25</v>
      </c>
    </row>
    <row r="109" spans="1:13" x14ac:dyDescent="0.35">
      <c r="A109" t="s">
        <v>70</v>
      </c>
    </row>
    <row r="111" spans="1:13" x14ac:dyDescent="0.35">
      <c r="B111" t="s">
        <v>3</v>
      </c>
      <c r="C111" t="s">
        <v>4</v>
      </c>
      <c r="D111" t="s">
        <v>5</v>
      </c>
      <c r="E111" t="s">
        <v>6</v>
      </c>
      <c r="F111" t="s">
        <v>7</v>
      </c>
      <c r="G111" t="s">
        <v>8</v>
      </c>
      <c r="H111" t="s">
        <v>9</v>
      </c>
      <c r="I111" t="s">
        <v>10</v>
      </c>
      <c r="J111" t="s">
        <v>11</v>
      </c>
      <c r="K111" t="s">
        <v>12</v>
      </c>
      <c r="L111" t="s">
        <v>13</v>
      </c>
      <c r="M111" t="s">
        <v>14</v>
      </c>
    </row>
    <row r="112" spans="1:13" x14ac:dyDescent="0.35">
      <c r="A112">
        <v>1</v>
      </c>
      <c r="B112">
        <v>1</v>
      </c>
      <c r="C112" t="s">
        <v>150</v>
      </c>
      <c r="D112" t="s">
        <v>24</v>
      </c>
      <c r="K112" t="s">
        <v>25</v>
      </c>
    </row>
    <row r="113" spans="1:13" x14ac:dyDescent="0.35">
      <c r="A113">
        <v>2</v>
      </c>
      <c r="B113">
        <v>2</v>
      </c>
      <c r="C113" t="s">
        <v>151</v>
      </c>
      <c r="D113" t="s">
        <v>16</v>
      </c>
      <c r="F113">
        <v>1.07</v>
      </c>
      <c r="G113">
        <v>553.70600000000002</v>
      </c>
      <c r="H113">
        <v>1709.7539999999999</v>
      </c>
      <c r="I113">
        <v>0.32400000000000001</v>
      </c>
      <c r="J113">
        <v>30.007000000000001</v>
      </c>
      <c r="K113" t="s">
        <v>17</v>
      </c>
      <c r="L113">
        <v>25.5</v>
      </c>
    </row>
    <row r="114" spans="1:13" x14ac:dyDescent="0.35">
      <c r="A114">
        <v>3</v>
      </c>
      <c r="B114">
        <v>3</v>
      </c>
      <c r="C114" t="s">
        <v>152</v>
      </c>
      <c r="D114" t="s">
        <v>16</v>
      </c>
      <c r="F114">
        <v>1.1000000000000001</v>
      </c>
      <c r="G114">
        <v>2464.607</v>
      </c>
      <c r="H114">
        <v>1513.73</v>
      </c>
      <c r="I114">
        <v>1.6279999999999999</v>
      </c>
      <c r="J114">
        <v>80.052999999999997</v>
      </c>
      <c r="K114" t="s">
        <v>17</v>
      </c>
      <c r="L114">
        <v>161.1</v>
      </c>
    </row>
    <row r="115" spans="1:13" x14ac:dyDescent="0.35">
      <c r="A115">
        <v>4</v>
      </c>
      <c r="B115">
        <v>4</v>
      </c>
      <c r="C115" t="s">
        <v>153</v>
      </c>
      <c r="D115" t="s">
        <v>16</v>
      </c>
      <c r="F115">
        <v>1.43</v>
      </c>
      <c r="G115">
        <v>1066.559</v>
      </c>
      <c r="H115">
        <v>874.38499999999999</v>
      </c>
      <c r="I115">
        <v>1.22</v>
      </c>
      <c r="J115">
        <v>45.948</v>
      </c>
      <c r="K115" t="s">
        <v>17</v>
      </c>
      <c r="L115">
        <v>118.6</v>
      </c>
    </row>
    <row r="116" spans="1:13" x14ac:dyDescent="0.35">
      <c r="A116">
        <v>5</v>
      </c>
      <c r="B116">
        <v>5</v>
      </c>
      <c r="C116" t="s">
        <v>154</v>
      </c>
      <c r="D116" t="s">
        <v>16</v>
      </c>
      <c r="F116">
        <v>1.41</v>
      </c>
      <c r="G116">
        <v>2072.875</v>
      </c>
      <c r="H116">
        <v>851.16700000000003</v>
      </c>
      <c r="I116">
        <v>2.4350000000000001</v>
      </c>
      <c r="J116">
        <v>93.293999999999997</v>
      </c>
      <c r="K116" t="s">
        <v>17</v>
      </c>
      <c r="L116">
        <v>245</v>
      </c>
    </row>
    <row r="117" spans="1:13" x14ac:dyDescent="0.35">
      <c r="A117">
        <v>6</v>
      </c>
      <c r="B117">
        <v>6</v>
      </c>
      <c r="C117" t="s">
        <v>155</v>
      </c>
      <c r="D117" t="s">
        <v>16</v>
      </c>
      <c r="F117">
        <v>1.41</v>
      </c>
      <c r="G117">
        <v>6105.5810000000001</v>
      </c>
      <c r="H117">
        <v>884.94100000000003</v>
      </c>
      <c r="I117">
        <v>6.899</v>
      </c>
      <c r="J117">
        <v>252.86600000000001</v>
      </c>
      <c r="K117" t="s">
        <v>17</v>
      </c>
      <c r="L117">
        <v>708.9</v>
      </c>
    </row>
    <row r="118" spans="1:13" x14ac:dyDescent="0.35">
      <c r="A118">
        <v>7</v>
      </c>
      <c r="B118">
        <v>7</v>
      </c>
      <c r="C118" t="s">
        <v>156</v>
      </c>
      <c r="D118" t="s">
        <v>24</v>
      </c>
      <c r="K118" t="s">
        <v>25</v>
      </c>
    </row>
    <row r="119" spans="1:13" x14ac:dyDescent="0.35">
      <c r="A119">
        <v>8</v>
      </c>
      <c r="B119">
        <v>8</v>
      </c>
      <c r="C119" t="s">
        <v>157</v>
      </c>
      <c r="D119" t="s">
        <v>16</v>
      </c>
      <c r="E119">
        <v>44.62</v>
      </c>
      <c r="F119">
        <v>1.21</v>
      </c>
      <c r="G119">
        <v>931.59199999999998</v>
      </c>
      <c r="H119">
        <v>2205.7280000000001</v>
      </c>
      <c r="I119">
        <v>0.42199999999999999</v>
      </c>
      <c r="J119">
        <v>68.450999999999993</v>
      </c>
      <c r="K119" t="s">
        <v>66</v>
      </c>
      <c r="L119">
        <v>35.799999999999997</v>
      </c>
      <c r="M119">
        <v>-19.8</v>
      </c>
    </row>
    <row r="120" spans="1:13" x14ac:dyDescent="0.35">
      <c r="A120">
        <v>9</v>
      </c>
      <c r="B120">
        <v>9</v>
      </c>
      <c r="C120" t="s">
        <v>158</v>
      </c>
      <c r="D120" t="s">
        <v>16</v>
      </c>
      <c r="F120">
        <v>1.1000000000000001</v>
      </c>
      <c r="G120">
        <v>6120.79</v>
      </c>
      <c r="H120">
        <v>1287.4169999999999</v>
      </c>
      <c r="I120">
        <v>4.7539999999999996</v>
      </c>
      <c r="J120">
        <v>201.31899999999999</v>
      </c>
      <c r="K120" t="s">
        <v>17</v>
      </c>
      <c r="L120">
        <v>486</v>
      </c>
    </row>
    <row r="121" spans="1:13" x14ac:dyDescent="0.35">
      <c r="A121">
        <v>10</v>
      </c>
      <c r="B121">
        <v>10</v>
      </c>
      <c r="C121" t="s">
        <v>159</v>
      </c>
      <c r="D121" t="s">
        <v>16</v>
      </c>
      <c r="F121">
        <v>1.1000000000000001</v>
      </c>
      <c r="G121">
        <v>1448.4079999999999</v>
      </c>
      <c r="H121">
        <v>1232.9829999999999</v>
      </c>
      <c r="I121">
        <v>1.175</v>
      </c>
      <c r="J121">
        <v>21.463999999999999</v>
      </c>
      <c r="K121" t="s">
        <v>17</v>
      </c>
      <c r="L121">
        <v>114</v>
      </c>
    </row>
    <row r="122" spans="1:13" x14ac:dyDescent="0.35">
      <c r="A122">
        <v>11</v>
      </c>
      <c r="B122">
        <v>11</v>
      </c>
      <c r="C122" t="s">
        <v>160</v>
      </c>
      <c r="D122" t="s">
        <v>24</v>
      </c>
      <c r="K122" t="s">
        <v>25</v>
      </c>
    </row>
    <row r="123" spans="1:13" x14ac:dyDescent="0.35">
      <c r="A123">
        <v>12</v>
      </c>
      <c r="B123">
        <v>12</v>
      </c>
      <c r="C123" t="s">
        <v>161</v>
      </c>
      <c r="D123" t="s">
        <v>16</v>
      </c>
      <c r="F123">
        <v>1.1000000000000001</v>
      </c>
      <c r="G123">
        <v>906.56700000000001</v>
      </c>
      <c r="H123">
        <v>1781.8579999999999</v>
      </c>
      <c r="I123">
        <v>0.50900000000000001</v>
      </c>
      <c r="J123">
        <v>54.89</v>
      </c>
      <c r="K123" t="s">
        <v>17</v>
      </c>
      <c r="L123">
        <v>44.8</v>
      </c>
    </row>
    <row r="124" spans="1:13" x14ac:dyDescent="0.35">
      <c r="A124">
        <v>13</v>
      </c>
      <c r="B124">
        <v>13</v>
      </c>
      <c r="C124" t="s">
        <v>162</v>
      </c>
      <c r="D124" t="s">
        <v>16</v>
      </c>
      <c r="F124">
        <v>1.24</v>
      </c>
      <c r="G124">
        <v>404.08</v>
      </c>
      <c r="H124">
        <v>1889.991</v>
      </c>
      <c r="I124">
        <v>0.214</v>
      </c>
      <c r="J124">
        <v>20.815999999999999</v>
      </c>
      <c r="K124" t="s">
        <v>17</v>
      </c>
      <c r="L124">
        <v>14.1</v>
      </c>
    </row>
    <row r="125" spans="1:13" x14ac:dyDescent="0.35">
      <c r="A125">
        <v>14</v>
      </c>
      <c r="B125">
        <v>14</v>
      </c>
      <c r="C125" t="s">
        <v>163</v>
      </c>
      <c r="D125" t="s">
        <v>16</v>
      </c>
      <c r="F125">
        <v>1.25</v>
      </c>
      <c r="G125">
        <v>594.56200000000001</v>
      </c>
      <c r="H125">
        <v>1937.508</v>
      </c>
      <c r="I125">
        <v>0.307</v>
      </c>
      <c r="K125" t="s">
        <v>17</v>
      </c>
      <c r="L125">
        <v>23.8</v>
      </c>
    </row>
    <row r="126" spans="1:13" x14ac:dyDescent="0.35">
      <c r="A126">
        <v>15</v>
      </c>
      <c r="B126">
        <v>15</v>
      </c>
      <c r="C126" t="s">
        <v>164</v>
      </c>
      <c r="D126" t="s">
        <v>16</v>
      </c>
      <c r="F126">
        <v>1.25</v>
      </c>
      <c r="G126">
        <v>1004.471</v>
      </c>
      <c r="H126">
        <v>1939.616</v>
      </c>
      <c r="I126">
        <v>0.51800000000000002</v>
      </c>
      <c r="J126">
        <v>57.598999999999997</v>
      </c>
      <c r="K126" t="s">
        <v>17</v>
      </c>
      <c r="L126">
        <v>45.7</v>
      </c>
    </row>
    <row r="127" spans="1:13" x14ac:dyDescent="0.35">
      <c r="A127">
        <v>16</v>
      </c>
      <c r="B127">
        <v>16</v>
      </c>
      <c r="C127" t="s">
        <v>165</v>
      </c>
      <c r="D127" t="s">
        <v>24</v>
      </c>
      <c r="K127" t="s">
        <v>25</v>
      </c>
    </row>
    <row r="128" spans="1:13" x14ac:dyDescent="0.35">
      <c r="A128">
        <v>17</v>
      </c>
      <c r="B128">
        <v>17</v>
      </c>
      <c r="C128" t="s">
        <v>166</v>
      </c>
      <c r="D128" t="s">
        <v>16</v>
      </c>
      <c r="F128">
        <v>1.1100000000000001</v>
      </c>
      <c r="G128">
        <v>2260.8589999999999</v>
      </c>
      <c r="H128">
        <v>1350.069</v>
      </c>
      <c r="I128">
        <v>1.675</v>
      </c>
      <c r="J128">
        <v>163.70400000000001</v>
      </c>
      <c r="K128" t="s">
        <v>17</v>
      </c>
      <c r="L128">
        <v>165.9</v>
      </c>
    </row>
    <row r="129" spans="1:13" x14ac:dyDescent="0.35">
      <c r="A129">
        <v>18</v>
      </c>
      <c r="B129">
        <v>18</v>
      </c>
      <c r="C129" t="s">
        <v>167</v>
      </c>
      <c r="D129" t="s">
        <v>16</v>
      </c>
      <c r="F129">
        <v>1.43</v>
      </c>
      <c r="G129">
        <v>1837.5060000000001</v>
      </c>
      <c r="H129">
        <v>981.28300000000002</v>
      </c>
      <c r="I129">
        <v>1.873</v>
      </c>
      <c r="J129">
        <v>98.435000000000002</v>
      </c>
      <c r="K129" t="s">
        <v>17</v>
      </c>
      <c r="L129">
        <v>186.5</v>
      </c>
    </row>
    <row r="130" spans="1:13" x14ac:dyDescent="0.35">
      <c r="A130">
        <v>19</v>
      </c>
      <c r="B130">
        <v>19</v>
      </c>
      <c r="C130" t="s">
        <v>168</v>
      </c>
      <c r="D130" t="s">
        <v>16</v>
      </c>
      <c r="F130">
        <v>1.1000000000000001</v>
      </c>
      <c r="G130">
        <v>3936.5309999999999</v>
      </c>
      <c r="H130">
        <v>1270.7750000000001</v>
      </c>
      <c r="I130">
        <v>3.0979999999999999</v>
      </c>
      <c r="J130">
        <v>123.502</v>
      </c>
      <c r="K130" t="s">
        <v>17</v>
      </c>
      <c r="L130">
        <v>313.8</v>
      </c>
    </row>
    <row r="131" spans="1:13" x14ac:dyDescent="0.35">
      <c r="A131">
        <v>20</v>
      </c>
      <c r="B131">
        <v>20</v>
      </c>
      <c r="C131" t="s">
        <v>169</v>
      </c>
      <c r="D131" t="s">
        <v>16</v>
      </c>
      <c r="F131">
        <v>1.41</v>
      </c>
      <c r="G131">
        <v>4256.4260000000004</v>
      </c>
      <c r="H131">
        <v>1023.001</v>
      </c>
      <c r="I131">
        <v>4.1609999999999996</v>
      </c>
      <c r="J131">
        <v>95.040999999999997</v>
      </c>
      <c r="K131" t="s">
        <v>17</v>
      </c>
      <c r="L131">
        <v>424.3</v>
      </c>
    </row>
    <row r="132" spans="1:13" x14ac:dyDescent="0.35">
      <c r="A132">
        <v>21</v>
      </c>
      <c r="B132">
        <v>21</v>
      </c>
      <c r="C132" t="s">
        <v>170</v>
      </c>
      <c r="D132" t="s">
        <v>24</v>
      </c>
    </row>
    <row r="133" spans="1:13" x14ac:dyDescent="0.35">
      <c r="A133">
        <v>22</v>
      </c>
      <c r="B133">
        <v>22</v>
      </c>
      <c r="C133" t="s">
        <v>171</v>
      </c>
      <c r="D133" t="s">
        <v>16</v>
      </c>
      <c r="E133">
        <v>354.9</v>
      </c>
      <c r="F133">
        <v>1.21</v>
      </c>
      <c r="G133">
        <v>7910.5720000000001</v>
      </c>
      <c r="H133">
        <v>2208.6309999999999</v>
      </c>
      <c r="I133">
        <v>3.5819999999999999</v>
      </c>
      <c r="J133">
        <v>341.68</v>
      </c>
      <c r="K133" t="s">
        <v>66</v>
      </c>
      <c r="L133">
        <v>364.1</v>
      </c>
      <c r="M133">
        <v>2.6</v>
      </c>
    </row>
    <row r="134" spans="1:13" x14ac:dyDescent="0.35">
      <c r="A134">
        <v>23</v>
      </c>
      <c r="B134">
        <v>23</v>
      </c>
      <c r="C134" t="s">
        <v>172</v>
      </c>
      <c r="D134" t="s">
        <v>16</v>
      </c>
      <c r="F134">
        <v>1.1000000000000001</v>
      </c>
      <c r="G134">
        <v>6731.0129999999999</v>
      </c>
      <c r="H134">
        <v>1578.5050000000001</v>
      </c>
      <c r="I134">
        <v>4.2640000000000002</v>
      </c>
      <c r="J134">
        <v>178.97399999999999</v>
      </c>
      <c r="K134" t="s">
        <v>17</v>
      </c>
      <c r="L134">
        <v>435.1</v>
      </c>
    </row>
    <row r="135" spans="1:13" x14ac:dyDescent="0.35">
      <c r="A135">
        <v>24</v>
      </c>
      <c r="B135">
        <v>24</v>
      </c>
      <c r="C135" t="s">
        <v>173</v>
      </c>
      <c r="D135" t="s">
        <v>16</v>
      </c>
      <c r="F135">
        <v>1.07</v>
      </c>
      <c r="G135">
        <v>2693.239</v>
      </c>
      <c r="H135">
        <v>1323.9179999999999</v>
      </c>
      <c r="I135">
        <v>2.0339999999999998</v>
      </c>
      <c r="J135">
        <v>115.961</v>
      </c>
      <c r="K135" t="s">
        <v>17</v>
      </c>
      <c r="L135">
        <v>203.3</v>
      </c>
    </row>
    <row r="136" spans="1:13" x14ac:dyDescent="0.35">
      <c r="A136">
        <v>25</v>
      </c>
      <c r="B136">
        <v>25</v>
      </c>
      <c r="C136" t="s">
        <v>174</v>
      </c>
      <c r="D136" t="s">
        <v>24</v>
      </c>
      <c r="K136" t="s">
        <v>25</v>
      </c>
    </row>
    <row r="137" spans="1:13" x14ac:dyDescent="0.35">
      <c r="A137">
        <v>26</v>
      </c>
      <c r="B137">
        <v>26</v>
      </c>
      <c r="C137" t="s">
        <v>175</v>
      </c>
      <c r="D137" t="s">
        <v>16</v>
      </c>
      <c r="F137">
        <v>1.1000000000000001</v>
      </c>
      <c r="G137">
        <v>2478.944</v>
      </c>
      <c r="H137">
        <v>1080.2529999999999</v>
      </c>
      <c r="I137">
        <v>2.2949999999999999</v>
      </c>
      <c r="J137">
        <v>43.484999999999999</v>
      </c>
      <c r="K137" t="s">
        <v>17</v>
      </c>
      <c r="L137">
        <v>230.4</v>
      </c>
    </row>
    <row r="138" spans="1:13" x14ac:dyDescent="0.35">
      <c r="A138">
        <v>27</v>
      </c>
      <c r="B138">
        <v>27</v>
      </c>
      <c r="C138" t="s">
        <v>176</v>
      </c>
      <c r="D138" t="s">
        <v>16</v>
      </c>
      <c r="F138">
        <v>1.41</v>
      </c>
      <c r="G138">
        <v>991.82899999999995</v>
      </c>
      <c r="H138">
        <v>806.02800000000002</v>
      </c>
      <c r="I138">
        <v>1.2310000000000001</v>
      </c>
      <c r="J138">
        <v>60.027999999999999</v>
      </c>
      <c r="K138" t="s">
        <v>17</v>
      </c>
      <c r="L138">
        <v>119.8</v>
      </c>
    </row>
    <row r="139" spans="1:13" x14ac:dyDescent="0.35">
      <c r="A139">
        <v>28</v>
      </c>
      <c r="B139">
        <v>28</v>
      </c>
      <c r="C139" t="s">
        <v>177</v>
      </c>
      <c r="D139" t="s">
        <v>16</v>
      </c>
      <c r="F139">
        <v>1.08</v>
      </c>
      <c r="G139">
        <v>5307.6930000000002</v>
      </c>
      <c r="H139">
        <v>1375.6210000000001</v>
      </c>
      <c r="I139">
        <v>3.8580000000000001</v>
      </c>
      <c r="J139">
        <v>379.18900000000002</v>
      </c>
      <c r="K139" t="s">
        <v>17</v>
      </c>
      <c r="L139">
        <v>392.9</v>
      </c>
    </row>
    <row r="140" spans="1:13" x14ac:dyDescent="0.35">
      <c r="A140">
        <v>29</v>
      </c>
      <c r="B140">
        <v>29</v>
      </c>
      <c r="C140" t="s">
        <v>178</v>
      </c>
      <c r="D140" t="s">
        <v>16</v>
      </c>
      <c r="F140">
        <v>1.08</v>
      </c>
      <c r="G140">
        <v>7632.2650000000003</v>
      </c>
      <c r="H140">
        <v>1234.047</v>
      </c>
      <c r="I140">
        <v>6.1849999999999996</v>
      </c>
      <c r="J140">
        <v>268.34500000000003</v>
      </c>
      <c r="K140" t="s">
        <v>17</v>
      </c>
      <c r="L140">
        <v>634.70000000000005</v>
      </c>
    </row>
    <row r="141" spans="1:13" x14ac:dyDescent="0.35">
      <c r="A141">
        <v>30</v>
      </c>
      <c r="B141">
        <v>30</v>
      </c>
      <c r="C141" t="s">
        <v>179</v>
      </c>
      <c r="D141" t="s">
        <v>24</v>
      </c>
      <c r="K141" t="s">
        <v>25</v>
      </c>
    </row>
    <row r="142" spans="1:13" x14ac:dyDescent="0.35">
      <c r="A142">
        <v>31</v>
      </c>
      <c r="B142">
        <v>31</v>
      </c>
      <c r="C142" t="s">
        <v>180</v>
      </c>
      <c r="D142" t="s">
        <v>16</v>
      </c>
      <c r="E142">
        <v>733.5</v>
      </c>
      <c r="F142">
        <v>1.19</v>
      </c>
      <c r="G142">
        <v>15800.375</v>
      </c>
      <c r="H142">
        <v>2241.973</v>
      </c>
      <c r="I142">
        <v>7.048</v>
      </c>
      <c r="J142">
        <v>991.58399999999995</v>
      </c>
      <c r="K142" t="s">
        <v>66</v>
      </c>
      <c r="L142">
        <v>724.3</v>
      </c>
      <c r="M142">
        <v>-1.2</v>
      </c>
    </row>
    <row r="143" spans="1:13" x14ac:dyDescent="0.35">
      <c r="A143">
        <v>32</v>
      </c>
      <c r="B143">
        <v>32</v>
      </c>
      <c r="C143" t="s">
        <v>181</v>
      </c>
      <c r="D143" t="s">
        <v>16</v>
      </c>
      <c r="F143">
        <v>1.1000000000000001</v>
      </c>
      <c r="G143">
        <v>7567.2420000000002</v>
      </c>
      <c r="H143">
        <v>1317.6969999999999</v>
      </c>
      <c r="I143">
        <v>5.7430000000000003</v>
      </c>
      <c r="J143">
        <v>170.2</v>
      </c>
      <c r="K143" t="s">
        <v>17</v>
      </c>
      <c r="L143">
        <v>588.70000000000005</v>
      </c>
    </row>
    <row r="144" spans="1:13" x14ac:dyDescent="0.35">
      <c r="A144">
        <v>33</v>
      </c>
      <c r="B144">
        <v>33</v>
      </c>
      <c r="C144" t="s">
        <v>182</v>
      </c>
      <c r="D144" t="s">
        <v>16</v>
      </c>
      <c r="F144">
        <v>1.07</v>
      </c>
      <c r="G144">
        <v>1669.5630000000001</v>
      </c>
      <c r="H144">
        <v>1387.1569999999999</v>
      </c>
      <c r="I144">
        <v>1.204</v>
      </c>
      <c r="J144">
        <v>44.356999999999999</v>
      </c>
      <c r="K144" t="s">
        <v>17</v>
      </c>
      <c r="L144">
        <v>117</v>
      </c>
    </row>
    <row r="145" spans="1:11" x14ac:dyDescent="0.35">
      <c r="A145">
        <v>34</v>
      </c>
      <c r="B145">
        <v>34</v>
      </c>
      <c r="C145" t="s">
        <v>183</v>
      </c>
      <c r="D145" t="s">
        <v>24</v>
      </c>
      <c r="K145" t="s">
        <v>25</v>
      </c>
    </row>
    <row r="146" spans="1:11" x14ac:dyDescent="0.35">
      <c r="A146">
        <v>35</v>
      </c>
      <c r="B146">
        <v>35</v>
      </c>
      <c r="C146" t="s">
        <v>184</v>
      </c>
      <c r="D146" t="s">
        <v>24</v>
      </c>
    </row>
    <row r="147" spans="1:11" x14ac:dyDescent="0.35">
      <c r="A147">
        <v>36</v>
      </c>
      <c r="B147">
        <v>36</v>
      </c>
      <c r="C147" t="s">
        <v>185</v>
      </c>
      <c r="D147" t="s">
        <v>24</v>
      </c>
      <c r="K147" t="s">
        <v>25</v>
      </c>
    </row>
    <row r="148" spans="1:11" x14ac:dyDescent="0.35">
      <c r="A148">
        <v>37</v>
      </c>
      <c r="B148">
        <v>37</v>
      </c>
      <c r="C148" t="s">
        <v>186</v>
      </c>
      <c r="D148" t="s">
        <v>24</v>
      </c>
      <c r="K148" t="s">
        <v>25</v>
      </c>
    </row>
    <row r="149" spans="1:11" x14ac:dyDescent="0.35">
      <c r="A149">
        <v>38</v>
      </c>
      <c r="B149">
        <v>38</v>
      </c>
      <c r="C149" t="s">
        <v>187</v>
      </c>
      <c r="D149" t="s">
        <v>24</v>
      </c>
    </row>
    <row r="150" spans="1:11" x14ac:dyDescent="0.35">
      <c r="A150">
        <v>39</v>
      </c>
      <c r="B150">
        <v>39</v>
      </c>
      <c r="C150" t="s">
        <v>188</v>
      </c>
      <c r="D150" t="s">
        <v>24</v>
      </c>
    </row>
    <row r="151" spans="1:11" x14ac:dyDescent="0.35">
      <c r="A151">
        <v>40</v>
      </c>
      <c r="B151">
        <v>40</v>
      </c>
      <c r="C151" t="s">
        <v>189</v>
      </c>
      <c r="D151" t="s">
        <v>24</v>
      </c>
    </row>
    <row r="152" spans="1:11" x14ac:dyDescent="0.35">
      <c r="A152">
        <v>41</v>
      </c>
      <c r="B152">
        <v>41</v>
      </c>
      <c r="C152" t="s">
        <v>190</v>
      </c>
      <c r="D152" t="s">
        <v>24</v>
      </c>
    </row>
    <row r="153" spans="1:11" x14ac:dyDescent="0.35">
      <c r="A153">
        <v>42</v>
      </c>
      <c r="B153">
        <v>42</v>
      </c>
      <c r="C153" t="s">
        <v>191</v>
      </c>
      <c r="D153" t="s">
        <v>24</v>
      </c>
      <c r="K153" t="s">
        <v>25</v>
      </c>
    </row>
    <row r="154" spans="1:11" x14ac:dyDescent="0.35">
      <c r="A154">
        <v>43</v>
      </c>
      <c r="B154">
        <v>43</v>
      </c>
      <c r="C154" t="s">
        <v>192</v>
      </c>
      <c r="D154" t="s">
        <v>16</v>
      </c>
      <c r="J154">
        <v>7.7590000000000003</v>
      </c>
      <c r="K154" t="s">
        <v>25</v>
      </c>
    </row>
    <row r="155" spans="1:11" x14ac:dyDescent="0.35">
      <c r="A155">
        <v>44</v>
      </c>
      <c r="B155">
        <v>44</v>
      </c>
      <c r="C155" t="s">
        <v>193</v>
      </c>
      <c r="D155" t="s">
        <v>16</v>
      </c>
      <c r="K155" t="s">
        <v>25</v>
      </c>
    </row>
    <row r="156" spans="1:11" x14ac:dyDescent="0.35">
      <c r="A156">
        <v>45</v>
      </c>
      <c r="B156">
        <v>45</v>
      </c>
      <c r="C156" t="s">
        <v>194</v>
      </c>
      <c r="D156" t="s">
        <v>16</v>
      </c>
      <c r="K156" t="s">
        <v>25</v>
      </c>
    </row>
    <row r="157" spans="1:11" x14ac:dyDescent="0.35">
      <c r="A157">
        <v>46</v>
      </c>
      <c r="B157">
        <v>46</v>
      </c>
      <c r="C157" t="s">
        <v>195</v>
      </c>
      <c r="D157" t="s">
        <v>16</v>
      </c>
      <c r="K157" t="s">
        <v>25</v>
      </c>
    </row>
    <row r="158" spans="1:11" x14ac:dyDescent="0.35">
      <c r="A158">
        <v>47</v>
      </c>
      <c r="B158">
        <v>47</v>
      </c>
      <c r="C158" t="s">
        <v>196</v>
      </c>
      <c r="D158" t="s">
        <v>16</v>
      </c>
      <c r="H158">
        <v>11.555999999999999</v>
      </c>
      <c r="J158">
        <v>11.193</v>
      </c>
      <c r="K158" t="s">
        <v>38</v>
      </c>
    </row>
    <row r="159" spans="1:11" x14ac:dyDescent="0.35">
      <c r="A159">
        <v>48</v>
      </c>
      <c r="B159">
        <v>48</v>
      </c>
      <c r="C159" t="s">
        <v>197</v>
      </c>
      <c r="D159" t="s">
        <v>24</v>
      </c>
      <c r="K159" t="s">
        <v>25</v>
      </c>
    </row>
    <row r="161" spans="1:13" x14ac:dyDescent="0.35">
      <c r="A161" t="s">
        <v>71</v>
      </c>
    </row>
    <row r="163" spans="1:13" x14ac:dyDescent="0.35">
      <c r="B163" t="s">
        <v>3</v>
      </c>
      <c r="C163" t="s">
        <v>4</v>
      </c>
      <c r="D163" t="s">
        <v>5</v>
      </c>
      <c r="E163" t="s">
        <v>6</v>
      </c>
      <c r="F163" t="s">
        <v>7</v>
      </c>
      <c r="G163" t="s">
        <v>8</v>
      </c>
      <c r="H163" t="s">
        <v>9</v>
      </c>
      <c r="I163" t="s">
        <v>10</v>
      </c>
      <c r="J163" t="s">
        <v>11</v>
      </c>
      <c r="K163" t="s">
        <v>12</v>
      </c>
      <c r="L163" t="s">
        <v>13</v>
      </c>
      <c r="M163" t="s">
        <v>14</v>
      </c>
    </row>
    <row r="164" spans="1:13" x14ac:dyDescent="0.35">
      <c r="A164">
        <v>1</v>
      </c>
      <c r="B164">
        <v>1</v>
      </c>
      <c r="C164" t="s">
        <v>150</v>
      </c>
      <c r="D164" t="s">
        <v>24</v>
      </c>
    </row>
    <row r="165" spans="1:13" x14ac:dyDescent="0.35">
      <c r="A165">
        <v>2</v>
      </c>
      <c r="B165">
        <v>2</v>
      </c>
      <c r="C165" t="s">
        <v>151</v>
      </c>
      <c r="D165" t="s">
        <v>16</v>
      </c>
      <c r="F165">
        <v>1.65</v>
      </c>
      <c r="G165">
        <v>525.75</v>
      </c>
      <c r="H165">
        <v>1705.5730000000001</v>
      </c>
      <c r="I165">
        <v>0.308</v>
      </c>
      <c r="J165">
        <v>178.47800000000001</v>
      </c>
      <c r="K165" t="s">
        <v>66</v>
      </c>
      <c r="L165">
        <v>30.8</v>
      </c>
    </row>
    <row r="166" spans="1:13" x14ac:dyDescent="0.35">
      <c r="A166">
        <v>3</v>
      </c>
      <c r="B166">
        <v>3</v>
      </c>
      <c r="C166" t="s">
        <v>152</v>
      </c>
      <c r="D166" t="s">
        <v>16</v>
      </c>
      <c r="F166">
        <v>1.67</v>
      </c>
      <c r="G166">
        <v>3488.6570000000002</v>
      </c>
      <c r="H166">
        <v>2121.5320000000002</v>
      </c>
      <c r="I166">
        <v>1.6439999999999999</v>
      </c>
      <c r="J166">
        <v>921.149</v>
      </c>
      <c r="K166" t="s">
        <v>66</v>
      </c>
      <c r="L166">
        <v>170.8</v>
      </c>
    </row>
    <row r="167" spans="1:13" x14ac:dyDescent="0.35">
      <c r="A167">
        <v>4</v>
      </c>
      <c r="B167">
        <v>4</v>
      </c>
      <c r="C167" t="s">
        <v>153</v>
      </c>
      <c r="D167" t="s">
        <v>16</v>
      </c>
      <c r="F167">
        <v>1.69</v>
      </c>
      <c r="G167">
        <v>3820.5050000000001</v>
      </c>
      <c r="H167">
        <v>2214.9209999999998</v>
      </c>
      <c r="I167">
        <v>1.7250000000000001</v>
      </c>
      <c r="J167">
        <v>1096.5719999999999</v>
      </c>
      <c r="K167" t="s">
        <v>66</v>
      </c>
      <c r="L167">
        <v>179.2</v>
      </c>
    </row>
    <row r="168" spans="1:13" x14ac:dyDescent="0.35">
      <c r="A168">
        <v>5</v>
      </c>
      <c r="B168">
        <v>5</v>
      </c>
      <c r="C168" t="s">
        <v>154</v>
      </c>
      <c r="D168" t="s">
        <v>16</v>
      </c>
      <c r="F168">
        <v>1.67</v>
      </c>
      <c r="G168">
        <v>9112.8520000000008</v>
      </c>
      <c r="H168">
        <v>1774.615</v>
      </c>
      <c r="I168">
        <v>5.1349999999999998</v>
      </c>
      <c r="J168">
        <v>2709.317</v>
      </c>
      <c r="K168" t="s">
        <v>66</v>
      </c>
      <c r="L168">
        <v>536.29999999999995</v>
      </c>
    </row>
    <row r="169" spans="1:13" x14ac:dyDescent="0.35">
      <c r="A169">
        <v>6</v>
      </c>
      <c r="B169">
        <v>6</v>
      </c>
      <c r="C169" t="s">
        <v>155</v>
      </c>
      <c r="D169" t="s">
        <v>16</v>
      </c>
      <c r="F169">
        <v>1.67</v>
      </c>
      <c r="G169">
        <v>10549.316999999999</v>
      </c>
      <c r="H169">
        <v>2340.2060000000001</v>
      </c>
      <c r="I169">
        <v>4.508</v>
      </c>
      <c r="J169">
        <v>3334.569</v>
      </c>
      <c r="K169" t="s">
        <v>66</v>
      </c>
      <c r="L169">
        <v>470.6</v>
      </c>
    </row>
    <row r="170" spans="1:13" x14ac:dyDescent="0.35">
      <c r="A170">
        <v>7</v>
      </c>
      <c r="B170">
        <v>7</v>
      </c>
      <c r="C170" t="s">
        <v>156</v>
      </c>
      <c r="D170" t="s">
        <v>24</v>
      </c>
    </row>
    <row r="171" spans="1:13" x14ac:dyDescent="0.35">
      <c r="A171">
        <v>8</v>
      </c>
      <c r="B171">
        <v>8</v>
      </c>
      <c r="C171" t="s">
        <v>157</v>
      </c>
      <c r="D171" t="s">
        <v>16</v>
      </c>
      <c r="E171">
        <v>44.62</v>
      </c>
      <c r="F171">
        <v>1.61</v>
      </c>
      <c r="G171">
        <v>1025.595</v>
      </c>
      <c r="H171">
        <v>2368.0329999999999</v>
      </c>
      <c r="I171">
        <v>0.433</v>
      </c>
      <c r="J171">
        <v>410.36500000000001</v>
      </c>
      <c r="K171" t="s">
        <v>66</v>
      </c>
      <c r="L171">
        <v>43.9</v>
      </c>
      <c r="M171">
        <v>-1.6</v>
      </c>
    </row>
    <row r="172" spans="1:13" x14ac:dyDescent="0.35">
      <c r="A172">
        <v>9</v>
      </c>
      <c r="B172">
        <v>9</v>
      </c>
      <c r="C172" t="s">
        <v>158</v>
      </c>
      <c r="D172" t="s">
        <v>16</v>
      </c>
      <c r="F172">
        <v>1.65</v>
      </c>
      <c r="G172">
        <v>8198.5310000000009</v>
      </c>
      <c r="H172">
        <v>2017.97</v>
      </c>
      <c r="I172">
        <v>4.0629999999999997</v>
      </c>
      <c r="J172">
        <v>2300.8519999999999</v>
      </c>
      <c r="K172" t="s">
        <v>66</v>
      </c>
      <c r="L172">
        <v>424</v>
      </c>
    </row>
    <row r="173" spans="1:13" x14ac:dyDescent="0.35">
      <c r="A173">
        <v>10</v>
      </c>
      <c r="B173">
        <v>10</v>
      </c>
      <c r="C173" t="s">
        <v>159</v>
      </c>
      <c r="D173" t="s">
        <v>16</v>
      </c>
      <c r="F173">
        <v>1.67</v>
      </c>
      <c r="G173">
        <v>2669.16</v>
      </c>
      <c r="H173">
        <v>1957.143</v>
      </c>
      <c r="I173">
        <v>1.3640000000000001</v>
      </c>
      <c r="J173">
        <v>702.54100000000005</v>
      </c>
      <c r="K173" t="s">
        <v>66</v>
      </c>
      <c r="L173">
        <v>141.4</v>
      </c>
    </row>
    <row r="174" spans="1:13" x14ac:dyDescent="0.35">
      <c r="A174">
        <v>11</v>
      </c>
      <c r="B174">
        <v>11</v>
      </c>
      <c r="C174" t="s">
        <v>160</v>
      </c>
      <c r="D174" t="s">
        <v>24</v>
      </c>
    </row>
    <row r="175" spans="1:13" x14ac:dyDescent="0.35">
      <c r="A175">
        <v>12</v>
      </c>
      <c r="B175">
        <v>12</v>
      </c>
      <c r="C175" t="s">
        <v>161</v>
      </c>
      <c r="D175" t="s">
        <v>16</v>
      </c>
      <c r="F175">
        <v>1.63</v>
      </c>
      <c r="G175">
        <v>922.66399999999999</v>
      </c>
      <c r="H175">
        <v>1947.0409999999999</v>
      </c>
      <c r="I175">
        <v>0.47399999999999998</v>
      </c>
      <c r="J175">
        <v>235.18600000000001</v>
      </c>
      <c r="K175" t="s">
        <v>66</v>
      </c>
      <c r="L175">
        <v>48.2</v>
      </c>
    </row>
    <row r="176" spans="1:13" x14ac:dyDescent="0.35">
      <c r="A176">
        <v>13</v>
      </c>
      <c r="B176">
        <v>13</v>
      </c>
      <c r="C176" t="s">
        <v>162</v>
      </c>
      <c r="D176" t="s">
        <v>16</v>
      </c>
      <c r="F176">
        <v>1.54</v>
      </c>
      <c r="G176">
        <v>467.50099999999998</v>
      </c>
      <c r="H176">
        <v>2050.672</v>
      </c>
      <c r="I176">
        <v>0.22800000000000001</v>
      </c>
      <c r="J176">
        <v>137.029</v>
      </c>
      <c r="K176" t="s">
        <v>17</v>
      </c>
      <c r="L176">
        <v>22.4</v>
      </c>
    </row>
    <row r="177" spans="1:13" x14ac:dyDescent="0.35">
      <c r="A177">
        <v>14</v>
      </c>
      <c r="B177">
        <v>14</v>
      </c>
      <c r="C177" t="s">
        <v>163</v>
      </c>
      <c r="D177" t="s">
        <v>16</v>
      </c>
      <c r="F177">
        <v>1.63</v>
      </c>
      <c r="G177">
        <v>766.09400000000005</v>
      </c>
      <c r="H177">
        <v>1903.9469999999999</v>
      </c>
      <c r="I177">
        <v>0.40200000000000002</v>
      </c>
      <c r="J177">
        <v>206.98099999999999</v>
      </c>
      <c r="K177" t="s">
        <v>66</v>
      </c>
      <c r="L177">
        <v>40.700000000000003</v>
      </c>
    </row>
    <row r="178" spans="1:13" x14ac:dyDescent="0.35">
      <c r="A178">
        <v>15</v>
      </c>
      <c r="B178">
        <v>15</v>
      </c>
      <c r="C178" t="s">
        <v>164</v>
      </c>
      <c r="D178" t="s">
        <v>16</v>
      </c>
      <c r="F178">
        <v>1.65</v>
      </c>
      <c r="G178">
        <v>710.35400000000004</v>
      </c>
      <c r="H178">
        <v>1814.8869999999999</v>
      </c>
      <c r="I178">
        <v>0.39100000000000001</v>
      </c>
      <c r="J178">
        <v>282.58199999999999</v>
      </c>
      <c r="K178" t="s">
        <v>72</v>
      </c>
      <c r="L178">
        <v>39.5</v>
      </c>
    </row>
    <row r="179" spans="1:13" x14ac:dyDescent="0.35">
      <c r="A179">
        <v>16</v>
      </c>
      <c r="B179">
        <v>16</v>
      </c>
      <c r="C179" t="s">
        <v>165</v>
      </c>
      <c r="D179" t="s">
        <v>24</v>
      </c>
      <c r="K179" t="s">
        <v>25</v>
      </c>
    </row>
    <row r="180" spans="1:13" x14ac:dyDescent="0.35">
      <c r="A180">
        <v>17</v>
      </c>
      <c r="B180">
        <v>17</v>
      </c>
      <c r="C180" t="s">
        <v>166</v>
      </c>
      <c r="D180" t="s">
        <v>16</v>
      </c>
      <c r="F180">
        <v>1.65</v>
      </c>
      <c r="G180">
        <v>3722.8910000000001</v>
      </c>
      <c r="H180">
        <v>2166.125</v>
      </c>
      <c r="I180">
        <v>1.7190000000000001</v>
      </c>
      <c r="J180">
        <v>1075.5820000000001</v>
      </c>
      <c r="K180" t="s">
        <v>66</v>
      </c>
      <c r="L180">
        <v>178.5</v>
      </c>
    </row>
    <row r="181" spans="1:13" x14ac:dyDescent="0.35">
      <c r="A181">
        <v>18</v>
      </c>
      <c r="B181">
        <v>18</v>
      </c>
      <c r="C181" t="s">
        <v>167</v>
      </c>
      <c r="D181" t="s">
        <v>16</v>
      </c>
      <c r="F181">
        <v>1.67</v>
      </c>
      <c r="G181">
        <v>5742.6009999999997</v>
      </c>
      <c r="H181">
        <v>1919.0150000000001</v>
      </c>
      <c r="I181">
        <v>2.992</v>
      </c>
      <c r="J181">
        <v>1614.7139999999999</v>
      </c>
      <c r="K181" t="s">
        <v>72</v>
      </c>
      <c r="L181">
        <v>311.89999999999998</v>
      </c>
    </row>
    <row r="182" spans="1:13" x14ac:dyDescent="0.35">
      <c r="A182">
        <v>19</v>
      </c>
      <c r="B182">
        <v>19</v>
      </c>
      <c r="C182" t="s">
        <v>168</v>
      </c>
      <c r="D182" t="s">
        <v>16</v>
      </c>
      <c r="F182">
        <v>1.65</v>
      </c>
      <c r="G182">
        <v>7046.4660000000003</v>
      </c>
      <c r="H182">
        <v>1942.4059999999999</v>
      </c>
      <c r="I182">
        <v>3.6280000000000001</v>
      </c>
      <c r="J182">
        <v>2051.1469999999999</v>
      </c>
      <c r="K182" t="s">
        <v>69</v>
      </c>
      <c r="L182">
        <v>378.5</v>
      </c>
    </row>
    <row r="183" spans="1:13" x14ac:dyDescent="0.35">
      <c r="A183">
        <v>20</v>
      </c>
      <c r="B183">
        <v>20</v>
      </c>
      <c r="C183" t="s">
        <v>169</v>
      </c>
      <c r="D183" t="s">
        <v>16</v>
      </c>
      <c r="F183">
        <v>1.65</v>
      </c>
      <c r="G183">
        <v>9350.7939999999999</v>
      </c>
      <c r="H183">
        <v>2194.1979999999999</v>
      </c>
      <c r="I183">
        <v>4.2619999999999996</v>
      </c>
      <c r="J183">
        <v>2837.7040000000002</v>
      </c>
      <c r="K183" t="s">
        <v>66</v>
      </c>
      <c r="L183">
        <v>444.8</v>
      </c>
    </row>
    <row r="184" spans="1:13" x14ac:dyDescent="0.35">
      <c r="A184">
        <v>21</v>
      </c>
      <c r="B184">
        <v>21</v>
      </c>
      <c r="C184" t="s">
        <v>170</v>
      </c>
      <c r="D184" t="s">
        <v>24</v>
      </c>
      <c r="K184" t="s">
        <v>25</v>
      </c>
    </row>
    <row r="185" spans="1:13" x14ac:dyDescent="0.35">
      <c r="A185">
        <v>22</v>
      </c>
      <c r="B185">
        <v>22</v>
      </c>
      <c r="C185" t="s">
        <v>171</v>
      </c>
      <c r="D185" t="s">
        <v>16</v>
      </c>
      <c r="E185">
        <v>354.9</v>
      </c>
      <c r="F185">
        <v>1.6</v>
      </c>
      <c r="G185">
        <v>8392.8169999999991</v>
      </c>
      <c r="H185">
        <v>2291.9079999999999</v>
      </c>
      <c r="I185">
        <v>3.6619999999999999</v>
      </c>
      <c r="J185">
        <v>2565.1860000000001</v>
      </c>
      <c r="K185" t="s">
        <v>66</v>
      </c>
      <c r="L185">
        <v>382</v>
      </c>
      <c r="M185">
        <v>7.6</v>
      </c>
    </row>
    <row r="186" spans="1:13" x14ac:dyDescent="0.35">
      <c r="A186">
        <v>23</v>
      </c>
      <c r="B186">
        <v>23</v>
      </c>
      <c r="C186" t="s">
        <v>172</v>
      </c>
      <c r="D186" t="s">
        <v>16</v>
      </c>
      <c r="F186">
        <v>1.65</v>
      </c>
      <c r="G186">
        <v>7711.8940000000002</v>
      </c>
      <c r="H186">
        <v>1957.86</v>
      </c>
      <c r="I186">
        <v>3.9390000000000001</v>
      </c>
      <c r="J186">
        <v>2294.7860000000001</v>
      </c>
      <c r="K186" t="s">
        <v>66</v>
      </c>
      <c r="L186">
        <v>411.1</v>
      </c>
    </row>
    <row r="187" spans="1:13" x14ac:dyDescent="0.35">
      <c r="A187">
        <v>24</v>
      </c>
      <c r="B187">
        <v>24</v>
      </c>
      <c r="C187" t="s">
        <v>173</v>
      </c>
      <c r="D187" t="s">
        <v>16</v>
      </c>
      <c r="F187">
        <v>1.65</v>
      </c>
      <c r="G187">
        <v>2821.9079999999999</v>
      </c>
      <c r="H187">
        <v>2078.4319999999998</v>
      </c>
      <c r="I187">
        <v>1.3580000000000001</v>
      </c>
      <c r="J187">
        <v>772.10199999999998</v>
      </c>
      <c r="K187" t="s">
        <v>72</v>
      </c>
      <c r="L187">
        <v>140.69999999999999</v>
      </c>
    </row>
    <row r="188" spans="1:13" x14ac:dyDescent="0.35">
      <c r="A188">
        <v>25</v>
      </c>
      <c r="B188">
        <v>25</v>
      </c>
      <c r="C188" t="s">
        <v>174</v>
      </c>
      <c r="D188" t="s">
        <v>24</v>
      </c>
      <c r="K188" t="s">
        <v>25</v>
      </c>
    </row>
    <row r="189" spans="1:13" x14ac:dyDescent="0.35">
      <c r="A189">
        <v>26</v>
      </c>
      <c r="B189">
        <v>26</v>
      </c>
      <c r="C189" t="s">
        <v>175</v>
      </c>
      <c r="D189" t="s">
        <v>16</v>
      </c>
      <c r="F189">
        <v>1.65</v>
      </c>
      <c r="G189">
        <v>3840.9090000000001</v>
      </c>
      <c r="H189">
        <v>1727.9190000000001</v>
      </c>
      <c r="I189">
        <v>2.2229999999999999</v>
      </c>
      <c r="J189">
        <v>1041.798</v>
      </c>
      <c r="K189" t="s">
        <v>72</v>
      </c>
      <c r="L189">
        <v>231.3</v>
      </c>
    </row>
    <row r="190" spans="1:13" x14ac:dyDescent="0.35">
      <c r="A190">
        <v>27</v>
      </c>
      <c r="B190">
        <v>27</v>
      </c>
      <c r="C190" t="s">
        <v>176</v>
      </c>
      <c r="D190" t="s">
        <v>16</v>
      </c>
      <c r="F190">
        <v>1.67</v>
      </c>
      <c r="G190">
        <v>4923.0680000000002</v>
      </c>
      <c r="H190">
        <v>2034.6949999999999</v>
      </c>
      <c r="I190">
        <v>2.42</v>
      </c>
      <c r="J190">
        <v>1456.123</v>
      </c>
      <c r="K190" t="s">
        <v>72</v>
      </c>
      <c r="L190">
        <v>251.9</v>
      </c>
    </row>
    <row r="191" spans="1:13" x14ac:dyDescent="0.35">
      <c r="A191">
        <v>28</v>
      </c>
      <c r="B191">
        <v>28</v>
      </c>
      <c r="C191" t="s">
        <v>177</v>
      </c>
      <c r="D191" t="s">
        <v>16</v>
      </c>
      <c r="F191">
        <v>1.63</v>
      </c>
      <c r="G191">
        <v>10030.701999999999</v>
      </c>
      <c r="H191">
        <v>1810.9880000000001</v>
      </c>
      <c r="I191">
        <v>5.5389999999999997</v>
      </c>
      <c r="J191">
        <v>2975.0129999999999</v>
      </c>
      <c r="K191" t="s">
        <v>66</v>
      </c>
      <c r="L191">
        <v>578.6</v>
      </c>
    </row>
    <row r="192" spans="1:13" x14ac:dyDescent="0.35">
      <c r="A192">
        <v>29</v>
      </c>
      <c r="B192">
        <v>29</v>
      </c>
      <c r="C192" t="s">
        <v>178</v>
      </c>
      <c r="D192" t="s">
        <v>16</v>
      </c>
      <c r="F192">
        <v>1.65</v>
      </c>
      <c r="G192">
        <v>8553.7420000000002</v>
      </c>
      <c r="H192">
        <v>1847.316</v>
      </c>
      <c r="I192">
        <v>4.63</v>
      </c>
      <c r="J192">
        <v>2602.4630000000002</v>
      </c>
      <c r="K192" t="s">
        <v>66</v>
      </c>
      <c r="L192">
        <v>483.5</v>
      </c>
    </row>
    <row r="193" spans="1:13" x14ac:dyDescent="0.35">
      <c r="A193">
        <v>30</v>
      </c>
      <c r="B193">
        <v>30</v>
      </c>
      <c r="C193" t="s">
        <v>179</v>
      </c>
      <c r="D193" t="s">
        <v>24</v>
      </c>
    </row>
    <row r="194" spans="1:13" x14ac:dyDescent="0.35">
      <c r="A194">
        <v>31</v>
      </c>
      <c r="B194">
        <v>31</v>
      </c>
      <c r="C194" t="s">
        <v>180</v>
      </c>
      <c r="D194" t="s">
        <v>16</v>
      </c>
      <c r="E194">
        <v>733.5</v>
      </c>
      <c r="F194">
        <v>1.58</v>
      </c>
      <c r="G194">
        <v>17727.096000000001</v>
      </c>
      <c r="H194">
        <v>2162.5949999999998</v>
      </c>
      <c r="I194">
        <v>8.1969999999999992</v>
      </c>
      <c r="J194">
        <v>5224.9769999999999</v>
      </c>
      <c r="K194" t="s">
        <v>69</v>
      </c>
      <c r="L194">
        <v>857</v>
      </c>
      <c r="M194">
        <v>16.8</v>
      </c>
    </row>
    <row r="195" spans="1:13" x14ac:dyDescent="0.35">
      <c r="A195">
        <v>32</v>
      </c>
      <c r="B195">
        <v>32</v>
      </c>
      <c r="C195" t="s">
        <v>181</v>
      </c>
      <c r="D195" t="s">
        <v>16</v>
      </c>
      <c r="F195">
        <v>1.65</v>
      </c>
      <c r="G195">
        <v>9015.0020000000004</v>
      </c>
      <c r="H195">
        <v>1872.6890000000001</v>
      </c>
      <c r="I195">
        <v>4.8140000000000001</v>
      </c>
      <c r="J195">
        <v>2477.4740000000002</v>
      </c>
      <c r="K195" t="s">
        <v>66</v>
      </c>
      <c r="L195">
        <v>502.7</v>
      </c>
    </row>
    <row r="196" spans="1:13" x14ac:dyDescent="0.35">
      <c r="A196">
        <v>33</v>
      </c>
      <c r="B196">
        <v>33</v>
      </c>
      <c r="C196" t="s">
        <v>182</v>
      </c>
      <c r="D196" t="s">
        <v>16</v>
      </c>
      <c r="F196">
        <v>1.65</v>
      </c>
      <c r="G196">
        <v>1926.2529999999999</v>
      </c>
      <c r="H196">
        <v>1668.3109999999999</v>
      </c>
      <c r="I196">
        <v>1.155</v>
      </c>
      <c r="J196">
        <v>608.78200000000004</v>
      </c>
      <c r="K196" t="s">
        <v>66</v>
      </c>
      <c r="L196">
        <v>119.5</v>
      </c>
    </row>
    <row r="197" spans="1:13" x14ac:dyDescent="0.35">
      <c r="A197">
        <v>34</v>
      </c>
      <c r="B197">
        <v>34</v>
      </c>
      <c r="C197" t="s">
        <v>183</v>
      </c>
      <c r="D197" t="s">
        <v>24</v>
      </c>
      <c r="K197" t="s">
        <v>25</v>
      </c>
    </row>
    <row r="198" spans="1:13" x14ac:dyDescent="0.35">
      <c r="A198">
        <v>35</v>
      </c>
      <c r="B198">
        <v>35</v>
      </c>
      <c r="C198" t="s">
        <v>184</v>
      </c>
      <c r="D198" t="s">
        <v>24</v>
      </c>
    </row>
    <row r="199" spans="1:13" x14ac:dyDescent="0.35">
      <c r="A199">
        <v>36</v>
      </c>
      <c r="B199">
        <v>36</v>
      </c>
      <c r="C199" t="s">
        <v>185</v>
      </c>
      <c r="D199" t="s">
        <v>24</v>
      </c>
    </row>
    <row r="200" spans="1:13" x14ac:dyDescent="0.35">
      <c r="A200">
        <v>37</v>
      </c>
      <c r="B200">
        <v>37</v>
      </c>
      <c r="C200" t="s">
        <v>186</v>
      </c>
      <c r="D200" t="s">
        <v>24</v>
      </c>
      <c r="K200" t="s">
        <v>25</v>
      </c>
    </row>
    <row r="201" spans="1:13" x14ac:dyDescent="0.35">
      <c r="A201">
        <v>38</v>
      </c>
      <c r="B201">
        <v>38</v>
      </c>
      <c r="C201" t="s">
        <v>187</v>
      </c>
      <c r="D201" t="s">
        <v>24</v>
      </c>
      <c r="K201" t="s">
        <v>25</v>
      </c>
    </row>
    <row r="202" spans="1:13" x14ac:dyDescent="0.35">
      <c r="A202">
        <v>39</v>
      </c>
      <c r="B202">
        <v>39</v>
      </c>
      <c r="C202" t="s">
        <v>188</v>
      </c>
      <c r="D202" t="s">
        <v>24</v>
      </c>
      <c r="K202" t="s">
        <v>25</v>
      </c>
    </row>
    <row r="203" spans="1:13" x14ac:dyDescent="0.35">
      <c r="A203">
        <v>40</v>
      </c>
      <c r="B203">
        <v>40</v>
      </c>
      <c r="C203" t="s">
        <v>189</v>
      </c>
      <c r="D203" t="s">
        <v>24</v>
      </c>
      <c r="K203" t="s">
        <v>25</v>
      </c>
    </row>
    <row r="204" spans="1:13" x14ac:dyDescent="0.35">
      <c r="A204">
        <v>41</v>
      </c>
      <c r="B204">
        <v>41</v>
      </c>
      <c r="C204" t="s">
        <v>190</v>
      </c>
      <c r="D204" t="s">
        <v>24</v>
      </c>
      <c r="K204" t="s">
        <v>25</v>
      </c>
    </row>
    <row r="205" spans="1:13" x14ac:dyDescent="0.35">
      <c r="A205">
        <v>42</v>
      </c>
      <c r="B205">
        <v>42</v>
      </c>
      <c r="C205" t="s">
        <v>191</v>
      </c>
      <c r="D205" t="s">
        <v>24</v>
      </c>
      <c r="K205" t="s">
        <v>25</v>
      </c>
    </row>
    <row r="206" spans="1:13" x14ac:dyDescent="0.35">
      <c r="A206">
        <v>43</v>
      </c>
      <c r="B206">
        <v>43</v>
      </c>
      <c r="C206" t="s">
        <v>192</v>
      </c>
      <c r="D206" t="s">
        <v>16</v>
      </c>
    </row>
    <row r="207" spans="1:13" x14ac:dyDescent="0.35">
      <c r="A207">
        <v>44</v>
      </c>
      <c r="B207">
        <v>44</v>
      </c>
      <c r="C207" t="s">
        <v>193</v>
      </c>
      <c r="D207" t="s">
        <v>16</v>
      </c>
    </row>
    <row r="208" spans="1:13" x14ac:dyDescent="0.35">
      <c r="A208">
        <v>45</v>
      </c>
      <c r="B208">
        <v>45</v>
      </c>
      <c r="C208" t="s">
        <v>194</v>
      </c>
      <c r="D208" t="s">
        <v>16</v>
      </c>
      <c r="K208" t="s">
        <v>25</v>
      </c>
    </row>
    <row r="209" spans="1:13" x14ac:dyDescent="0.35">
      <c r="A209">
        <v>46</v>
      </c>
      <c r="B209">
        <v>46</v>
      </c>
      <c r="C209" t="s">
        <v>195</v>
      </c>
      <c r="D209" t="s">
        <v>16</v>
      </c>
      <c r="K209" t="s">
        <v>25</v>
      </c>
    </row>
    <row r="210" spans="1:13" x14ac:dyDescent="0.35">
      <c r="A210">
        <v>47</v>
      </c>
      <c r="B210">
        <v>47</v>
      </c>
      <c r="C210" t="s">
        <v>196</v>
      </c>
      <c r="D210" t="s">
        <v>16</v>
      </c>
      <c r="K210" t="s">
        <v>25</v>
      </c>
    </row>
    <row r="211" spans="1:13" x14ac:dyDescent="0.35">
      <c r="A211">
        <v>48</v>
      </c>
      <c r="B211">
        <v>48</v>
      </c>
      <c r="C211" t="s">
        <v>197</v>
      </c>
      <c r="D211" t="s">
        <v>24</v>
      </c>
    </row>
    <row r="213" spans="1:13" x14ac:dyDescent="0.35">
      <c r="A213" t="s">
        <v>73</v>
      </c>
    </row>
    <row r="215" spans="1:13" x14ac:dyDescent="0.35">
      <c r="B215" t="s">
        <v>3</v>
      </c>
      <c r="C215" t="s">
        <v>4</v>
      </c>
      <c r="D215" t="s">
        <v>5</v>
      </c>
      <c r="E215" t="s">
        <v>6</v>
      </c>
      <c r="F215" t="s">
        <v>7</v>
      </c>
      <c r="G215" t="s">
        <v>8</v>
      </c>
      <c r="H215" t="s">
        <v>9</v>
      </c>
      <c r="I215" t="s">
        <v>10</v>
      </c>
      <c r="J215" t="s">
        <v>11</v>
      </c>
      <c r="K215" t="s">
        <v>12</v>
      </c>
      <c r="L215" t="s">
        <v>13</v>
      </c>
      <c r="M215" t="s">
        <v>14</v>
      </c>
    </row>
    <row r="216" spans="1:13" x14ac:dyDescent="0.35">
      <c r="A216">
        <v>1</v>
      </c>
      <c r="B216">
        <v>1</v>
      </c>
      <c r="C216" t="s">
        <v>150</v>
      </c>
      <c r="D216" t="s">
        <v>24</v>
      </c>
      <c r="K216" t="s">
        <v>25</v>
      </c>
    </row>
    <row r="217" spans="1:13" x14ac:dyDescent="0.35">
      <c r="A217">
        <v>2</v>
      </c>
      <c r="B217">
        <v>2</v>
      </c>
      <c r="C217" t="s">
        <v>151</v>
      </c>
      <c r="D217" t="s">
        <v>16</v>
      </c>
      <c r="F217">
        <v>2.08</v>
      </c>
      <c r="G217">
        <v>2006.45</v>
      </c>
      <c r="H217">
        <v>2079.163</v>
      </c>
      <c r="I217">
        <v>0.96499999999999997</v>
      </c>
      <c r="J217">
        <v>606.57600000000002</v>
      </c>
      <c r="K217" t="s">
        <v>66</v>
      </c>
      <c r="L217">
        <v>85.3</v>
      </c>
    </row>
    <row r="218" spans="1:13" x14ac:dyDescent="0.35">
      <c r="A218">
        <v>3</v>
      </c>
      <c r="B218">
        <v>3</v>
      </c>
      <c r="C218" t="s">
        <v>152</v>
      </c>
      <c r="D218" t="s">
        <v>16</v>
      </c>
      <c r="F218">
        <v>2.08</v>
      </c>
      <c r="G218">
        <v>18051.559000000001</v>
      </c>
      <c r="H218">
        <v>2252.5459999999998</v>
      </c>
      <c r="I218">
        <v>8.0139999999999993</v>
      </c>
      <c r="J218">
        <v>6416.616</v>
      </c>
      <c r="K218" t="s">
        <v>69</v>
      </c>
      <c r="L218">
        <v>750.7</v>
      </c>
    </row>
    <row r="219" spans="1:13" x14ac:dyDescent="0.35">
      <c r="A219">
        <v>4</v>
      </c>
      <c r="B219">
        <v>4</v>
      </c>
      <c r="C219" t="s">
        <v>153</v>
      </c>
      <c r="D219" t="s">
        <v>16</v>
      </c>
      <c r="F219">
        <v>2.1</v>
      </c>
      <c r="G219">
        <v>17530.278999999999</v>
      </c>
      <c r="H219">
        <v>1876.059</v>
      </c>
      <c r="I219">
        <v>9.3439999999999994</v>
      </c>
      <c r="J219">
        <v>6082.1049999999996</v>
      </c>
      <c r="K219" t="s">
        <v>66</v>
      </c>
      <c r="L219">
        <v>876.3</v>
      </c>
    </row>
    <row r="220" spans="1:13" x14ac:dyDescent="0.35">
      <c r="A220">
        <v>5</v>
      </c>
      <c r="B220">
        <v>5</v>
      </c>
      <c r="C220" t="s">
        <v>154</v>
      </c>
      <c r="D220" t="s">
        <v>16</v>
      </c>
      <c r="F220">
        <v>2.08</v>
      </c>
      <c r="G220">
        <v>10003.837</v>
      </c>
      <c r="H220">
        <v>2466.8809999999999</v>
      </c>
      <c r="I220">
        <v>4.0549999999999997</v>
      </c>
      <c r="J220">
        <v>3323.83</v>
      </c>
      <c r="K220" t="s">
        <v>66</v>
      </c>
      <c r="L220">
        <v>377</v>
      </c>
    </row>
    <row r="221" spans="1:13" x14ac:dyDescent="0.35">
      <c r="A221">
        <v>6</v>
      </c>
      <c r="B221">
        <v>6</v>
      </c>
      <c r="C221" t="s">
        <v>155</v>
      </c>
      <c r="D221" t="s">
        <v>16</v>
      </c>
      <c r="F221">
        <v>2.08</v>
      </c>
      <c r="G221">
        <v>27222.326000000001</v>
      </c>
      <c r="H221">
        <v>2406.1860000000001</v>
      </c>
      <c r="I221">
        <v>11.313000000000001</v>
      </c>
      <c r="J221">
        <v>9520.8559999999998</v>
      </c>
      <c r="K221" t="s">
        <v>66</v>
      </c>
      <c r="L221">
        <v>1062.0999999999999</v>
      </c>
    </row>
    <row r="222" spans="1:13" x14ac:dyDescent="0.35">
      <c r="A222">
        <v>7</v>
      </c>
      <c r="B222">
        <v>7</v>
      </c>
      <c r="C222" t="s">
        <v>156</v>
      </c>
      <c r="D222" t="s">
        <v>24</v>
      </c>
    </row>
    <row r="223" spans="1:13" x14ac:dyDescent="0.35">
      <c r="A223">
        <v>8</v>
      </c>
      <c r="B223">
        <v>8</v>
      </c>
      <c r="C223" t="s">
        <v>157</v>
      </c>
      <c r="D223" t="s">
        <v>16</v>
      </c>
      <c r="E223">
        <v>44.62</v>
      </c>
      <c r="F223">
        <v>2.06</v>
      </c>
      <c r="G223">
        <v>1405.002</v>
      </c>
      <c r="H223">
        <v>2627.299</v>
      </c>
      <c r="I223">
        <v>0.53500000000000003</v>
      </c>
      <c r="J223">
        <v>422.39400000000001</v>
      </c>
      <c r="K223" t="s">
        <v>66</v>
      </c>
      <c r="L223">
        <v>44.7</v>
      </c>
      <c r="M223">
        <v>0.2</v>
      </c>
    </row>
    <row r="224" spans="1:13" x14ac:dyDescent="0.35">
      <c r="A224">
        <v>9</v>
      </c>
      <c r="B224">
        <v>9</v>
      </c>
      <c r="C224" t="s">
        <v>158</v>
      </c>
      <c r="D224" t="s">
        <v>16</v>
      </c>
      <c r="F224">
        <v>2.08</v>
      </c>
      <c r="G224">
        <v>19465.625</v>
      </c>
      <c r="H224">
        <v>2528.6379999999999</v>
      </c>
      <c r="I224">
        <v>7.6980000000000004</v>
      </c>
      <c r="J224">
        <v>7161.0240000000003</v>
      </c>
      <c r="K224" t="s">
        <v>69</v>
      </c>
      <c r="L224">
        <v>720.9</v>
      </c>
    </row>
    <row r="225" spans="1:13" x14ac:dyDescent="0.35">
      <c r="A225">
        <v>10</v>
      </c>
      <c r="B225">
        <v>10</v>
      </c>
      <c r="C225" t="s">
        <v>159</v>
      </c>
      <c r="D225" t="s">
        <v>16</v>
      </c>
      <c r="F225">
        <v>2.08</v>
      </c>
      <c r="G225">
        <v>7816.1819999999998</v>
      </c>
      <c r="H225">
        <v>2202.2649999999999</v>
      </c>
      <c r="I225">
        <v>3.5489999999999999</v>
      </c>
      <c r="J225">
        <v>2809.2289999999998</v>
      </c>
      <c r="K225" t="s">
        <v>66</v>
      </c>
      <c r="L225">
        <v>329.3</v>
      </c>
    </row>
    <row r="226" spans="1:13" x14ac:dyDescent="0.35">
      <c r="A226">
        <v>11</v>
      </c>
      <c r="B226">
        <v>11</v>
      </c>
      <c r="C226" t="s">
        <v>160</v>
      </c>
      <c r="D226" t="s">
        <v>24</v>
      </c>
      <c r="K226" t="s">
        <v>25</v>
      </c>
    </row>
    <row r="227" spans="1:13" x14ac:dyDescent="0.35">
      <c r="A227">
        <v>12</v>
      </c>
      <c r="B227">
        <v>12</v>
      </c>
      <c r="C227" t="s">
        <v>161</v>
      </c>
      <c r="D227" t="s">
        <v>16</v>
      </c>
      <c r="F227">
        <v>2.06</v>
      </c>
      <c r="G227">
        <v>2649.4470000000001</v>
      </c>
      <c r="H227">
        <v>2214.0410000000002</v>
      </c>
      <c r="I227">
        <v>1.1970000000000001</v>
      </c>
      <c r="J227">
        <v>1135.46</v>
      </c>
      <c r="K227" t="s">
        <v>69</v>
      </c>
      <c r="L227">
        <v>107.2</v>
      </c>
    </row>
    <row r="228" spans="1:13" x14ac:dyDescent="0.35">
      <c r="A228">
        <v>13</v>
      </c>
      <c r="B228">
        <v>13</v>
      </c>
      <c r="C228" t="s">
        <v>162</v>
      </c>
      <c r="D228" t="s">
        <v>16</v>
      </c>
      <c r="F228">
        <v>2.0499999999999998</v>
      </c>
      <c r="G228">
        <v>2055.317</v>
      </c>
      <c r="H228">
        <v>2436.3739999999998</v>
      </c>
      <c r="I228">
        <v>0.84399999999999997</v>
      </c>
      <c r="J228">
        <v>691.28599999999994</v>
      </c>
      <c r="K228" t="s">
        <v>66</v>
      </c>
      <c r="L228">
        <v>73.900000000000006</v>
      </c>
    </row>
    <row r="229" spans="1:13" x14ac:dyDescent="0.35">
      <c r="A229">
        <v>14</v>
      </c>
      <c r="B229">
        <v>14</v>
      </c>
      <c r="C229" t="s">
        <v>163</v>
      </c>
      <c r="D229" t="s">
        <v>16</v>
      </c>
      <c r="F229">
        <v>2.0499999999999998</v>
      </c>
      <c r="G229">
        <v>3419.6660000000002</v>
      </c>
      <c r="H229">
        <v>2304.7930000000001</v>
      </c>
      <c r="I229">
        <v>1.484</v>
      </c>
      <c r="J229">
        <v>1125.6559999999999</v>
      </c>
      <c r="K229" t="s">
        <v>69</v>
      </c>
      <c r="L229">
        <v>134.30000000000001</v>
      </c>
    </row>
    <row r="230" spans="1:13" x14ac:dyDescent="0.35">
      <c r="A230">
        <v>15</v>
      </c>
      <c r="B230">
        <v>15</v>
      </c>
      <c r="C230" t="s">
        <v>164</v>
      </c>
      <c r="D230" t="s">
        <v>16</v>
      </c>
      <c r="F230">
        <v>2.06</v>
      </c>
      <c r="G230">
        <v>2964.2510000000002</v>
      </c>
      <c r="H230">
        <v>2384.335</v>
      </c>
      <c r="I230">
        <v>1.2430000000000001</v>
      </c>
      <c r="J230">
        <v>974.02099999999996</v>
      </c>
      <c r="K230" t="s">
        <v>66</v>
      </c>
      <c r="L230">
        <v>111.6</v>
      </c>
    </row>
    <row r="231" spans="1:13" x14ac:dyDescent="0.35">
      <c r="A231">
        <v>16</v>
      </c>
      <c r="B231">
        <v>16</v>
      </c>
      <c r="C231" t="s">
        <v>165</v>
      </c>
      <c r="D231" t="s">
        <v>24</v>
      </c>
      <c r="K231" t="s">
        <v>25</v>
      </c>
    </row>
    <row r="232" spans="1:13" x14ac:dyDescent="0.35">
      <c r="A232">
        <v>17</v>
      </c>
      <c r="B232">
        <v>17</v>
      </c>
      <c r="C232" t="s">
        <v>166</v>
      </c>
      <c r="D232" t="s">
        <v>16</v>
      </c>
      <c r="F232">
        <v>2.08</v>
      </c>
      <c r="G232">
        <v>18399.013999999999</v>
      </c>
      <c r="H232">
        <v>2434.0590000000002</v>
      </c>
      <c r="I232">
        <v>7.5590000000000002</v>
      </c>
      <c r="J232">
        <v>6213.143</v>
      </c>
      <c r="K232" t="s">
        <v>69</v>
      </c>
      <c r="L232">
        <v>707.8</v>
      </c>
    </row>
    <row r="233" spans="1:13" x14ac:dyDescent="0.35">
      <c r="A233">
        <v>18</v>
      </c>
      <c r="B233">
        <v>18</v>
      </c>
      <c r="C233" t="s">
        <v>167</v>
      </c>
      <c r="D233" t="s">
        <v>16</v>
      </c>
      <c r="F233">
        <v>2.08</v>
      </c>
      <c r="G233">
        <v>22328.294999999998</v>
      </c>
      <c r="H233">
        <v>1746.14</v>
      </c>
      <c r="I233">
        <v>12.787000000000001</v>
      </c>
      <c r="J233">
        <v>7680.9889999999996</v>
      </c>
      <c r="K233" t="s">
        <v>69</v>
      </c>
      <c r="L233">
        <v>1201.3</v>
      </c>
    </row>
    <row r="234" spans="1:13" x14ac:dyDescent="0.35">
      <c r="A234">
        <v>19</v>
      </c>
      <c r="B234">
        <v>19</v>
      </c>
      <c r="C234" t="s">
        <v>168</v>
      </c>
      <c r="D234" t="s">
        <v>16</v>
      </c>
      <c r="F234">
        <v>2.0499999999999998</v>
      </c>
      <c r="G234">
        <v>9472.4079999999994</v>
      </c>
      <c r="H234">
        <v>2146.75</v>
      </c>
      <c r="I234">
        <v>4.4119999999999999</v>
      </c>
      <c r="J234">
        <v>3128.895</v>
      </c>
      <c r="K234" t="s">
        <v>66</v>
      </c>
      <c r="L234">
        <v>410.7</v>
      </c>
    </row>
    <row r="235" spans="1:13" x14ac:dyDescent="0.35">
      <c r="A235">
        <v>20</v>
      </c>
      <c r="B235">
        <v>20</v>
      </c>
      <c r="C235" t="s">
        <v>169</v>
      </c>
      <c r="D235" t="s">
        <v>16</v>
      </c>
      <c r="F235">
        <v>2.06</v>
      </c>
      <c r="G235">
        <v>20078.291000000001</v>
      </c>
      <c r="H235">
        <v>2442.42</v>
      </c>
      <c r="I235">
        <v>8.2210000000000001</v>
      </c>
      <c r="J235">
        <v>6474.5940000000001</v>
      </c>
      <c r="K235" t="s">
        <v>66</v>
      </c>
      <c r="L235">
        <v>770.2</v>
      </c>
    </row>
    <row r="236" spans="1:13" x14ac:dyDescent="0.35">
      <c r="A236">
        <v>21</v>
      </c>
      <c r="B236">
        <v>21</v>
      </c>
      <c r="C236" t="s">
        <v>170</v>
      </c>
      <c r="D236" t="s">
        <v>24</v>
      </c>
      <c r="K236" t="s">
        <v>25</v>
      </c>
    </row>
    <row r="237" spans="1:13" x14ac:dyDescent="0.35">
      <c r="A237">
        <v>22</v>
      </c>
      <c r="B237">
        <v>22</v>
      </c>
      <c r="C237" t="s">
        <v>171</v>
      </c>
      <c r="D237" t="s">
        <v>16</v>
      </c>
      <c r="E237">
        <v>354.9</v>
      </c>
      <c r="F237">
        <v>2.0499999999999998</v>
      </c>
      <c r="G237">
        <v>10349.697</v>
      </c>
      <c r="H237">
        <v>2552.3310000000001</v>
      </c>
      <c r="I237">
        <v>4.0549999999999997</v>
      </c>
      <c r="J237">
        <v>3512.4290000000001</v>
      </c>
      <c r="K237" t="s">
        <v>66</v>
      </c>
      <c r="L237">
        <v>377</v>
      </c>
      <c r="M237">
        <v>6.2</v>
      </c>
    </row>
    <row r="238" spans="1:13" x14ac:dyDescent="0.35">
      <c r="A238">
        <v>23</v>
      </c>
      <c r="B238">
        <v>23</v>
      </c>
      <c r="C238" t="s">
        <v>172</v>
      </c>
      <c r="D238" t="s">
        <v>16</v>
      </c>
      <c r="F238">
        <v>2.06</v>
      </c>
      <c r="G238">
        <v>18263.581999999999</v>
      </c>
      <c r="H238">
        <v>2370.87</v>
      </c>
      <c r="I238">
        <v>7.7030000000000003</v>
      </c>
      <c r="J238">
        <v>6487.3440000000001</v>
      </c>
      <c r="K238" t="s">
        <v>66</v>
      </c>
      <c r="L238">
        <v>721.4</v>
      </c>
    </row>
    <row r="239" spans="1:13" x14ac:dyDescent="0.35">
      <c r="A239">
        <v>24</v>
      </c>
      <c r="B239">
        <v>24</v>
      </c>
      <c r="C239" t="s">
        <v>173</v>
      </c>
      <c r="D239" t="s">
        <v>16</v>
      </c>
      <c r="F239">
        <v>2.06</v>
      </c>
      <c r="G239">
        <v>8374.018</v>
      </c>
      <c r="H239">
        <v>2469.6280000000002</v>
      </c>
      <c r="I239">
        <v>3.391</v>
      </c>
      <c r="J239">
        <v>3160.5680000000002</v>
      </c>
      <c r="K239" t="s">
        <v>66</v>
      </c>
      <c r="L239">
        <v>314.3</v>
      </c>
    </row>
    <row r="240" spans="1:13" x14ac:dyDescent="0.35">
      <c r="A240">
        <v>25</v>
      </c>
      <c r="B240">
        <v>25</v>
      </c>
      <c r="C240" t="s">
        <v>174</v>
      </c>
      <c r="D240" t="s">
        <v>24</v>
      </c>
      <c r="K240" t="s">
        <v>25</v>
      </c>
    </row>
    <row r="241" spans="1:13" x14ac:dyDescent="0.35">
      <c r="A241">
        <v>26</v>
      </c>
      <c r="B241">
        <v>26</v>
      </c>
      <c r="C241" t="s">
        <v>175</v>
      </c>
      <c r="D241" t="s">
        <v>16</v>
      </c>
      <c r="F241">
        <v>2.0499999999999998</v>
      </c>
      <c r="G241">
        <v>17187.651999999998</v>
      </c>
      <c r="H241">
        <v>2122.5070000000001</v>
      </c>
      <c r="I241">
        <v>8.0980000000000008</v>
      </c>
      <c r="J241">
        <v>6036.4480000000003</v>
      </c>
      <c r="K241" t="s">
        <v>66</v>
      </c>
      <c r="L241">
        <v>758.6</v>
      </c>
    </row>
    <row r="242" spans="1:13" x14ac:dyDescent="0.35">
      <c r="A242">
        <v>27</v>
      </c>
      <c r="B242">
        <v>27</v>
      </c>
      <c r="C242" t="s">
        <v>176</v>
      </c>
      <c r="D242" t="s">
        <v>16</v>
      </c>
      <c r="F242">
        <v>2.06</v>
      </c>
      <c r="G242">
        <v>18685.66</v>
      </c>
      <c r="H242">
        <v>1798.548</v>
      </c>
      <c r="I242">
        <v>10.388999999999999</v>
      </c>
      <c r="J242">
        <v>6662.3339999999998</v>
      </c>
      <c r="K242" t="s">
        <v>66</v>
      </c>
      <c r="L242">
        <v>974.9</v>
      </c>
    </row>
    <row r="243" spans="1:13" x14ac:dyDescent="0.35">
      <c r="A243">
        <v>28</v>
      </c>
      <c r="B243">
        <v>28</v>
      </c>
      <c r="C243" t="s">
        <v>177</v>
      </c>
      <c r="D243" t="s">
        <v>16</v>
      </c>
      <c r="F243">
        <v>2.0299999999999998</v>
      </c>
      <c r="G243">
        <v>13747.341</v>
      </c>
      <c r="H243">
        <v>2255.739</v>
      </c>
      <c r="I243">
        <v>6.0940000000000003</v>
      </c>
      <c r="J243">
        <v>4881.22</v>
      </c>
      <c r="K243" t="s">
        <v>66</v>
      </c>
      <c r="L243">
        <v>569.5</v>
      </c>
    </row>
    <row r="244" spans="1:13" x14ac:dyDescent="0.35">
      <c r="A244">
        <v>29</v>
      </c>
      <c r="B244">
        <v>29</v>
      </c>
      <c r="C244" t="s">
        <v>178</v>
      </c>
      <c r="D244" t="s">
        <v>16</v>
      </c>
      <c r="F244">
        <v>2.0499999999999998</v>
      </c>
      <c r="G244">
        <v>29329.98</v>
      </c>
      <c r="H244">
        <v>2188.75</v>
      </c>
      <c r="I244">
        <v>13.4</v>
      </c>
      <c r="J244">
        <v>10994.027</v>
      </c>
      <c r="K244" t="s">
        <v>66</v>
      </c>
      <c r="L244">
        <v>1259.0999999999999</v>
      </c>
    </row>
    <row r="245" spans="1:13" x14ac:dyDescent="0.35">
      <c r="A245">
        <v>30</v>
      </c>
      <c r="B245">
        <v>30</v>
      </c>
      <c r="C245" t="s">
        <v>179</v>
      </c>
      <c r="D245" t="s">
        <v>24</v>
      </c>
      <c r="H245">
        <v>8.3209999999999997</v>
      </c>
    </row>
    <row r="246" spans="1:13" x14ac:dyDescent="0.35">
      <c r="A246">
        <v>31</v>
      </c>
      <c r="B246">
        <v>31</v>
      </c>
      <c r="C246" t="s">
        <v>180</v>
      </c>
      <c r="D246" t="s">
        <v>16</v>
      </c>
      <c r="E246">
        <v>733.5</v>
      </c>
      <c r="F246">
        <v>2.0499999999999998</v>
      </c>
      <c r="G246">
        <v>22288.263999999999</v>
      </c>
      <c r="H246">
        <v>2809.4520000000002</v>
      </c>
      <c r="I246">
        <v>7.9329999999999998</v>
      </c>
      <c r="J246">
        <v>7541.9669999999996</v>
      </c>
      <c r="K246" t="s">
        <v>66</v>
      </c>
      <c r="L246">
        <v>743.1</v>
      </c>
      <c r="M246">
        <v>1.3</v>
      </c>
    </row>
    <row r="247" spans="1:13" x14ac:dyDescent="0.35">
      <c r="A247">
        <v>32</v>
      </c>
      <c r="B247">
        <v>32</v>
      </c>
      <c r="C247" t="s">
        <v>181</v>
      </c>
      <c r="D247" t="s">
        <v>16</v>
      </c>
      <c r="F247">
        <v>2.0499999999999998</v>
      </c>
      <c r="G247">
        <v>19905.855</v>
      </c>
      <c r="H247">
        <v>2267.5050000000001</v>
      </c>
      <c r="I247">
        <v>8.7789999999999999</v>
      </c>
      <c r="J247">
        <v>7040.2380000000003</v>
      </c>
      <c r="K247" t="s">
        <v>66</v>
      </c>
      <c r="L247">
        <v>822.9</v>
      </c>
    </row>
    <row r="248" spans="1:13" x14ac:dyDescent="0.35">
      <c r="A248">
        <v>33</v>
      </c>
      <c r="B248">
        <v>33</v>
      </c>
      <c r="C248" t="s">
        <v>182</v>
      </c>
      <c r="D248" t="s">
        <v>16</v>
      </c>
      <c r="F248">
        <v>2.0499999999999998</v>
      </c>
      <c r="G248">
        <v>6870.2910000000002</v>
      </c>
      <c r="H248">
        <v>2424.4589999999998</v>
      </c>
      <c r="I248">
        <v>2.8340000000000001</v>
      </c>
      <c r="J248">
        <v>2156.415</v>
      </c>
      <c r="K248" t="s">
        <v>69</v>
      </c>
      <c r="L248">
        <v>261.7</v>
      </c>
    </row>
    <row r="249" spans="1:13" x14ac:dyDescent="0.35">
      <c r="A249">
        <v>34</v>
      </c>
      <c r="B249">
        <v>34</v>
      </c>
      <c r="C249" t="s">
        <v>183</v>
      </c>
      <c r="D249" t="s">
        <v>24</v>
      </c>
      <c r="K249" t="s">
        <v>25</v>
      </c>
    </row>
    <row r="250" spans="1:13" x14ac:dyDescent="0.35">
      <c r="A250">
        <v>35</v>
      </c>
      <c r="B250">
        <v>35</v>
      </c>
      <c r="C250" t="s">
        <v>184</v>
      </c>
      <c r="D250" t="s">
        <v>24</v>
      </c>
      <c r="K250" t="s">
        <v>25</v>
      </c>
    </row>
    <row r="251" spans="1:13" x14ac:dyDescent="0.35">
      <c r="A251">
        <v>36</v>
      </c>
      <c r="B251">
        <v>36</v>
      </c>
      <c r="C251" t="s">
        <v>185</v>
      </c>
      <c r="D251" t="s">
        <v>24</v>
      </c>
      <c r="K251" t="s">
        <v>25</v>
      </c>
    </row>
    <row r="252" spans="1:13" x14ac:dyDescent="0.35">
      <c r="A252">
        <v>37</v>
      </c>
      <c r="B252">
        <v>37</v>
      </c>
      <c r="C252" t="s">
        <v>186</v>
      </c>
      <c r="D252" t="s">
        <v>24</v>
      </c>
      <c r="K252" t="s">
        <v>25</v>
      </c>
    </row>
    <row r="253" spans="1:13" x14ac:dyDescent="0.35">
      <c r="A253">
        <v>38</v>
      </c>
      <c r="B253">
        <v>38</v>
      </c>
      <c r="C253" t="s">
        <v>187</v>
      </c>
      <c r="D253" t="s">
        <v>24</v>
      </c>
      <c r="K253" t="s">
        <v>25</v>
      </c>
    </row>
    <row r="254" spans="1:13" x14ac:dyDescent="0.35">
      <c r="A254">
        <v>39</v>
      </c>
      <c r="B254">
        <v>39</v>
      </c>
      <c r="C254" t="s">
        <v>188</v>
      </c>
      <c r="D254" t="s">
        <v>24</v>
      </c>
      <c r="K254" t="s">
        <v>25</v>
      </c>
    </row>
    <row r="255" spans="1:13" x14ac:dyDescent="0.35">
      <c r="A255">
        <v>40</v>
      </c>
      <c r="B255">
        <v>40</v>
      </c>
      <c r="C255" t="s">
        <v>189</v>
      </c>
      <c r="D255" t="s">
        <v>24</v>
      </c>
    </row>
    <row r="256" spans="1:13" x14ac:dyDescent="0.35">
      <c r="A256">
        <v>41</v>
      </c>
      <c r="B256">
        <v>41</v>
      </c>
      <c r="C256" t="s">
        <v>190</v>
      </c>
      <c r="D256" t="s">
        <v>24</v>
      </c>
      <c r="K256" t="s">
        <v>25</v>
      </c>
    </row>
    <row r="257" spans="1:13" x14ac:dyDescent="0.35">
      <c r="A257">
        <v>42</v>
      </c>
      <c r="B257">
        <v>42</v>
      </c>
      <c r="C257" t="s">
        <v>191</v>
      </c>
      <c r="D257" t="s">
        <v>24</v>
      </c>
      <c r="K257" t="s">
        <v>25</v>
      </c>
    </row>
    <row r="258" spans="1:13" x14ac:dyDescent="0.35">
      <c r="A258">
        <v>43</v>
      </c>
      <c r="B258">
        <v>43</v>
      </c>
      <c r="C258" t="s">
        <v>192</v>
      </c>
      <c r="D258" t="s">
        <v>16</v>
      </c>
      <c r="K258" t="s">
        <v>25</v>
      </c>
    </row>
    <row r="259" spans="1:13" x14ac:dyDescent="0.35">
      <c r="A259">
        <v>44</v>
      </c>
      <c r="B259">
        <v>44</v>
      </c>
      <c r="C259" t="s">
        <v>193</v>
      </c>
      <c r="D259" t="s">
        <v>16</v>
      </c>
      <c r="F259">
        <v>2.08</v>
      </c>
      <c r="G259">
        <v>172.68799999999999</v>
      </c>
      <c r="J259">
        <v>26.724</v>
      </c>
      <c r="K259" t="s">
        <v>69</v>
      </c>
    </row>
    <row r="260" spans="1:13" x14ac:dyDescent="0.35">
      <c r="A260">
        <v>45</v>
      </c>
      <c r="B260">
        <v>45</v>
      </c>
      <c r="C260" t="s">
        <v>194</v>
      </c>
      <c r="D260" t="s">
        <v>16</v>
      </c>
      <c r="F260">
        <v>2.13</v>
      </c>
      <c r="G260">
        <v>61.476999999999997</v>
      </c>
      <c r="J260">
        <v>14.65</v>
      </c>
      <c r="K260" t="s">
        <v>66</v>
      </c>
    </row>
    <row r="261" spans="1:13" x14ac:dyDescent="0.35">
      <c r="A261">
        <v>46</v>
      </c>
      <c r="B261">
        <v>46</v>
      </c>
      <c r="C261" t="s">
        <v>195</v>
      </c>
      <c r="D261" t="s">
        <v>16</v>
      </c>
      <c r="K261" t="s">
        <v>25</v>
      </c>
    </row>
    <row r="262" spans="1:13" x14ac:dyDescent="0.35">
      <c r="A262">
        <v>47</v>
      </c>
      <c r="B262">
        <v>47</v>
      </c>
      <c r="C262" t="s">
        <v>196</v>
      </c>
      <c r="D262" t="s">
        <v>16</v>
      </c>
      <c r="K262" t="s">
        <v>25</v>
      </c>
    </row>
    <row r="263" spans="1:13" x14ac:dyDescent="0.35">
      <c r="A263">
        <v>48</v>
      </c>
      <c r="B263">
        <v>48</v>
      </c>
      <c r="C263" t="s">
        <v>197</v>
      </c>
      <c r="D263" t="s">
        <v>24</v>
      </c>
      <c r="K263" t="s">
        <v>25</v>
      </c>
    </row>
    <row r="265" spans="1:13" x14ac:dyDescent="0.35">
      <c r="A265" t="s">
        <v>74</v>
      </c>
    </row>
    <row r="267" spans="1:13" x14ac:dyDescent="0.35">
      <c r="B267" t="s">
        <v>3</v>
      </c>
      <c r="C267" t="s">
        <v>4</v>
      </c>
      <c r="D267" t="s">
        <v>5</v>
      </c>
      <c r="E267" t="s">
        <v>6</v>
      </c>
      <c r="F267" t="s">
        <v>7</v>
      </c>
      <c r="G267" t="s">
        <v>8</v>
      </c>
      <c r="H267" t="s">
        <v>9</v>
      </c>
      <c r="I267" t="s">
        <v>10</v>
      </c>
      <c r="J267" t="s">
        <v>11</v>
      </c>
      <c r="K267" t="s">
        <v>12</v>
      </c>
      <c r="L267" t="s">
        <v>13</v>
      </c>
      <c r="M267" t="s">
        <v>14</v>
      </c>
    </row>
    <row r="268" spans="1:13" x14ac:dyDescent="0.35">
      <c r="A268">
        <v>1</v>
      </c>
      <c r="B268">
        <v>1</v>
      </c>
      <c r="C268" t="s">
        <v>150</v>
      </c>
      <c r="D268" t="s">
        <v>24</v>
      </c>
    </row>
    <row r="269" spans="1:13" x14ac:dyDescent="0.35">
      <c r="A269">
        <v>2</v>
      </c>
      <c r="B269">
        <v>2</v>
      </c>
      <c r="C269" t="s">
        <v>151</v>
      </c>
      <c r="D269" t="s">
        <v>16</v>
      </c>
      <c r="F269">
        <v>2.08</v>
      </c>
      <c r="G269">
        <v>16.823</v>
      </c>
      <c r="H269">
        <v>2079.163</v>
      </c>
      <c r="I269">
        <v>8.0000000000000002E-3</v>
      </c>
      <c r="K269" t="s">
        <v>66</v>
      </c>
      <c r="L269">
        <v>402.9</v>
      </c>
    </row>
    <row r="270" spans="1:13" x14ac:dyDescent="0.35">
      <c r="A270">
        <v>3</v>
      </c>
      <c r="B270">
        <v>3</v>
      </c>
      <c r="C270" t="s">
        <v>152</v>
      </c>
      <c r="D270" t="s">
        <v>16</v>
      </c>
      <c r="F270">
        <v>2.08</v>
      </c>
      <c r="G270">
        <v>55.067999999999998</v>
      </c>
      <c r="H270">
        <v>2252.5459999999998</v>
      </c>
      <c r="I270">
        <v>2.4E-2</v>
      </c>
      <c r="K270" t="s">
        <v>72</v>
      </c>
      <c r="L270">
        <v>1469</v>
      </c>
    </row>
    <row r="271" spans="1:13" x14ac:dyDescent="0.35">
      <c r="A271">
        <v>4</v>
      </c>
      <c r="B271">
        <v>4</v>
      </c>
      <c r="C271" t="s">
        <v>153</v>
      </c>
      <c r="D271" t="s">
        <v>16</v>
      </c>
      <c r="F271">
        <v>2.08</v>
      </c>
      <c r="G271">
        <v>17.861999999999998</v>
      </c>
      <c r="H271">
        <v>1876.059</v>
      </c>
      <c r="I271">
        <v>0.01</v>
      </c>
      <c r="K271" t="s">
        <v>66</v>
      </c>
      <c r="L271">
        <v>496.1</v>
      </c>
    </row>
    <row r="272" spans="1:13" x14ac:dyDescent="0.35">
      <c r="A272">
        <v>5</v>
      </c>
      <c r="B272">
        <v>5</v>
      </c>
      <c r="C272" t="s">
        <v>154</v>
      </c>
      <c r="D272" t="s">
        <v>16</v>
      </c>
      <c r="H272">
        <v>2466.8809999999999</v>
      </c>
    </row>
    <row r="273" spans="1:12" x14ac:dyDescent="0.35">
      <c r="A273">
        <v>6</v>
      </c>
      <c r="B273">
        <v>6</v>
      </c>
      <c r="C273" t="s">
        <v>155</v>
      </c>
      <c r="D273" t="s">
        <v>16</v>
      </c>
      <c r="F273">
        <v>2.08</v>
      </c>
      <c r="G273">
        <v>40.499000000000002</v>
      </c>
      <c r="H273">
        <v>2406.1860000000001</v>
      </c>
      <c r="I273">
        <v>1.7000000000000001E-2</v>
      </c>
      <c r="K273" t="s">
        <v>66</v>
      </c>
      <c r="L273">
        <v>972.6</v>
      </c>
    </row>
    <row r="274" spans="1:12" x14ac:dyDescent="0.35">
      <c r="A274">
        <v>7</v>
      </c>
      <c r="B274">
        <v>7</v>
      </c>
      <c r="C274" t="s">
        <v>156</v>
      </c>
      <c r="D274" t="s">
        <v>24</v>
      </c>
    </row>
    <row r="275" spans="1:12" x14ac:dyDescent="0.35">
      <c r="A275">
        <v>8</v>
      </c>
      <c r="B275">
        <v>8</v>
      </c>
      <c r="C275" t="s">
        <v>157</v>
      </c>
      <c r="D275" t="s">
        <v>16</v>
      </c>
      <c r="E275">
        <v>44.62</v>
      </c>
      <c r="H275">
        <v>2627.299</v>
      </c>
    </row>
    <row r="276" spans="1:12" x14ac:dyDescent="0.35">
      <c r="A276">
        <v>9</v>
      </c>
      <c r="B276">
        <v>9</v>
      </c>
      <c r="C276" t="s">
        <v>158</v>
      </c>
      <c r="D276" t="s">
        <v>16</v>
      </c>
      <c r="F276">
        <v>2.08</v>
      </c>
      <c r="G276">
        <v>19.388999999999999</v>
      </c>
      <c r="H276">
        <v>2528.6379999999999</v>
      </c>
      <c r="I276">
        <v>8.0000000000000002E-3</v>
      </c>
      <c r="K276" t="s">
        <v>66</v>
      </c>
      <c r="L276">
        <v>375.3</v>
      </c>
    </row>
    <row r="277" spans="1:12" x14ac:dyDescent="0.35">
      <c r="A277">
        <v>10</v>
      </c>
      <c r="B277">
        <v>10</v>
      </c>
      <c r="C277" t="s">
        <v>159</v>
      </c>
      <c r="D277" t="s">
        <v>16</v>
      </c>
      <c r="F277">
        <v>2.13</v>
      </c>
      <c r="G277">
        <v>19.123999999999999</v>
      </c>
      <c r="H277">
        <v>2202.2649999999999</v>
      </c>
      <c r="I277">
        <v>8.9999999999999993E-3</v>
      </c>
      <c r="K277" t="s">
        <v>72</v>
      </c>
      <c r="L277">
        <v>441.5</v>
      </c>
    </row>
    <row r="278" spans="1:12" x14ac:dyDescent="0.35">
      <c r="A278">
        <v>11</v>
      </c>
      <c r="B278">
        <v>11</v>
      </c>
      <c r="C278" t="s">
        <v>160</v>
      </c>
      <c r="D278" t="s">
        <v>24</v>
      </c>
    </row>
    <row r="279" spans="1:12" x14ac:dyDescent="0.35">
      <c r="A279">
        <v>12</v>
      </c>
      <c r="B279">
        <v>12</v>
      </c>
      <c r="C279" t="s">
        <v>161</v>
      </c>
      <c r="D279" t="s">
        <v>16</v>
      </c>
      <c r="H279">
        <v>2214.0410000000002</v>
      </c>
    </row>
    <row r="280" spans="1:12" x14ac:dyDescent="0.35">
      <c r="A280">
        <v>13</v>
      </c>
      <c r="B280">
        <v>13</v>
      </c>
      <c r="C280" t="s">
        <v>162</v>
      </c>
      <c r="D280" t="s">
        <v>16</v>
      </c>
      <c r="H280">
        <v>2436.3739999999998</v>
      </c>
    </row>
    <row r="281" spans="1:12" x14ac:dyDescent="0.35">
      <c r="A281">
        <v>14</v>
      </c>
      <c r="B281">
        <v>14</v>
      </c>
      <c r="C281" t="s">
        <v>163</v>
      </c>
      <c r="D281" t="s">
        <v>16</v>
      </c>
      <c r="H281">
        <v>2304.7930000000001</v>
      </c>
      <c r="K281" t="s">
        <v>38</v>
      </c>
    </row>
    <row r="282" spans="1:12" x14ac:dyDescent="0.35">
      <c r="A282">
        <v>15</v>
      </c>
      <c r="B282">
        <v>15</v>
      </c>
      <c r="C282" t="s">
        <v>164</v>
      </c>
      <c r="D282" t="s">
        <v>16</v>
      </c>
      <c r="H282">
        <v>2384.335</v>
      </c>
    </row>
    <row r="283" spans="1:12" x14ac:dyDescent="0.35">
      <c r="A283">
        <v>16</v>
      </c>
      <c r="B283">
        <v>16</v>
      </c>
      <c r="C283" t="s">
        <v>165</v>
      </c>
      <c r="D283" t="s">
        <v>24</v>
      </c>
      <c r="K283" t="s">
        <v>25</v>
      </c>
    </row>
    <row r="284" spans="1:12" x14ac:dyDescent="0.35">
      <c r="A284">
        <v>17</v>
      </c>
      <c r="B284">
        <v>17</v>
      </c>
      <c r="C284" t="s">
        <v>166</v>
      </c>
      <c r="D284" t="s">
        <v>16</v>
      </c>
      <c r="F284">
        <v>2.06</v>
      </c>
      <c r="G284">
        <v>39.994999999999997</v>
      </c>
      <c r="H284">
        <v>2434.0590000000002</v>
      </c>
      <c r="I284">
        <v>1.6E-2</v>
      </c>
      <c r="K284" t="s">
        <v>72</v>
      </c>
      <c r="L284">
        <v>946.5</v>
      </c>
    </row>
    <row r="285" spans="1:12" x14ac:dyDescent="0.35">
      <c r="A285">
        <v>18</v>
      </c>
      <c r="B285">
        <v>18</v>
      </c>
      <c r="C285" t="s">
        <v>167</v>
      </c>
      <c r="D285" t="s">
        <v>16</v>
      </c>
      <c r="H285">
        <v>1746.14</v>
      </c>
      <c r="K285" t="s">
        <v>38</v>
      </c>
    </row>
    <row r="286" spans="1:12" x14ac:dyDescent="0.35">
      <c r="A286">
        <v>19</v>
      </c>
      <c r="B286">
        <v>19</v>
      </c>
      <c r="C286" t="s">
        <v>168</v>
      </c>
      <c r="D286" t="s">
        <v>16</v>
      </c>
      <c r="H286">
        <v>2146.75</v>
      </c>
    </row>
    <row r="287" spans="1:12" x14ac:dyDescent="0.35">
      <c r="A287">
        <v>20</v>
      </c>
      <c r="B287">
        <v>20</v>
      </c>
      <c r="C287" t="s">
        <v>169</v>
      </c>
      <c r="D287" t="s">
        <v>16</v>
      </c>
      <c r="F287">
        <v>2.06</v>
      </c>
      <c r="G287">
        <v>18.890999999999998</v>
      </c>
      <c r="H287">
        <v>2442.42</v>
      </c>
      <c r="I287">
        <v>8.0000000000000002E-3</v>
      </c>
      <c r="K287" t="s">
        <v>17</v>
      </c>
      <c r="L287">
        <v>379.6</v>
      </c>
    </row>
    <row r="288" spans="1:12" x14ac:dyDescent="0.35">
      <c r="A288">
        <v>21</v>
      </c>
      <c r="B288">
        <v>21</v>
      </c>
      <c r="C288" t="s">
        <v>170</v>
      </c>
      <c r="D288" t="s">
        <v>24</v>
      </c>
    </row>
    <row r="289" spans="1:13" x14ac:dyDescent="0.35">
      <c r="A289">
        <v>22</v>
      </c>
      <c r="B289">
        <v>22</v>
      </c>
      <c r="C289" t="s">
        <v>171</v>
      </c>
      <c r="D289" t="s">
        <v>16</v>
      </c>
      <c r="E289">
        <v>354.9</v>
      </c>
      <c r="F289">
        <v>2.0499999999999998</v>
      </c>
      <c r="G289">
        <v>40.023000000000003</v>
      </c>
      <c r="H289">
        <v>2552.3310000000001</v>
      </c>
      <c r="I289">
        <v>1.6E-2</v>
      </c>
      <c r="K289" t="s">
        <v>66</v>
      </c>
      <c r="L289">
        <v>897.6</v>
      </c>
      <c r="M289">
        <v>152.9</v>
      </c>
    </row>
    <row r="290" spans="1:13" x14ac:dyDescent="0.35">
      <c r="A290">
        <v>23</v>
      </c>
      <c r="B290">
        <v>23</v>
      </c>
      <c r="C290" t="s">
        <v>172</v>
      </c>
      <c r="D290" t="s">
        <v>16</v>
      </c>
      <c r="F290">
        <v>2.1</v>
      </c>
      <c r="G290">
        <v>38.078000000000003</v>
      </c>
      <c r="H290">
        <v>2370.87</v>
      </c>
      <c r="I290">
        <v>1.6E-2</v>
      </c>
      <c r="K290" t="s">
        <v>66</v>
      </c>
      <c r="L290">
        <v>922.4</v>
      </c>
    </row>
    <row r="291" spans="1:13" x14ac:dyDescent="0.35">
      <c r="A291">
        <v>24</v>
      </c>
      <c r="B291">
        <v>24</v>
      </c>
      <c r="C291" t="s">
        <v>173</v>
      </c>
      <c r="D291" t="s">
        <v>16</v>
      </c>
      <c r="F291">
        <v>2.0299999999999998</v>
      </c>
      <c r="G291">
        <v>19.204999999999998</v>
      </c>
      <c r="H291">
        <v>2469.6280000000002</v>
      </c>
      <c r="I291">
        <v>8.0000000000000002E-3</v>
      </c>
      <c r="K291" t="s">
        <v>66</v>
      </c>
      <c r="L291">
        <v>382.4</v>
      </c>
    </row>
    <row r="292" spans="1:13" x14ac:dyDescent="0.35">
      <c r="A292">
        <v>25</v>
      </c>
      <c r="B292">
        <v>25</v>
      </c>
      <c r="C292" t="s">
        <v>174</v>
      </c>
      <c r="D292" t="s">
        <v>24</v>
      </c>
    </row>
    <row r="293" spans="1:13" x14ac:dyDescent="0.35">
      <c r="A293">
        <v>26</v>
      </c>
      <c r="B293">
        <v>26</v>
      </c>
      <c r="C293" t="s">
        <v>175</v>
      </c>
      <c r="D293" t="s">
        <v>16</v>
      </c>
      <c r="F293">
        <v>2.0499999999999998</v>
      </c>
      <c r="G293">
        <v>26.678999999999998</v>
      </c>
      <c r="H293">
        <v>2122.5070000000001</v>
      </c>
      <c r="I293">
        <v>1.2999999999999999E-2</v>
      </c>
      <c r="K293" t="s">
        <v>66</v>
      </c>
      <c r="L293">
        <v>694.8</v>
      </c>
    </row>
    <row r="294" spans="1:13" x14ac:dyDescent="0.35">
      <c r="A294">
        <v>27</v>
      </c>
      <c r="B294">
        <v>27</v>
      </c>
      <c r="C294" t="s">
        <v>176</v>
      </c>
      <c r="D294" t="s">
        <v>16</v>
      </c>
      <c r="F294">
        <v>2.0499999999999998</v>
      </c>
      <c r="G294">
        <v>29.696000000000002</v>
      </c>
      <c r="H294">
        <v>1798.548</v>
      </c>
      <c r="I294">
        <v>1.7000000000000001E-2</v>
      </c>
      <c r="K294" t="s">
        <v>17</v>
      </c>
      <c r="L294">
        <v>951.7</v>
      </c>
    </row>
    <row r="295" spans="1:13" x14ac:dyDescent="0.35">
      <c r="A295">
        <v>28</v>
      </c>
      <c r="B295">
        <v>28</v>
      </c>
      <c r="C295" t="s">
        <v>177</v>
      </c>
      <c r="D295" t="s">
        <v>16</v>
      </c>
      <c r="F295">
        <v>2.0299999999999998</v>
      </c>
      <c r="G295">
        <v>41.085000000000001</v>
      </c>
      <c r="H295">
        <v>2255.739</v>
      </c>
      <c r="I295">
        <v>1.7999999999999999E-2</v>
      </c>
      <c r="K295" t="s">
        <v>66</v>
      </c>
      <c r="L295">
        <v>1062.7</v>
      </c>
    </row>
    <row r="296" spans="1:13" x14ac:dyDescent="0.35">
      <c r="A296">
        <v>29</v>
      </c>
      <c r="B296">
        <v>29</v>
      </c>
      <c r="C296" t="s">
        <v>178</v>
      </c>
      <c r="D296" t="s">
        <v>16</v>
      </c>
      <c r="F296">
        <v>2.0499999999999998</v>
      </c>
      <c r="G296">
        <v>56.215000000000003</v>
      </c>
      <c r="H296">
        <v>2188.75</v>
      </c>
      <c r="I296">
        <v>2.5999999999999999E-2</v>
      </c>
      <c r="K296" t="s">
        <v>66</v>
      </c>
      <c r="L296">
        <v>1549.6</v>
      </c>
    </row>
    <row r="297" spans="1:13" x14ac:dyDescent="0.35">
      <c r="A297">
        <v>30</v>
      </c>
      <c r="B297">
        <v>30</v>
      </c>
      <c r="C297" t="s">
        <v>179</v>
      </c>
      <c r="D297" t="s">
        <v>24</v>
      </c>
      <c r="H297">
        <v>8.3209999999999997</v>
      </c>
    </row>
    <row r="298" spans="1:13" x14ac:dyDescent="0.35">
      <c r="A298">
        <v>31</v>
      </c>
      <c r="B298">
        <v>31</v>
      </c>
      <c r="C298" t="s">
        <v>180</v>
      </c>
      <c r="D298" t="s">
        <v>16</v>
      </c>
      <c r="E298">
        <v>733.5</v>
      </c>
      <c r="F298">
        <v>2.0499999999999998</v>
      </c>
      <c r="G298">
        <v>32.716999999999999</v>
      </c>
      <c r="H298">
        <v>2809.4520000000002</v>
      </c>
      <c r="I298">
        <v>1.2E-2</v>
      </c>
      <c r="K298" t="s">
        <v>66</v>
      </c>
      <c r="L298">
        <v>634.6</v>
      </c>
      <c r="M298">
        <v>-13.5</v>
      </c>
    </row>
    <row r="299" spans="1:13" x14ac:dyDescent="0.35">
      <c r="A299">
        <v>32</v>
      </c>
      <c r="B299">
        <v>32</v>
      </c>
      <c r="C299" t="s">
        <v>181</v>
      </c>
      <c r="D299" t="s">
        <v>16</v>
      </c>
      <c r="F299">
        <v>2.08</v>
      </c>
      <c r="G299">
        <v>38.116999999999997</v>
      </c>
      <c r="H299">
        <v>2267.5050000000001</v>
      </c>
      <c r="I299">
        <v>1.7000000000000001E-2</v>
      </c>
      <c r="K299" t="s">
        <v>17</v>
      </c>
      <c r="L299">
        <v>971.2</v>
      </c>
    </row>
    <row r="300" spans="1:13" x14ac:dyDescent="0.35">
      <c r="A300">
        <v>33</v>
      </c>
      <c r="B300">
        <v>33</v>
      </c>
      <c r="C300" t="s">
        <v>182</v>
      </c>
      <c r="D300" t="s">
        <v>16</v>
      </c>
      <c r="F300">
        <v>2.0099999999999998</v>
      </c>
      <c r="G300">
        <v>22.530999999999999</v>
      </c>
      <c r="H300">
        <v>2424.4589999999998</v>
      </c>
      <c r="I300">
        <v>8.9999999999999993E-3</v>
      </c>
      <c r="K300" t="s">
        <v>17</v>
      </c>
      <c r="L300">
        <v>481.2</v>
      </c>
    </row>
    <row r="301" spans="1:13" x14ac:dyDescent="0.35">
      <c r="A301">
        <v>34</v>
      </c>
      <c r="B301">
        <v>34</v>
      </c>
      <c r="C301" t="s">
        <v>183</v>
      </c>
      <c r="D301" t="s">
        <v>24</v>
      </c>
    </row>
    <row r="302" spans="1:13" x14ac:dyDescent="0.35">
      <c r="A302">
        <v>35</v>
      </c>
      <c r="B302">
        <v>35</v>
      </c>
      <c r="C302" t="s">
        <v>184</v>
      </c>
      <c r="D302" t="s">
        <v>24</v>
      </c>
    </row>
    <row r="303" spans="1:13" x14ac:dyDescent="0.35">
      <c r="A303">
        <v>36</v>
      </c>
      <c r="B303">
        <v>36</v>
      </c>
      <c r="C303" t="s">
        <v>185</v>
      </c>
      <c r="D303" t="s">
        <v>24</v>
      </c>
      <c r="K303" t="s">
        <v>25</v>
      </c>
    </row>
    <row r="304" spans="1:13" x14ac:dyDescent="0.35">
      <c r="A304">
        <v>37</v>
      </c>
      <c r="B304">
        <v>37</v>
      </c>
      <c r="C304" t="s">
        <v>186</v>
      </c>
      <c r="D304" t="s">
        <v>24</v>
      </c>
    </row>
    <row r="305" spans="1:13" x14ac:dyDescent="0.35">
      <c r="A305">
        <v>38</v>
      </c>
      <c r="B305">
        <v>38</v>
      </c>
      <c r="C305" t="s">
        <v>187</v>
      </c>
      <c r="D305" t="s">
        <v>24</v>
      </c>
    </row>
    <row r="306" spans="1:13" x14ac:dyDescent="0.35">
      <c r="A306">
        <v>39</v>
      </c>
      <c r="B306">
        <v>39</v>
      </c>
      <c r="C306" t="s">
        <v>188</v>
      </c>
      <c r="D306" t="s">
        <v>24</v>
      </c>
    </row>
    <row r="307" spans="1:13" x14ac:dyDescent="0.35">
      <c r="A307">
        <v>40</v>
      </c>
      <c r="B307">
        <v>40</v>
      </c>
      <c r="C307" t="s">
        <v>189</v>
      </c>
      <c r="D307" t="s">
        <v>24</v>
      </c>
    </row>
    <row r="308" spans="1:13" x14ac:dyDescent="0.35">
      <c r="A308">
        <v>41</v>
      </c>
      <c r="B308">
        <v>41</v>
      </c>
      <c r="C308" t="s">
        <v>190</v>
      </c>
      <c r="D308" t="s">
        <v>24</v>
      </c>
    </row>
    <row r="309" spans="1:13" x14ac:dyDescent="0.35">
      <c r="A309">
        <v>42</v>
      </c>
      <c r="B309">
        <v>42</v>
      </c>
      <c r="C309" t="s">
        <v>191</v>
      </c>
      <c r="D309" t="s">
        <v>24</v>
      </c>
    </row>
    <row r="310" spans="1:13" x14ac:dyDescent="0.35">
      <c r="A310">
        <v>43</v>
      </c>
      <c r="B310">
        <v>43</v>
      </c>
      <c r="C310" t="s">
        <v>192</v>
      </c>
      <c r="D310" t="s">
        <v>16</v>
      </c>
    </row>
    <row r="311" spans="1:13" x14ac:dyDescent="0.35">
      <c r="A311">
        <v>44</v>
      </c>
      <c r="B311">
        <v>44</v>
      </c>
      <c r="C311" t="s">
        <v>193</v>
      </c>
      <c r="D311" t="s">
        <v>16</v>
      </c>
    </row>
    <row r="312" spans="1:13" x14ac:dyDescent="0.35">
      <c r="A312">
        <v>45</v>
      </c>
      <c r="B312">
        <v>45</v>
      </c>
      <c r="C312" t="s">
        <v>194</v>
      </c>
      <c r="D312" t="s">
        <v>16</v>
      </c>
    </row>
    <row r="313" spans="1:13" x14ac:dyDescent="0.35">
      <c r="A313">
        <v>46</v>
      </c>
      <c r="B313">
        <v>46</v>
      </c>
      <c r="C313" t="s">
        <v>195</v>
      </c>
      <c r="D313" t="s">
        <v>16</v>
      </c>
    </row>
    <row r="314" spans="1:13" x14ac:dyDescent="0.35">
      <c r="A314">
        <v>47</v>
      </c>
      <c r="B314">
        <v>47</v>
      </c>
      <c r="C314" t="s">
        <v>196</v>
      </c>
      <c r="D314" t="s">
        <v>16</v>
      </c>
    </row>
    <row r="315" spans="1:13" x14ac:dyDescent="0.35">
      <c r="A315">
        <v>48</v>
      </c>
      <c r="B315">
        <v>48</v>
      </c>
      <c r="C315" t="s">
        <v>197</v>
      </c>
      <c r="D315" t="s">
        <v>24</v>
      </c>
      <c r="K315" t="s">
        <v>25</v>
      </c>
    </row>
    <row r="317" spans="1:13" x14ac:dyDescent="0.35">
      <c r="A317" t="s">
        <v>76</v>
      </c>
    </row>
    <row r="319" spans="1:13" x14ac:dyDescent="0.35">
      <c r="B319" t="s">
        <v>3</v>
      </c>
      <c r="C319" t="s">
        <v>4</v>
      </c>
      <c r="D319" t="s">
        <v>5</v>
      </c>
      <c r="E319" t="s">
        <v>6</v>
      </c>
      <c r="F319" t="s">
        <v>7</v>
      </c>
      <c r="G319" t="s">
        <v>8</v>
      </c>
      <c r="H319" t="s">
        <v>9</v>
      </c>
      <c r="I319" t="s">
        <v>10</v>
      </c>
      <c r="J319" t="s">
        <v>11</v>
      </c>
      <c r="K319" t="s">
        <v>12</v>
      </c>
      <c r="L319" t="s">
        <v>13</v>
      </c>
      <c r="M319" t="s">
        <v>14</v>
      </c>
    </row>
    <row r="320" spans="1:13" x14ac:dyDescent="0.35">
      <c r="A320">
        <v>1</v>
      </c>
      <c r="B320">
        <v>1</v>
      </c>
      <c r="C320" t="s">
        <v>150</v>
      </c>
      <c r="D320" t="s">
        <v>24</v>
      </c>
    </row>
    <row r="321" spans="1:13" x14ac:dyDescent="0.35">
      <c r="A321">
        <v>2</v>
      </c>
      <c r="B321">
        <v>2</v>
      </c>
      <c r="C321" t="s">
        <v>151</v>
      </c>
      <c r="D321" t="s">
        <v>16</v>
      </c>
      <c r="F321">
        <v>2.6</v>
      </c>
      <c r="G321">
        <v>129.93600000000001</v>
      </c>
      <c r="H321">
        <v>567.21400000000006</v>
      </c>
      <c r="I321">
        <v>0.22900000000000001</v>
      </c>
      <c r="K321" t="s">
        <v>66</v>
      </c>
      <c r="L321">
        <v>14.5</v>
      </c>
    </row>
    <row r="322" spans="1:13" x14ac:dyDescent="0.35">
      <c r="A322">
        <v>3</v>
      </c>
      <c r="B322">
        <v>3</v>
      </c>
      <c r="C322" t="s">
        <v>152</v>
      </c>
      <c r="D322" t="s">
        <v>16</v>
      </c>
      <c r="F322">
        <v>2.58</v>
      </c>
      <c r="G322">
        <v>4051.9090000000001</v>
      </c>
      <c r="H322">
        <v>649.38199999999995</v>
      </c>
      <c r="I322">
        <v>6.24</v>
      </c>
      <c r="J322">
        <v>3313.55</v>
      </c>
      <c r="K322" t="s">
        <v>66</v>
      </c>
      <c r="L322">
        <v>670.6</v>
      </c>
    </row>
    <row r="323" spans="1:13" x14ac:dyDescent="0.35">
      <c r="A323">
        <v>4</v>
      </c>
      <c r="B323">
        <v>4</v>
      </c>
      <c r="C323" t="s">
        <v>153</v>
      </c>
      <c r="D323" t="s">
        <v>16</v>
      </c>
      <c r="F323">
        <v>2.57</v>
      </c>
      <c r="G323">
        <v>2012.4670000000001</v>
      </c>
      <c r="H323">
        <v>549.51700000000005</v>
      </c>
      <c r="I323">
        <v>3.6619999999999999</v>
      </c>
      <c r="J323">
        <v>1807.471</v>
      </c>
      <c r="K323" t="s">
        <v>17</v>
      </c>
      <c r="L323">
        <v>389.3</v>
      </c>
    </row>
    <row r="324" spans="1:13" x14ac:dyDescent="0.35">
      <c r="A324">
        <v>5</v>
      </c>
      <c r="B324">
        <v>5</v>
      </c>
      <c r="C324" t="s">
        <v>154</v>
      </c>
      <c r="D324" t="s">
        <v>16</v>
      </c>
      <c r="F324">
        <v>2.57</v>
      </c>
      <c r="G324">
        <v>2765.8380000000002</v>
      </c>
      <c r="H324">
        <v>638.30399999999997</v>
      </c>
      <c r="I324">
        <v>4.3330000000000002</v>
      </c>
      <c r="J324">
        <v>2352.556</v>
      </c>
      <c r="K324" t="s">
        <v>66</v>
      </c>
      <c r="L324">
        <v>462.5</v>
      </c>
    </row>
    <row r="325" spans="1:13" x14ac:dyDescent="0.35">
      <c r="A325">
        <v>6</v>
      </c>
      <c r="B325">
        <v>6</v>
      </c>
      <c r="C325" t="s">
        <v>155</v>
      </c>
      <c r="D325" t="s">
        <v>16</v>
      </c>
      <c r="F325">
        <v>2.57</v>
      </c>
      <c r="G325">
        <v>4620.6019999999999</v>
      </c>
      <c r="H325">
        <v>649.596</v>
      </c>
      <c r="I325">
        <v>7.1130000000000004</v>
      </c>
      <c r="J325">
        <v>4291.1450000000004</v>
      </c>
      <c r="K325" t="s">
        <v>66</v>
      </c>
      <c r="L325">
        <v>766</v>
      </c>
    </row>
    <row r="326" spans="1:13" x14ac:dyDescent="0.35">
      <c r="A326">
        <v>7</v>
      </c>
      <c r="B326">
        <v>7</v>
      </c>
      <c r="C326" t="s">
        <v>156</v>
      </c>
      <c r="D326" t="s">
        <v>24</v>
      </c>
    </row>
    <row r="327" spans="1:13" x14ac:dyDescent="0.35">
      <c r="A327">
        <v>8</v>
      </c>
      <c r="B327">
        <v>8</v>
      </c>
      <c r="C327" t="s">
        <v>157</v>
      </c>
      <c r="D327" t="s">
        <v>16</v>
      </c>
      <c r="E327">
        <v>44.62</v>
      </c>
      <c r="F327">
        <v>2.57</v>
      </c>
      <c r="G327">
        <v>342.601</v>
      </c>
      <c r="H327">
        <v>840.86300000000006</v>
      </c>
      <c r="I327">
        <v>0.40699999999999997</v>
      </c>
      <c r="J327">
        <v>259.52</v>
      </c>
      <c r="K327" t="s">
        <v>66</v>
      </c>
      <c r="L327">
        <v>34</v>
      </c>
      <c r="M327">
        <v>-23.9</v>
      </c>
    </row>
    <row r="328" spans="1:13" x14ac:dyDescent="0.35">
      <c r="A328">
        <v>9</v>
      </c>
      <c r="B328">
        <v>9</v>
      </c>
      <c r="C328" t="s">
        <v>158</v>
      </c>
      <c r="D328" t="s">
        <v>16</v>
      </c>
      <c r="F328">
        <v>2.57</v>
      </c>
      <c r="G328">
        <v>3685.5839999999998</v>
      </c>
      <c r="H328">
        <v>593.87</v>
      </c>
      <c r="I328">
        <v>6.2060000000000004</v>
      </c>
      <c r="J328">
        <v>3241.3580000000002</v>
      </c>
      <c r="K328" t="s">
        <v>66</v>
      </c>
      <c r="L328">
        <v>667</v>
      </c>
    </row>
    <row r="329" spans="1:13" x14ac:dyDescent="0.35">
      <c r="A329">
        <v>10</v>
      </c>
      <c r="B329">
        <v>10</v>
      </c>
      <c r="C329" t="s">
        <v>159</v>
      </c>
      <c r="D329" t="s">
        <v>16</v>
      </c>
      <c r="F329">
        <v>2.57</v>
      </c>
      <c r="G329">
        <v>4488.3419999999996</v>
      </c>
      <c r="H329">
        <v>559.15300000000002</v>
      </c>
      <c r="I329">
        <v>8.0269999999999992</v>
      </c>
      <c r="J329">
        <v>4017.0189999999998</v>
      </c>
      <c r="K329" t="s">
        <v>66</v>
      </c>
      <c r="L329">
        <v>865.7</v>
      </c>
    </row>
    <row r="330" spans="1:13" x14ac:dyDescent="0.35">
      <c r="A330">
        <v>11</v>
      </c>
      <c r="B330">
        <v>11</v>
      </c>
      <c r="C330" t="s">
        <v>160</v>
      </c>
      <c r="D330" t="s">
        <v>24</v>
      </c>
      <c r="K330" t="s">
        <v>25</v>
      </c>
    </row>
    <row r="331" spans="1:13" x14ac:dyDescent="0.35">
      <c r="A331">
        <v>12</v>
      </c>
      <c r="B331">
        <v>12</v>
      </c>
      <c r="C331" t="s">
        <v>161</v>
      </c>
      <c r="D331" t="s">
        <v>16</v>
      </c>
      <c r="F331">
        <v>2.5499999999999998</v>
      </c>
      <c r="G331">
        <v>113.65600000000001</v>
      </c>
      <c r="H331">
        <v>556.65800000000002</v>
      </c>
      <c r="I331">
        <v>0.20399999999999999</v>
      </c>
      <c r="J331">
        <v>141.11000000000001</v>
      </c>
      <c r="K331" t="s">
        <v>17</v>
      </c>
      <c r="L331">
        <v>11.8</v>
      </c>
    </row>
    <row r="332" spans="1:13" x14ac:dyDescent="0.35">
      <c r="A332">
        <v>13</v>
      </c>
      <c r="B332">
        <v>13</v>
      </c>
      <c r="C332" t="s">
        <v>162</v>
      </c>
      <c r="D332" t="s">
        <v>16</v>
      </c>
      <c r="F332">
        <v>2.5299999999999998</v>
      </c>
      <c r="G332">
        <v>59.723999999999997</v>
      </c>
      <c r="H332">
        <v>692.47799999999995</v>
      </c>
      <c r="I332">
        <v>8.5999999999999993E-2</v>
      </c>
      <c r="J332">
        <v>90.201999999999998</v>
      </c>
      <c r="K332" t="s">
        <v>75</v>
      </c>
    </row>
    <row r="333" spans="1:13" x14ac:dyDescent="0.35">
      <c r="A333">
        <v>14</v>
      </c>
      <c r="B333">
        <v>14</v>
      </c>
      <c r="C333" t="s">
        <v>163</v>
      </c>
      <c r="D333" t="s">
        <v>16</v>
      </c>
      <c r="F333">
        <v>2.5499999999999998</v>
      </c>
      <c r="G333">
        <v>83.488</v>
      </c>
      <c r="H333">
        <v>607.32899999999995</v>
      </c>
      <c r="I333">
        <v>0.13700000000000001</v>
      </c>
      <c r="J333">
        <v>121.79600000000001</v>
      </c>
      <c r="K333" t="s">
        <v>66</v>
      </c>
      <c r="L333">
        <v>4.5</v>
      </c>
    </row>
    <row r="334" spans="1:13" x14ac:dyDescent="0.35">
      <c r="A334">
        <v>15</v>
      </c>
      <c r="B334">
        <v>15</v>
      </c>
      <c r="C334" t="s">
        <v>164</v>
      </c>
      <c r="D334" t="s">
        <v>16</v>
      </c>
      <c r="F334">
        <v>2.5299999999999998</v>
      </c>
      <c r="G334">
        <v>148.34899999999999</v>
      </c>
      <c r="H334">
        <v>640.88800000000003</v>
      </c>
      <c r="I334">
        <v>0.23100000000000001</v>
      </c>
      <c r="J334">
        <v>128.84299999999999</v>
      </c>
      <c r="K334" t="s">
        <v>17</v>
      </c>
      <c r="L334">
        <v>14.8</v>
      </c>
    </row>
    <row r="335" spans="1:13" x14ac:dyDescent="0.35">
      <c r="A335">
        <v>16</v>
      </c>
      <c r="B335">
        <v>16</v>
      </c>
      <c r="C335" t="s">
        <v>165</v>
      </c>
      <c r="D335" t="s">
        <v>24</v>
      </c>
      <c r="K335" t="s">
        <v>25</v>
      </c>
    </row>
    <row r="336" spans="1:13" x14ac:dyDescent="0.35">
      <c r="A336">
        <v>17</v>
      </c>
      <c r="B336">
        <v>17</v>
      </c>
      <c r="C336" t="s">
        <v>166</v>
      </c>
      <c r="D336" t="s">
        <v>16</v>
      </c>
      <c r="F336">
        <v>2.5499999999999998</v>
      </c>
      <c r="G336">
        <v>3994.8429999999998</v>
      </c>
      <c r="H336">
        <v>702.77200000000005</v>
      </c>
      <c r="I336">
        <v>5.6840000000000002</v>
      </c>
      <c r="J336">
        <v>3360.2730000000001</v>
      </c>
      <c r="K336" t="s">
        <v>66</v>
      </c>
      <c r="L336">
        <v>610</v>
      </c>
    </row>
    <row r="337" spans="1:13" x14ac:dyDescent="0.35">
      <c r="A337">
        <v>18</v>
      </c>
      <c r="B337">
        <v>18</v>
      </c>
      <c r="C337" t="s">
        <v>167</v>
      </c>
      <c r="D337" t="s">
        <v>16</v>
      </c>
      <c r="F337">
        <v>2.5499999999999998</v>
      </c>
      <c r="G337">
        <v>2584.2190000000001</v>
      </c>
      <c r="H337">
        <v>505.60700000000003</v>
      </c>
      <c r="I337">
        <v>5.1109999999999998</v>
      </c>
      <c r="J337">
        <v>2342.2570000000001</v>
      </c>
      <c r="K337" t="s">
        <v>17</v>
      </c>
      <c r="L337">
        <v>547.4</v>
      </c>
    </row>
    <row r="338" spans="1:13" x14ac:dyDescent="0.35">
      <c r="A338">
        <v>19</v>
      </c>
      <c r="B338">
        <v>19</v>
      </c>
      <c r="C338" t="s">
        <v>168</v>
      </c>
      <c r="D338" t="s">
        <v>16</v>
      </c>
      <c r="F338">
        <v>2.5299999999999998</v>
      </c>
      <c r="G338">
        <v>2177.2979999999998</v>
      </c>
      <c r="H338">
        <v>651.91399999999999</v>
      </c>
      <c r="I338">
        <v>3.34</v>
      </c>
      <c r="J338">
        <v>1837.748</v>
      </c>
      <c r="K338" t="s">
        <v>66</v>
      </c>
      <c r="L338">
        <v>354.1</v>
      </c>
    </row>
    <row r="339" spans="1:13" x14ac:dyDescent="0.35">
      <c r="A339">
        <v>20</v>
      </c>
      <c r="B339">
        <v>20</v>
      </c>
      <c r="C339" t="s">
        <v>169</v>
      </c>
      <c r="D339" t="s">
        <v>16</v>
      </c>
      <c r="F339">
        <v>2.5299999999999998</v>
      </c>
      <c r="G339">
        <v>4209.875</v>
      </c>
      <c r="H339">
        <v>645.42999999999995</v>
      </c>
      <c r="I339">
        <v>6.5229999999999997</v>
      </c>
      <c r="J339">
        <v>3699.0630000000001</v>
      </c>
      <c r="K339" t="s">
        <v>66</v>
      </c>
      <c r="L339">
        <v>701.5</v>
      </c>
    </row>
    <row r="340" spans="1:13" x14ac:dyDescent="0.35">
      <c r="A340">
        <v>21</v>
      </c>
      <c r="B340">
        <v>21</v>
      </c>
      <c r="C340" t="s">
        <v>170</v>
      </c>
      <c r="D340" t="s">
        <v>24</v>
      </c>
      <c r="K340" t="s">
        <v>25</v>
      </c>
    </row>
    <row r="341" spans="1:13" x14ac:dyDescent="0.35">
      <c r="A341">
        <v>22</v>
      </c>
      <c r="B341">
        <v>22</v>
      </c>
      <c r="C341" t="s">
        <v>171</v>
      </c>
      <c r="D341" t="s">
        <v>16</v>
      </c>
      <c r="E341">
        <v>354.9</v>
      </c>
      <c r="F341">
        <v>2.5499999999999998</v>
      </c>
      <c r="G341">
        <v>2434.0349999999999</v>
      </c>
      <c r="H341">
        <v>803.13400000000001</v>
      </c>
      <c r="I341">
        <v>3.0310000000000001</v>
      </c>
      <c r="J341">
        <v>2221.4479999999999</v>
      </c>
      <c r="K341" t="s">
        <v>66</v>
      </c>
      <c r="L341">
        <v>320.3</v>
      </c>
      <c r="M341">
        <v>-9.6999999999999993</v>
      </c>
    </row>
    <row r="342" spans="1:13" x14ac:dyDescent="0.35">
      <c r="A342">
        <v>23</v>
      </c>
      <c r="B342">
        <v>23</v>
      </c>
      <c r="C342" t="s">
        <v>172</v>
      </c>
      <c r="D342" t="s">
        <v>16</v>
      </c>
      <c r="F342">
        <v>2.5299999999999998</v>
      </c>
      <c r="G342">
        <v>3770.5259999999998</v>
      </c>
      <c r="H342">
        <v>623.73</v>
      </c>
      <c r="I342">
        <v>6.0449999999999999</v>
      </c>
      <c r="J342">
        <v>3173.4949999999999</v>
      </c>
      <c r="K342" t="s">
        <v>66</v>
      </c>
      <c r="L342">
        <v>649.4</v>
      </c>
    </row>
    <row r="343" spans="1:13" x14ac:dyDescent="0.35">
      <c r="A343">
        <v>24</v>
      </c>
      <c r="B343">
        <v>24</v>
      </c>
      <c r="C343" t="s">
        <v>173</v>
      </c>
      <c r="D343" t="s">
        <v>16</v>
      </c>
      <c r="F343">
        <v>2.5299999999999998</v>
      </c>
      <c r="G343">
        <v>5872.9989999999998</v>
      </c>
      <c r="H343">
        <v>533.65</v>
      </c>
      <c r="I343">
        <v>11.005000000000001</v>
      </c>
      <c r="J343">
        <v>5274.62</v>
      </c>
      <c r="K343" t="s">
        <v>66</v>
      </c>
      <c r="L343">
        <v>1190.9000000000001</v>
      </c>
    </row>
    <row r="344" spans="1:13" x14ac:dyDescent="0.35">
      <c r="A344">
        <v>25</v>
      </c>
      <c r="B344">
        <v>25</v>
      </c>
      <c r="C344" t="s">
        <v>174</v>
      </c>
      <c r="D344" t="s">
        <v>24</v>
      </c>
    </row>
    <row r="345" spans="1:13" x14ac:dyDescent="0.35">
      <c r="A345">
        <v>26</v>
      </c>
      <c r="B345">
        <v>26</v>
      </c>
      <c r="C345" t="s">
        <v>175</v>
      </c>
      <c r="D345" t="s">
        <v>16</v>
      </c>
      <c r="F345">
        <v>2.5299999999999998</v>
      </c>
      <c r="G345">
        <v>3310.0839999999998</v>
      </c>
      <c r="H345">
        <v>731.26499999999999</v>
      </c>
      <c r="I345">
        <v>4.5270000000000001</v>
      </c>
      <c r="J345">
        <v>2769.09</v>
      </c>
      <c r="K345" t="s">
        <v>66</v>
      </c>
      <c r="L345">
        <v>483.6</v>
      </c>
    </row>
    <row r="346" spans="1:13" x14ac:dyDescent="0.35">
      <c r="A346">
        <v>27</v>
      </c>
      <c r="B346">
        <v>27</v>
      </c>
      <c r="C346" t="s">
        <v>176</v>
      </c>
      <c r="D346" t="s">
        <v>16</v>
      </c>
      <c r="F346">
        <v>2.52</v>
      </c>
      <c r="G346">
        <v>2199.4899999999998</v>
      </c>
      <c r="H346">
        <v>452.66699999999997</v>
      </c>
      <c r="I346">
        <v>4.859</v>
      </c>
      <c r="J346">
        <v>2115.5230000000001</v>
      </c>
      <c r="K346" t="s">
        <v>17</v>
      </c>
      <c r="L346">
        <v>519.9</v>
      </c>
    </row>
    <row r="347" spans="1:13" x14ac:dyDescent="0.35">
      <c r="A347">
        <v>28</v>
      </c>
      <c r="B347">
        <v>28</v>
      </c>
      <c r="C347" t="s">
        <v>177</v>
      </c>
      <c r="D347" t="s">
        <v>16</v>
      </c>
      <c r="F347">
        <v>2.52</v>
      </c>
      <c r="G347">
        <v>3616.5410000000002</v>
      </c>
      <c r="H347">
        <v>633.11199999999997</v>
      </c>
      <c r="I347">
        <v>5.7119999999999997</v>
      </c>
      <c r="J347">
        <v>3197.134</v>
      </c>
      <c r="K347" t="s">
        <v>69</v>
      </c>
      <c r="L347">
        <v>613.1</v>
      </c>
    </row>
    <row r="348" spans="1:13" x14ac:dyDescent="0.35">
      <c r="A348">
        <v>29</v>
      </c>
      <c r="B348">
        <v>29</v>
      </c>
      <c r="C348" t="s">
        <v>178</v>
      </c>
      <c r="D348" t="s">
        <v>16</v>
      </c>
      <c r="F348">
        <v>2.52</v>
      </c>
      <c r="G348">
        <v>4295.4030000000002</v>
      </c>
      <c r="H348">
        <v>583.86699999999996</v>
      </c>
      <c r="I348">
        <v>7.3570000000000002</v>
      </c>
      <c r="J348">
        <v>4026.7359999999999</v>
      </c>
      <c r="K348" t="s">
        <v>66</v>
      </c>
      <c r="L348">
        <v>792.6</v>
      </c>
    </row>
    <row r="349" spans="1:13" x14ac:dyDescent="0.35">
      <c r="A349">
        <v>30</v>
      </c>
      <c r="B349">
        <v>30</v>
      </c>
      <c r="C349" t="s">
        <v>179</v>
      </c>
      <c r="D349" t="s">
        <v>24</v>
      </c>
      <c r="K349" t="s">
        <v>25</v>
      </c>
    </row>
    <row r="350" spans="1:13" x14ac:dyDescent="0.35">
      <c r="A350">
        <v>31</v>
      </c>
      <c r="B350">
        <v>31</v>
      </c>
      <c r="C350" t="s">
        <v>180</v>
      </c>
      <c r="D350" t="s">
        <v>16</v>
      </c>
      <c r="E350">
        <v>733.5</v>
      </c>
      <c r="F350">
        <v>2.52</v>
      </c>
      <c r="G350">
        <v>5318.95</v>
      </c>
      <c r="H350">
        <v>784.80200000000002</v>
      </c>
      <c r="I350">
        <v>6.7770000000000001</v>
      </c>
      <c r="J350">
        <v>4601.3469999999998</v>
      </c>
      <c r="K350" t="s">
        <v>66</v>
      </c>
      <c r="L350">
        <v>729.3</v>
      </c>
      <c r="M350">
        <v>-0.6</v>
      </c>
    </row>
    <row r="351" spans="1:13" x14ac:dyDescent="0.35">
      <c r="A351">
        <v>32</v>
      </c>
      <c r="B351">
        <v>32</v>
      </c>
      <c r="C351" t="s">
        <v>181</v>
      </c>
      <c r="D351" t="s">
        <v>16</v>
      </c>
      <c r="F351">
        <v>2.5299999999999998</v>
      </c>
      <c r="G351">
        <v>4210.0379999999996</v>
      </c>
      <c r="H351">
        <v>562.44399999999996</v>
      </c>
      <c r="I351">
        <v>7.4850000000000003</v>
      </c>
      <c r="J351">
        <v>3719.0129999999999</v>
      </c>
      <c r="K351" t="s">
        <v>66</v>
      </c>
      <c r="L351">
        <v>806.6</v>
      </c>
    </row>
    <row r="352" spans="1:13" x14ac:dyDescent="0.35">
      <c r="A352">
        <v>33</v>
      </c>
      <c r="B352">
        <v>33</v>
      </c>
      <c r="C352" t="s">
        <v>182</v>
      </c>
      <c r="D352" t="s">
        <v>16</v>
      </c>
      <c r="F352">
        <v>2.52</v>
      </c>
      <c r="G352">
        <v>4168.8900000000003</v>
      </c>
      <c r="H352">
        <v>572.29399999999998</v>
      </c>
      <c r="I352">
        <v>7.2850000000000001</v>
      </c>
      <c r="J352">
        <v>3465.9769999999999</v>
      </c>
      <c r="K352" t="s">
        <v>66</v>
      </c>
      <c r="L352">
        <v>784.7</v>
      </c>
    </row>
    <row r="353" spans="1:11" x14ac:dyDescent="0.35">
      <c r="A353">
        <v>34</v>
      </c>
      <c r="B353">
        <v>34</v>
      </c>
      <c r="C353" t="s">
        <v>183</v>
      </c>
      <c r="D353" t="s">
        <v>24</v>
      </c>
    </row>
    <row r="354" spans="1:11" x14ac:dyDescent="0.35">
      <c r="A354">
        <v>35</v>
      </c>
      <c r="B354">
        <v>35</v>
      </c>
      <c r="C354" t="s">
        <v>184</v>
      </c>
      <c r="D354" t="s">
        <v>24</v>
      </c>
      <c r="K354" t="s">
        <v>25</v>
      </c>
    </row>
    <row r="355" spans="1:11" x14ac:dyDescent="0.35">
      <c r="A355">
        <v>36</v>
      </c>
      <c r="B355">
        <v>36</v>
      </c>
      <c r="C355" t="s">
        <v>185</v>
      </c>
      <c r="D355" t="s">
        <v>24</v>
      </c>
      <c r="K355" t="s">
        <v>25</v>
      </c>
    </row>
    <row r="356" spans="1:11" x14ac:dyDescent="0.35">
      <c r="A356">
        <v>37</v>
      </c>
      <c r="B356">
        <v>37</v>
      </c>
      <c r="C356" t="s">
        <v>186</v>
      </c>
      <c r="D356" t="s">
        <v>24</v>
      </c>
      <c r="K356" t="s">
        <v>25</v>
      </c>
    </row>
    <row r="357" spans="1:11" x14ac:dyDescent="0.35">
      <c r="A357">
        <v>38</v>
      </c>
      <c r="B357">
        <v>38</v>
      </c>
      <c r="C357" t="s">
        <v>187</v>
      </c>
      <c r="D357" t="s">
        <v>24</v>
      </c>
      <c r="K357" t="s">
        <v>25</v>
      </c>
    </row>
    <row r="358" spans="1:11" x14ac:dyDescent="0.35">
      <c r="A358">
        <v>39</v>
      </c>
      <c r="B358">
        <v>39</v>
      </c>
      <c r="C358" t="s">
        <v>188</v>
      </c>
      <c r="D358" t="s">
        <v>24</v>
      </c>
      <c r="K358" t="s">
        <v>25</v>
      </c>
    </row>
    <row r="359" spans="1:11" x14ac:dyDescent="0.35">
      <c r="A359">
        <v>40</v>
      </c>
      <c r="B359">
        <v>40</v>
      </c>
      <c r="C359" t="s">
        <v>189</v>
      </c>
      <c r="D359" t="s">
        <v>24</v>
      </c>
      <c r="K359" t="s">
        <v>25</v>
      </c>
    </row>
    <row r="360" spans="1:11" x14ac:dyDescent="0.35">
      <c r="A360">
        <v>41</v>
      </c>
      <c r="B360">
        <v>41</v>
      </c>
      <c r="C360" t="s">
        <v>190</v>
      </c>
      <c r="D360" t="s">
        <v>24</v>
      </c>
      <c r="K360" t="s">
        <v>25</v>
      </c>
    </row>
    <row r="361" spans="1:11" x14ac:dyDescent="0.35">
      <c r="A361">
        <v>42</v>
      </c>
      <c r="B361">
        <v>42</v>
      </c>
      <c r="C361" t="s">
        <v>191</v>
      </c>
      <c r="D361" t="s">
        <v>24</v>
      </c>
      <c r="K361" t="s">
        <v>25</v>
      </c>
    </row>
    <row r="362" spans="1:11" x14ac:dyDescent="0.35">
      <c r="A362">
        <v>43</v>
      </c>
      <c r="B362">
        <v>43</v>
      </c>
      <c r="C362" t="s">
        <v>192</v>
      </c>
      <c r="D362" t="s">
        <v>16</v>
      </c>
    </row>
    <row r="363" spans="1:11" x14ac:dyDescent="0.35">
      <c r="A363">
        <v>44</v>
      </c>
      <c r="B363">
        <v>44</v>
      </c>
      <c r="C363" t="s">
        <v>193</v>
      </c>
      <c r="D363" t="s">
        <v>16</v>
      </c>
      <c r="K363" t="s">
        <v>25</v>
      </c>
    </row>
    <row r="364" spans="1:11" x14ac:dyDescent="0.35">
      <c r="A364">
        <v>45</v>
      </c>
      <c r="B364">
        <v>45</v>
      </c>
      <c r="C364" t="s">
        <v>194</v>
      </c>
      <c r="D364" t="s">
        <v>16</v>
      </c>
      <c r="K364" t="s">
        <v>25</v>
      </c>
    </row>
    <row r="365" spans="1:11" x14ac:dyDescent="0.35">
      <c r="A365">
        <v>46</v>
      </c>
      <c r="B365">
        <v>46</v>
      </c>
      <c r="C365" t="s">
        <v>195</v>
      </c>
      <c r="D365" t="s">
        <v>16</v>
      </c>
      <c r="K365" t="s">
        <v>25</v>
      </c>
    </row>
    <row r="366" spans="1:11" x14ac:dyDescent="0.35">
      <c r="A366">
        <v>47</v>
      </c>
      <c r="B366">
        <v>47</v>
      </c>
      <c r="C366" t="s">
        <v>196</v>
      </c>
      <c r="D366" t="s">
        <v>16</v>
      </c>
      <c r="H366">
        <v>12.164</v>
      </c>
      <c r="K366" t="s">
        <v>38</v>
      </c>
    </row>
    <row r="367" spans="1:11" x14ac:dyDescent="0.35">
      <c r="A367">
        <v>48</v>
      </c>
      <c r="B367">
        <v>48</v>
      </c>
      <c r="C367" t="s">
        <v>197</v>
      </c>
      <c r="D367" t="s">
        <v>24</v>
      </c>
      <c r="K367" t="s">
        <v>25</v>
      </c>
    </row>
    <row r="369" spans="1:13" x14ac:dyDescent="0.35">
      <c r="A369" t="s">
        <v>77</v>
      </c>
    </row>
    <row r="371" spans="1:13" x14ac:dyDescent="0.35">
      <c r="B371" t="s">
        <v>3</v>
      </c>
      <c r="C371" t="s">
        <v>4</v>
      </c>
      <c r="D371" t="s">
        <v>5</v>
      </c>
      <c r="E371" t="s">
        <v>6</v>
      </c>
      <c r="F371" t="s">
        <v>7</v>
      </c>
      <c r="G371" t="s">
        <v>8</v>
      </c>
      <c r="H371" t="s">
        <v>9</v>
      </c>
      <c r="I371" t="s">
        <v>10</v>
      </c>
      <c r="J371" t="s">
        <v>11</v>
      </c>
      <c r="K371" t="s">
        <v>12</v>
      </c>
      <c r="L371" t="s">
        <v>13</v>
      </c>
      <c r="M371" t="s">
        <v>14</v>
      </c>
    </row>
    <row r="372" spans="1:13" x14ac:dyDescent="0.35">
      <c r="A372">
        <v>1</v>
      </c>
      <c r="B372">
        <v>1</v>
      </c>
      <c r="C372" t="s">
        <v>150</v>
      </c>
      <c r="D372" t="s">
        <v>24</v>
      </c>
      <c r="K372" t="s">
        <v>25</v>
      </c>
    </row>
    <row r="373" spans="1:13" x14ac:dyDescent="0.35">
      <c r="A373">
        <v>2</v>
      </c>
      <c r="B373">
        <v>2</v>
      </c>
      <c r="C373" t="s">
        <v>151</v>
      </c>
      <c r="D373" t="s">
        <v>16</v>
      </c>
      <c r="F373">
        <v>3.11</v>
      </c>
      <c r="G373">
        <v>504.13900000000001</v>
      </c>
      <c r="H373">
        <v>2743.5830000000001</v>
      </c>
      <c r="I373">
        <v>0.184</v>
      </c>
      <c r="J373">
        <v>45.235999999999997</v>
      </c>
      <c r="K373" t="s">
        <v>66</v>
      </c>
      <c r="L373">
        <v>12.4</v>
      </c>
    </row>
    <row r="374" spans="1:13" x14ac:dyDescent="0.35">
      <c r="A374">
        <v>3</v>
      </c>
      <c r="B374">
        <v>3</v>
      </c>
      <c r="C374" t="s">
        <v>152</v>
      </c>
      <c r="D374" t="s">
        <v>16</v>
      </c>
      <c r="F374">
        <v>3.11</v>
      </c>
      <c r="G374">
        <v>9478.1630000000005</v>
      </c>
      <c r="H374">
        <v>2933.6849999999999</v>
      </c>
      <c r="I374">
        <v>3.2309999999999999</v>
      </c>
      <c r="J374">
        <v>1400.2570000000001</v>
      </c>
      <c r="K374" t="s">
        <v>72</v>
      </c>
      <c r="L374">
        <v>407.5</v>
      </c>
    </row>
    <row r="375" spans="1:13" x14ac:dyDescent="0.35">
      <c r="A375">
        <v>4</v>
      </c>
      <c r="B375">
        <v>4</v>
      </c>
      <c r="C375" t="s">
        <v>153</v>
      </c>
      <c r="D375" t="s">
        <v>16</v>
      </c>
      <c r="F375">
        <v>3.08</v>
      </c>
      <c r="G375">
        <v>7708.6329999999998</v>
      </c>
      <c r="H375">
        <v>2202.087</v>
      </c>
      <c r="I375">
        <v>3.5009999999999999</v>
      </c>
      <c r="J375">
        <v>1128.7929999999999</v>
      </c>
      <c r="K375" t="s">
        <v>48</v>
      </c>
      <c r="L375">
        <v>442.5</v>
      </c>
    </row>
    <row r="376" spans="1:13" x14ac:dyDescent="0.35">
      <c r="A376">
        <v>5</v>
      </c>
      <c r="B376">
        <v>5</v>
      </c>
      <c r="C376" t="s">
        <v>154</v>
      </c>
      <c r="D376" t="s">
        <v>16</v>
      </c>
      <c r="F376">
        <v>3.07</v>
      </c>
      <c r="G376">
        <v>25559.813999999998</v>
      </c>
      <c r="H376">
        <v>3116.01</v>
      </c>
      <c r="I376">
        <v>8.2029999999999994</v>
      </c>
      <c r="J376">
        <v>3824.3809999999999</v>
      </c>
      <c r="K376" t="s">
        <v>66</v>
      </c>
      <c r="L376">
        <v>1052.2</v>
      </c>
    </row>
    <row r="377" spans="1:13" x14ac:dyDescent="0.35">
      <c r="A377">
        <v>6</v>
      </c>
      <c r="B377">
        <v>6</v>
      </c>
      <c r="C377" t="s">
        <v>155</v>
      </c>
      <c r="D377" t="s">
        <v>16</v>
      </c>
      <c r="F377">
        <v>3.08</v>
      </c>
      <c r="G377">
        <v>18261.888999999999</v>
      </c>
      <c r="H377">
        <v>2657.84</v>
      </c>
      <c r="I377">
        <v>6.8710000000000004</v>
      </c>
      <c r="J377">
        <v>2589.63</v>
      </c>
      <c r="K377" t="s">
        <v>66</v>
      </c>
      <c r="L377">
        <v>879.5</v>
      </c>
    </row>
    <row r="378" spans="1:13" x14ac:dyDescent="0.35">
      <c r="A378">
        <v>7</v>
      </c>
      <c r="B378">
        <v>7</v>
      </c>
      <c r="C378" t="s">
        <v>156</v>
      </c>
      <c r="D378" t="s">
        <v>24</v>
      </c>
    </row>
    <row r="379" spans="1:13" x14ac:dyDescent="0.35">
      <c r="A379">
        <v>8</v>
      </c>
      <c r="B379">
        <v>8</v>
      </c>
      <c r="C379" t="s">
        <v>157</v>
      </c>
      <c r="D379" t="s">
        <v>16</v>
      </c>
      <c r="E379">
        <v>44.62</v>
      </c>
      <c r="F379">
        <v>3.1</v>
      </c>
      <c r="G379">
        <v>1379.692</v>
      </c>
      <c r="H379">
        <v>3361.6779999999999</v>
      </c>
      <c r="I379">
        <v>0.41</v>
      </c>
      <c r="J379">
        <v>210.31</v>
      </c>
      <c r="K379" t="s">
        <v>66</v>
      </c>
      <c r="L379">
        <v>41.8</v>
      </c>
      <c r="M379">
        <v>-6.3</v>
      </c>
    </row>
    <row r="380" spans="1:13" x14ac:dyDescent="0.35">
      <c r="A380">
        <v>9</v>
      </c>
      <c r="B380">
        <v>9</v>
      </c>
      <c r="C380" t="s">
        <v>158</v>
      </c>
      <c r="D380" t="s">
        <v>16</v>
      </c>
      <c r="F380">
        <v>3.08</v>
      </c>
      <c r="G380">
        <v>13630.111999999999</v>
      </c>
      <c r="H380">
        <v>2723.4720000000002</v>
      </c>
      <c r="I380">
        <v>5.0049999999999999</v>
      </c>
      <c r="J380">
        <v>1897.7660000000001</v>
      </c>
      <c r="K380" t="s">
        <v>66</v>
      </c>
      <c r="L380">
        <v>637.5</v>
      </c>
    </row>
    <row r="381" spans="1:13" x14ac:dyDescent="0.35">
      <c r="A381">
        <v>10</v>
      </c>
      <c r="B381">
        <v>10</v>
      </c>
      <c r="C381" t="s">
        <v>159</v>
      </c>
      <c r="D381" t="s">
        <v>16</v>
      </c>
      <c r="F381">
        <v>3.07</v>
      </c>
      <c r="G381">
        <v>5754.3980000000001</v>
      </c>
      <c r="H381">
        <v>2750.3130000000001</v>
      </c>
      <c r="I381">
        <v>2.0920000000000001</v>
      </c>
      <c r="J381">
        <v>857.75199999999995</v>
      </c>
      <c r="K381" t="s">
        <v>72</v>
      </c>
      <c r="L381">
        <v>259.89999999999998</v>
      </c>
    </row>
    <row r="382" spans="1:13" x14ac:dyDescent="0.35">
      <c r="A382">
        <v>11</v>
      </c>
      <c r="B382">
        <v>11</v>
      </c>
      <c r="C382" t="s">
        <v>160</v>
      </c>
      <c r="D382" t="s">
        <v>24</v>
      </c>
      <c r="K382" t="s">
        <v>25</v>
      </c>
    </row>
    <row r="383" spans="1:13" x14ac:dyDescent="0.35">
      <c r="A383">
        <v>12</v>
      </c>
      <c r="B383">
        <v>12</v>
      </c>
      <c r="C383" t="s">
        <v>161</v>
      </c>
      <c r="D383" t="s">
        <v>16</v>
      </c>
      <c r="F383">
        <v>3.07</v>
      </c>
      <c r="G383">
        <v>422.07600000000002</v>
      </c>
      <c r="H383">
        <v>2973.9690000000001</v>
      </c>
      <c r="I383">
        <v>0.14199999999999999</v>
      </c>
      <c r="J383">
        <v>85.614999999999995</v>
      </c>
      <c r="K383" t="s">
        <v>66</v>
      </c>
      <c r="L383">
        <v>7</v>
      </c>
    </row>
    <row r="384" spans="1:13" x14ac:dyDescent="0.35">
      <c r="A384">
        <v>13</v>
      </c>
      <c r="B384">
        <v>13</v>
      </c>
      <c r="C384" t="s">
        <v>162</v>
      </c>
      <c r="D384" t="s">
        <v>16</v>
      </c>
      <c r="F384">
        <v>3.07</v>
      </c>
      <c r="G384">
        <v>482.95800000000003</v>
      </c>
      <c r="H384">
        <v>2760.5909999999999</v>
      </c>
      <c r="I384">
        <v>0.17499999999999999</v>
      </c>
      <c r="J384">
        <v>85.801000000000002</v>
      </c>
      <c r="K384" t="s">
        <v>66</v>
      </c>
      <c r="L384">
        <v>11.3</v>
      </c>
    </row>
    <row r="385" spans="1:13" x14ac:dyDescent="0.35">
      <c r="A385">
        <v>14</v>
      </c>
      <c r="B385">
        <v>14</v>
      </c>
      <c r="C385" t="s">
        <v>163</v>
      </c>
      <c r="D385" t="s">
        <v>16</v>
      </c>
      <c r="F385">
        <v>3.07</v>
      </c>
      <c r="G385">
        <v>472.62299999999999</v>
      </c>
      <c r="H385">
        <v>2861.2620000000002</v>
      </c>
      <c r="I385">
        <v>0.16500000000000001</v>
      </c>
      <c r="J385">
        <v>71.156999999999996</v>
      </c>
      <c r="K385" t="s">
        <v>66</v>
      </c>
      <c r="L385">
        <v>10</v>
      </c>
    </row>
    <row r="386" spans="1:13" x14ac:dyDescent="0.35">
      <c r="A386">
        <v>15</v>
      </c>
      <c r="B386">
        <v>15</v>
      </c>
      <c r="C386" t="s">
        <v>164</v>
      </c>
      <c r="D386" t="s">
        <v>16</v>
      </c>
      <c r="F386">
        <v>3.07</v>
      </c>
      <c r="G386">
        <v>415.22800000000001</v>
      </c>
      <c r="H386">
        <v>3273.0230000000001</v>
      </c>
      <c r="I386">
        <v>0.127</v>
      </c>
      <c r="J386">
        <v>95.73</v>
      </c>
      <c r="K386" t="s">
        <v>66</v>
      </c>
      <c r="L386">
        <v>5</v>
      </c>
    </row>
    <row r="387" spans="1:13" x14ac:dyDescent="0.35">
      <c r="A387">
        <v>16</v>
      </c>
      <c r="B387">
        <v>16</v>
      </c>
      <c r="C387" t="s">
        <v>165</v>
      </c>
      <c r="D387" t="s">
        <v>24</v>
      </c>
    </row>
    <row r="388" spans="1:13" x14ac:dyDescent="0.35">
      <c r="A388">
        <v>17</v>
      </c>
      <c r="B388">
        <v>17</v>
      </c>
      <c r="C388" t="s">
        <v>166</v>
      </c>
      <c r="D388" t="s">
        <v>16</v>
      </c>
      <c r="F388">
        <v>3.08</v>
      </c>
      <c r="G388">
        <v>8548.8690000000006</v>
      </c>
      <c r="H388">
        <v>2601.2710000000002</v>
      </c>
      <c r="I388">
        <v>3.286</v>
      </c>
      <c r="J388">
        <v>1393.7249999999999</v>
      </c>
      <c r="K388" t="s">
        <v>72</v>
      </c>
      <c r="L388">
        <v>414.7</v>
      </c>
    </row>
    <row r="389" spans="1:13" x14ac:dyDescent="0.35">
      <c r="A389">
        <v>18</v>
      </c>
      <c r="B389">
        <v>18</v>
      </c>
      <c r="C389" t="s">
        <v>167</v>
      </c>
      <c r="D389" t="s">
        <v>16</v>
      </c>
      <c r="F389">
        <v>3.06</v>
      </c>
      <c r="G389">
        <v>8617.6059999999998</v>
      </c>
      <c r="H389">
        <v>1779.21</v>
      </c>
      <c r="I389">
        <v>4.8440000000000003</v>
      </c>
      <c r="J389">
        <v>1440.828</v>
      </c>
      <c r="K389" t="s">
        <v>66</v>
      </c>
      <c r="L389">
        <v>616.6</v>
      </c>
    </row>
    <row r="390" spans="1:13" x14ac:dyDescent="0.35">
      <c r="A390">
        <v>19</v>
      </c>
      <c r="B390">
        <v>19</v>
      </c>
      <c r="C390" t="s">
        <v>168</v>
      </c>
      <c r="D390" t="s">
        <v>16</v>
      </c>
      <c r="F390">
        <v>3.04</v>
      </c>
      <c r="G390">
        <v>21943.469000000001</v>
      </c>
      <c r="H390">
        <v>2928.8580000000002</v>
      </c>
      <c r="I390">
        <v>7.492</v>
      </c>
      <c r="J390">
        <v>3323.1819999999998</v>
      </c>
      <c r="K390" t="s">
        <v>66</v>
      </c>
      <c r="L390">
        <v>960</v>
      </c>
    </row>
    <row r="391" spans="1:13" x14ac:dyDescent="0.35">
      <c r="A391">
        <v>20</v>
      </c>
      <c r="B391">
        <v>20</v>
      </c>
      <c r="C391" t="s">
        <v>169</v>
      </c>
      <c r="D391" t="s">
        <v>16</v>
      </c>
      <c r="F391">
        <v>3.04</v>
      </c>
      <c r="G391">
        <v>15204.511</v>
      </c>
      <c r="H391">
        <v>2728.0529999999999</v>
      </c>
      <c r="I391">
        <v>5.5730000000000004</v>
      </c>
      <c r="J391">
        <v>2283.4250000000002</v>
      </c>
      <c r="K391" t="s">
        <v>66</v>
      </c>
      <c r="L391">
        <v>711.2</v>
      </c>
    </row>
    <row r="392" spans="1:13" x14ac:dyDescent="0.35">
      <c r="A392">
        <v>21</v>
      </c>
      <c r="B392">
        <v>21</v>
      </c>
      <c r="C392" t="s">
        <v>170</v>
      </c>
      <c r="D392" t="s">
        <v>24</v>
      </c>
    </row>
    <row r="393" spans="1:13" x14ac:dyDescent="0.35">
      <c r="A393">
        <v>22</v>
      </c>
      <c r="B393">
        <v>22</v>
      </c>
      <c r="C393" t="s">
        <v>171</v>
      </c>
      <c r="D393" t="s">
        <v>16</v>
      </c>
      <c r="E393">
        <v>354.9</v>
      </c>
      <c r="F393">
        <v>3.06</v>
      </c>
      <c r="G393">
        <v>10978.882</v>
      </c>
      <c r="H393">
        <v>3202.989</v>
      </c>
      <c r="I393">
        <v>3.4279999999999999</v>
      </c>
      <c r="J393">
        <v>1661.787</v>
      </c>
      <c r="K393" t="s">
        <v>66</v>
      </c>
      <c r="L393">
        <v>433</v>
      </c>
      <c r="M393">
        <v>22</v>
      </c>
    </row>
    <row r="394" spans="1:13" x14ac:dyDescent="0.35">
      <c r="A394">
        <v>23</v>
      </c>
      <c r="B394">
        <v>23</v>
      </c>
      <c r="C394" t="s">
        <v>172</v>
      </c>
      <c r="D394" t="s">
        <v>16</v>
      </c>
      <c r="F394">
        <v>3.06</v>
      </c>
      <c r="G394">
        <v>13408.097</v>
      </c>
      <c r="H394">
        <v>2980.9659999999999</v>
      </c>
      <c r="I394">
        <v>4.4980000000000002</v>
      </c>
      <c r="J394">
        <v>2088.0329999999999</v>
      </c>
      <c r="K394" t="s">
        <v>66</v>
      </c>
      <c r="L394">
        <v>571.79999999999995</v>
      </c>
    </row>
    <row r="395" spans="1:13" x14ac:dyDescent="0.35">
      <c r="A395">
        <v>24</v>
      </c>
      <c r="B395">
        <v>24</v>
      </c>
      <c r="C395" t="s">
        <v>173</v>
      </c>
      <c r="D395" t="s">
        <v>16</v>
      </c>
      <c r="F395">
        <v>3.04</v>
      </c>
      <c r="G395">
        <v>7543.098</v>
      </c>
      <c r="H395">
        <v>2761.1669999999999</v>
      </c>
      <c r="I395">
        <v>2.7320000000000002</v>
      </c>
      <c r="J395">
        <v>1053.6220000000001</v>
      </c>
      <c r="K395" t="s">
        <v>72</v>
      </c>
      <c r="L395">
        <v>342.8</v>
      </c>
    </row>
    <row r="396" spans="1:13" x14ac:dyDescent="0.35">
      <c r="A396">
        <v>25</v>
      </c>
      <c r="B396">
        <v>25</v>
      </c>
      <c r="C396" t="s">
        <v>174</v>
      </c>
      <c r="D396" t="s">
        <v>24</v>
      </c>
      <c r="H396">
        <v>15.026</v>
      </c>
    </row>
    <row r="397" spans="1:13" x14ac:dyDescent="0.35">
      <c r="A397">
        <v>26</v>
      </c>
      <c r="B397">
        <v>26</v>
      </c>
      <c r="C397" t="s">
        <v>175</v>
      </c>
      <c r="D397" t="s">
        <v>16</v>
      </c>
      <c r="F397">
        <v>3.04</v>
      </c>
      <c r="G397">
        <v>7548.4520000000002</v>
      </c>
      <c r="H397">
        <v>2839.2809999999999</v>
      </c>
      <c r="I397">
        <v>2.6589999999999998</v>
      </c>
      <c r="J397">
        <v>1241.0050000000001</v>
      </c>
      <c r="K397" t="s">
        <v>72</v>
      </c>
      <c r="L397">
        <v>333.3</v>
      </c>
    </row>
    <row r="398" spans="1:13" x14ac:dyDescent="0.35">
      <c r="A398">
        <v>27</v>
      </c>
      <c r="B398">
        <v>27</v>
      </c>
      <c r="C398" t="s">
        <v>176</v>
      </c>
      <c r="D398" t="s">
        <v>16</v>
      </c>
      <c r="F398">
        <v>3.03</v>
      </c>
      <c r="G398">
        <v>7824.4290000000001</v>
      </c>
      <c r="H398">
        <v>1960.193</v>
      </c>
      <c r="I398">
        <v>3.992</v>
      </c>
      <c r="J398">
        <v>1220.47</v>
      </c>
      <c r="K398" t="s">
        <v>72</v>
      </c>
      <c r="L398">
        <v>506.1</v>
      </c>
    </row>
    <row r="399" spans="1:13" x14ac:dyDescent="0.35">
      <c r="A399">
        <v>28</v>
      </c>
      <c r="B399">
        <v>28</v>
      </c>
      <c r="C399" t="s">
        <v>177</v>
      </c>
      <c r="D399" t="s">
        <v>16</v>
      </c>
      <c r="F399">
        <v>3.02</v>
      </c>
      <c r="G399">
        <v>32413.780999999999</v>
      </c>
      <c r="H399">
        <v>3038.7849999999999</v>
      </c>
      <c r="I399">
        <v>10.667</v>
      </c>
      <c r="J399">
        <v>5118.54</v>
      </c>
      <c r="K399" t="s">
        <v>66</v>
      </c>
      <c r="L399">
        <v>1371.7</v>
      </c>
    </row>
    <row r="400" spans="1:13" x14ac:dyDescent="0.35">
      <c r="A400">
        <v>29</v>
      </c>
      <c r="B400">
        <v>29</v>
      </c>
      <c r="C400" t="s">
        <v>178</v>
      </c>
      <c r="D400" t="s">
        <v>16</v>
      </c>
      <c r="F400">
        <v>3.03</v>
      </c>
      <c r="G400">
        <v>17260.083999999999</v>
      </c>
      <c r="H400">
        <v>2873.6129999999998</v>
      </c>
      <c r="I400">
        <v>6.0060000000000002</v>
      </c>
      <c r="J400">
        <v>2611.8319999999999</v>
      </c>
      <c r="K400" t="s">
        <v>66</v>
      </c>
      <c r="L400">
        <v>767.4</v>
      </c>
    </row>
    <row r="401" spans="1:13" x14ac:dyDescent="0.35">
      <c r="A401">
        <v>30</v>
      </c>
      <c r="B401">
        <v>30</v>
      </c>
      <c r="C401" t="s">
        <v>179</v>
      </c>
      <c r="D401" t="s">
        <v>24</v>
      </c>
      <c r="J401">
        <v>25.995000000000001</v>
      </c>
      <c r="K401" t="s">
        <v>25</v>
      </c>
    </row>
    <row r="402" spans="1:13" x14ac:dyDescent="0.35">
      <c r="A402">
        <v>31</v>
      </c>
      <c r="B402">
        <v>31</v>
      </c>
      <c r="C402" t="s">
        <v>180</v>
      </c>
      <c r="D402" t="s">
        <v>16</v>
      </c>
      <c r="E402">
        <v>733.5</v>
      </c>
      <c r="F402">
        <v>3.04</v>
      </c>
      <c r="G402">
        <v>23922.951000000001</v>
      </c>
      <c r="H402">
        <v>3634.2689999999998</v>
      </c>
      <c r="I402">
        <v>6.5830000000000002</v>
      </c>
      <c r="J402">
        <v>3453.9470000000001</v>
      </c>
      <c r="K402" t="s">
        <v>66</v>
      </c>
      <c r="L402">
        <v>842.1</v>
      </c>
      <c r="M402">
        <v>14.8</v>
      </c>
    </row>
    <row r="403" spans="1:13" x14ac:dyDescent="0.35">
      <c r="A403">
        <v>32</v>
      </c>
      <c r="B403">
        <v>32</v>
      </c>
      <c r="C403" t="s">
        <v>181</v>
      </c>
      <c r="D403" t="s">
        <v>16</v>
      </c>
      <c r="F403">
        <v>3.03</v>
      </c>
      <c r="G403">
        <v>14000.773999999999</v>
      </c>
      <c r="H403">
        <v>2568.087</v>
      </c>
      <c r="I403">
        <v>5.452</v>
      </c>
      <c r="J403">
        <v>2212.009</v>
      </c>
      <c r="K403" t="s">
        <v>66</v>
      </c>
      <c r="L403">
        <v>695.5</v>
      </c>
    </row>
    <row r="404" spans="1:13" x14ac:dyDescent="0.35">
      <c r="A404">
        <v>33</v>
      </c>
      <c r="B404">
        <v>33</v>
      </c>
      <c r="C404" t="s">
        <v>182</v>
      </c>
      <c r="D404" t="s">
        <v>16</v>
      </c>
      <c r="F404">
        <v>3.03</v>
      </c>
      <c r="G404">
        <v>5345.2470000000003</v>
      </c>
      <c r="H404">
        <v>2823.4940000000001</v>
      </c>
      <c r="I404">
        <v>1.893</v>
      </c>
      <c r="J404">
        <v>653.15599999999995</v>
      </c>
      <c r="K404" t="s">
        <v>72</v>
      </c>
      <c r="L404">
        <v>234</v>
      </c>
    </row>
    <row r="405" spans="1:13" x14ac:dyDescent="0.35">
      <c r="A405">
        <v>34</v>
      </c>
      <c r="B405">
        <v>34</v>
      </c>
      <c r="C405" t="s">
        <v>183</v>
      </c>
      <c r="D405" t="s">
        <v>24</v>
      </c>
      <c r="K405" t="s">
        <v>25</v>
      </c>
    </row>
    <row r="406" spans="1:13" x14ac:dyDescent="0.35">
      <c r="A406">
        <v>35</v>
      </c>
      <c r="B406">
        <v>35</v>
      </c>
      <c r="C406" t="s">
        <v>184</v>
      </c>
      <c r="D406" t="s">
        <v>24</v>
      </c>
      <c r="K406" t="s">
        <v>25</v>
      </c>
    </row>
    <row r="407" spans="1:13" x14ac:dyDescent="0.35">
      <c r="A407">
        <v>36</v>
      </c>
      <c r="B407">
        <v>36</v>
      </c>
      <c r="C407" t="s">
        <v>185</v>
      </c>
      <c r="D407" t="s">
        <v>24</v>
      </c>
    </row>
    <row r="408" spans="1:13" x14ac:dyDescent="0.35">
      <c r="A408">
        <v>37</v>
      </c>
      <c r="B408">
        <v>37</v>
      </c>
      <c r="C408" t="s">
        <v>186</v>
      </c>
      <c r="D408" t="s">
        <v>24</v>
      </c>
      <c r="K408" t="s">
        <v>25</v>
      </c>
    </row>
    <row r="409" spans="1:13" x14ac:dyDescent="0.35">
      <c r="A409">
        <v>38</v>
      </c>
      <c r="B409">
        <v>38</v>
      </c>
      <c r="C409" t="s">
        <v>187</v>
      </c>
      <c r="D409" t="s">
        <v>24</v>
      </c>
      <c r="K409" t="s">
        <v>25</v>
      </c>
    </row>
    <row r="410" spans="1:13" x14ac:dyDescent="0.35">
      <c r="A410">
        <v>39</v>
      </c>
      <c r="B410">
        <v>39</v>
      </c>
      <c r="C410" t="s">
        <v>188</v>
      </c>
      <c r="D410" t="s">
        <v>24</v>
      </c>
      <c r="K410" t="s">
        <v>25</v>
      </c>
    </row>
    <row r="411" spans="1:13" x14ac:dyDescent="0.35">
      <c r="A411">
        <v>40</v>
      </c>
      <c r="B411">
        <v>40</v>
      </c>
      <c r="C411" t="s">
        <v>189</v>
      </c>
      <c r="D411" t="s">
        <v>24</v>
      </c>
      <c r="K411" t="s">
        <v>25</v>
      </c>
    </row>
    <row r="412" spans="1:13" x14ac:dyDescent="0.35">
      <c r="A412">
        <v>41</v>
      </c>
      <c r="B412">
        <v>41</v>
      </c>
      <c r="C412" t="s">
        <v>190</v>
      </c>
      <c r="D412" t="s">
        <v>24</v>
      </c>
      <c r="K412" t="s">
        <v>25</v>
      </c>
    </row>
    <row r="413" spans="1:13" x14ac:dyDescent="0.35">
      <c r="A413">
        <v>42</v>
      </c>
      <c r="B413">
        <v>42</v>
      </c>
      <c r="C413" t="s">
        <v>191</v>
      </c>
      <c r="D413" t="s">
        <v>24</v>
      </c>
      <c r="K413" t="s">
        <v>25</v>
      </c>
    </row>
    <row r="414" spans="1:13" x14ac:dyDescent="0.35">
      <c r="A414">
        <v>43</v>
      </c>
      <c r="B414">
        <v>43</v>
      </c>
      <c r="C414" t="s">
        <v>192</v>
      </c>
      <c r="D414" t="s">
        <v>16</v>
      </c>
      <c r="K414" t="s">
        <v>25</v>
      </c>
    </row>
    <row r="415" spans="1:13" x14ac:dyDescent="0.35">
      <c r="A415">
        <v>44</v>
      </c>
      <c r="B415">
        <v>44</v>
      </c>
      <c r="C415" t="s">
        <v>193</v>
      </c>
      <c r="D415" t="s">
        <v>16</v>
      </c>
      <c r="F415">
        <v>3.1</v>
      </c>
      <c r="G415">
        <v>83.238</v>
      </c>
      <c r="J415">
        <v>10.319000000000001</v>
      </c>
      <c r="K415" t="s">
        <v>66</v>
      </c>
    </row>
    <row r="416" spans="1:13" x14ac:dyDescent="0.35">
      <c r="A416">
        <v>45</v>
      </c>
      <c r="B416">
        <v>45</v>
      </c>
      <c r="C416" t="s">
        <v>194</v>
      </c>
      <c r="D416" t="s">
        <v>16</v>
      </c>
    </row>
    <row r="417" spans="1:13" x14ac:dyDescent="0.35">
      <c r="A417">
        <v>46</v>
      </c>
      <c r="B417">
        <v>46</v>
      </c>
      <c r="C417" t="s">
        <v>195</v>
      </c>
      <c r="D417" t="s">
        <v>16</v>
      </c>
    </row>
    <row r="418" spans="1:13" x14ac:dyDescent="0.35">
      <c r="A418">
        <v>47</v>
      </c>
      <c r="B418">
        <v>47</v>
      </c>
      <c r="C418" t="s">
        <v>196</v>
      </c>
      <c r="D418" t="s">
        <v>16</v>
      </c>
      <c r="K418" t="s">
        <v>25</v>
      </c>
    </row>
    <row r="419" spans="1:13" x14ac:dyDescent="0.35">
      <c r="A419">
        <v>48</v>
      </c>
      <c r="B419">
        <v>48</v>
      </c>
      <c r="C419" t="s">
        <v>197</v>
      </c>
      <c r="D419" t="s">
        <v>24</v>
      </c>
      <c r="K419" t="s">
        <v>25</v>
      </c>
    </row>
    <row r="421" spans="1:13" x14ac:dyDescent="0.35">
      <c r="A421" t="s">
        <v>78</v>
      </c>
    </row>
    <row r="423" spans="1:13" x14ac:dyDescent="0.35">
      <c r="B423" t="s">
        <v>3</v>
      </c>
      <c r="C423" t="s">
        <v>4</v>
      </c>
      <c r="D423" t="s">
        <v>5</v>
      </c>
      <c r="E423" t="s">
        <v>6</v>
      </c>
      <c r="F423" t="s">
        <v>7</v>
      </c>
      <c r="G423" t="s">
        <v>8</v>
      </c>
      <c r="H423" t="s">
        <v>9</v>
      </c>
      <c r="I423" t="s">
        <v>10</v>
      </c>
      <c r="J423" t="s">
        <v>11</v>
      </c>
      <c r="K423" t="s">
        <v>12</v>
      </c>
      <c r="L423" t="s">
        <v>13</v>
      </c>
      <c r="M423" t="s">
        <v>14</v>
      </c>
    </row>
    <row r="424" spans="1:13" x14ac:dyDescent="0.35">
      <c r="A424">
        <v>1</v>
      </c>
      <c r="B424">
        <v>1</v>
      </c>
      <c r="C424" t="s">
        <v>150</v>
      </c>
      <c r="D424" t="s">
        <v>24</v>
      </c>
      <c r="K424" t="s">
        <v>25</v>
      </c>
    </row>
    <row r="425" spans="1:13" x14ac:dyDescent="0.35">
      <c r="A425">
        <v>2</v>
      </c>
      <c r="B425">
        <v>2</v>
      </c>
      <c r="C425" t="s">
        <v>151</v>
      </c>
      <c r="D425" t="s">
        <v>16</v>
      </c>
      <c r="F425">
        <v>3.67</v>
      </c>
      <c r="G425">
        <v>129.399</v>
      </c>
      <c r="H425">
        <v>3127.7</v>
      </c>
      <c r="I425">
        <v>4.1000000000000002E-2</v>
      </c>
      <c r="J425">
        <v>20.332999999999998</v>
      </c>
      <c r="K425" t="s">
        <v>79</v>
      </c>
    </row>
    <row r="426" spans="1:13" x14ac:dyDescent="0.35">
      <c r="A426">
        <v>3</v>
      </c>
      <c r="B426">
        <v>3</v>
      </c>
      <c r="C426" t="s">
        <v>152</v>
      </c>
      <c r="D426" t="s">
        <v>16</v>
      </c>
      <c r="F426">
        <v>3.67</v>
      </c>
      <c r="G426">
        <v>21358.199000000001</v>
      </c>
      <c r="H426">
        <v>2999.2669999999998</v>
      </c>
      <c r="I426">
        <v>7.1210000000000004</v>
      </c>
      <c r="J426">
        <v>2015.14</v>
      </c>
      <c r="K426" t="s">
        <v>17</v>
      </c>
      <c r="L426">
        <v>850.4</v>
      </c>
    </row>
    <row r="427" spans="1:13" x14ac:dyDescent="0.35">
      <c r="A427">
        <v>4</v>
      </c>
      <c r="B427">
        <v>4</v>
      </c>
      <c r="C427" t="s">
        <v>153</v>
      </c>
      <c r="D427" t="s">
        <v>16</v>
      </c>
      <c r="F427">
        <v>3.64</v>
      </c>
      <c r="G427">
        <v>11610.971</v>
      </c>
      <c r="H427">
        <v>2200.9549999999999</v>
      </c>
      <c r="I427">
        <v>5.2750000000000004</v>
      </c>
      <c r="J427">
        <v>1241.1859999999999</v>
      </c>
      <c r="K427" t="s">
        <v>66</v>
      </c>
      <c r="L427">
        <v>627.6</v>
      </c>
    </row>
    <row r="428" spans="1:13" x14ac:dyDescent="0.35">
      <c r="A428">
        <v>5</v>
      </c>
      <c r="B428">
        <v>5</v>
      </c>
      <c r="C428" t="s">
        <v>154</v>
      </c>
      <c r="D428" t="s">
        <v>16</v>
      </c>
      <c r="F428">
        <v>3.62</v>
      </c>
      <c r="G428">
        <v>27193.719000000001</v>
      </c>
      <c r="H428">
        <v>3023.9459999999999</v>
      </c>
      <c r="I428">
        <v>8.9930000000000003</v>
      </c>
      <c r="J428">
        <v>2795.788</v>
      </c>
      <c r="K428" t="s">
        <v>69</v>
      </c>
      <c r="L428">
        <v>1076.4000000000001</v>
      </c>
    </row>
    <row r="429" spans="1:13" x14ac:dyDescent="0.35">
      <c r="A429">
        <v>6</v>
      </c>
      <c r="B429">
        <v>6</v>
      </c>
      <c r="C429" t="s">
        <v>155</v>
      </c>
      <c r="D429" t="s">
        <v>16</v>
      </c>
      <c r="F429">
        <v>3.62</v>
      </c>
      <c r="G429">
        <v>19572.886999999999</v>
      </c>
      <c r="H429">
        <v>2448.319</v>
      </c>
      <c r="I429">
        <v>7.9939999999999998</v>
      </c>
      <c r="J429">
        <v>1994.0550000000001</v>
      </c>
      <c r="K429" t="s">
        <v>17</v>
      </c>
      <c r="L429">
        <v>955.8</v>
      </c>
    </row>
    <row r="430" spans="1:13" x14ac:dyDescent="0.35">
      <c r="A430">
        <v>7</v>
      </c>
      <c r="B430">
        <v>7</v>
      </c>
      <c r="C430" t="s">
        <v>156</v>
      </c>
      <c r="D430" t="s">
        <v>24</v>
      </c>
      <c r="K430" t="s">
        <v>25</v>
      </c>
    </row>
    <row r="431" spans="1:13" x14ac:dyDescent="0.35">
      <c r="A431">
        <v>8</v>
      </c>
      <c r="B431">
        <v>8</v>
      </c>
      <c r="C431" t="s">
        <v>157</v>
      </c>
      <c r="D431" t="s">
        <v>16</v>
      </c>
      <c r="E431">
        <v>44.62</v>
      </c>
      <c r="F431">
        <v>3.64</v>
      </c>
      <c r="G431">
        <v>1537.8630000000001</v>
      </c>
      <c r="H431">
        <v>3135.1370000000002</v>
      </c>
      <c r="I431">
        <v>0.49099999999999999</v>
      </c>
      <c r="J431">
        <v>116.255</v>
      </c>
      <c r="K431" t="s">
        <v>72</v>
      </c>
      <c r="L431">
        <v>50.1</v>
      </c>
      <c r="M431">
        <v>12.2</v>
      </c>
    </row>
    <row r="432" spans="1:13" x14ac:dyDescent="0.35">
      <c r="A432">
        <v>9</v>
      </c>
      <c r="B432">
        <v>9</v>
      </c>
      <c r="C432" t="s">
        <v>158</v>
      </c>
      <c r="D432" t="s">
        <v>16</v>
      </c>
      <c r="F432">
        <v>3.64</v>
      </c>
      <c r="G432">
        <v>13298.144</v>
      </c>
      <c r="H432">
        <v>2476.1689999999999</v>
      </c>
      <c r="I432">
        <v>5.37</v>
      </c>
      <c r="J432">
        <v>1353.106</v>
      </c>
      <c r="K432" t="s">
        <v>66</v>
      </c>
      <c r="L432">
        <v>639.1</v>
      </c>
    </row>
    <row r="433" spans="1:13" x14ac:dyDescent="0.35">
      <c r="A433">
        <v>10</v>
      </c>
      <c r="B433">
        <v>10</v>
      </c>
      <c r="C433" t="s">
        <v>159</v>
      </c>
      <c r="D433" t="s">
        <v>16</v>
      </c>
      <c r="F433">
        <v>3.62</v>
      </c>
      <c r="G433">
        <v>26910.256000000001</v>
      </c>
      <c r="H433">
        <v>3063.6019999999999</v>
      </c>
      <c r="I433">
        <v>8.7840000000000007</v>
      </c>
      <c r="J433">
        <v>2895.1129999999998</v>
      </c>
      <c r="K433" t="s">
        <v>66</v>
      </c>
      <c r="L433">
        <v>1051.0999999999999</v>
      </c>
    </row>
    <row r="434" spans="1:13" x14ac:dyDescent="0.35">
      <c r="A434">
        <v>11</v>
      </c>
      <c r="B434">
        <v>11</v>
      </c>
      <c r="C434" t="s">
        <v>160</v>
      </c>
      <c r="D434" t="s">
        <v>24</v>
      </c>
      <c r="K434" t="s">
        <v>25</v>
      </c>
    </row>
    <row r="435" spans="1:13" x14ac:dyDescent="0.35">
      <c r="A435">
        <v>12</v>
      </c>
      <c r="B435">
        <v>12</v>
      </c>
      <c r="C435" t="s">
        <v>161</v>
      </c>
      <c r="D435" t="s">
        <v>16</v>
      </c>
      <c r="H435">
        <v>2796.569</v>
      </c>
      <c r="J435">
        <v>18.408999999999999</v>
      </c>
      <c r="K435" t="s">
        <v>38</v>
      </c>
    </row>
    <row r="436" spans="1:13" x14ac:dyDescent="0.35">
      <c r="A436">
        <v>13</v>
      </c>
      <c r="B436">
        <v>13</v>
      </c>
      <c r="C436" t="s">
        <v>162</v>
      </c>
      <c r="D436" t="s">
        <v>16</v>
      </c>
      <c r="F436">
        <v>3.62</v>
      </c>
      <c r="G436">
        <v>204.78</v>
      </c>
      <c r="H436">
        <v>2660.645</v>
      </c>
      <c r="I436">
        <v>7.6999999999999999E-2</v>
      </c>
      <c r="J436">
        <v>10.409000000000001</v>
      </c>
      <c r="K436" t="s">
        <v>72</v>
      </c>
      <c r="L436">
        <v>0.1</v>
      </c>
    </row>
    <row r="437" spans="1:13" x14ac:dyDescent="0.35">
      <c r="A437">
        <v>14</v>
      </c>
      <c r="B437">
        <v>14</v>
      </c>
      <c r="C437" t="s">
        <v>163</v>
      </c>
      <c r="D437" t="s">
        <v>16</v>
      </c>
      <c r="F437">
        <v>3.62</v>
      </c>
      <c r="G437">
        <v>257.654</v>
      </c>
      <c r="H437">
        <v>2950.3310000000001</v>
      </c>
      <c r="I437">
        <v>8.6999999999999994E-2</v>
      </c>
      <c r="J437">
        <v>11.872999999999999</v>
      </c>
      <c r="K437" t="s">
        <v>72</v>
      </c>
      <c r="L437">
        <v>1.4</v>
      </c>
    </row>
    <row r="438" spans="1:13" x14ac:dyDescent="0.35">
      <c r="A438">
        <v>15</v>
      </c>
      <c r="B438">
        <v>15</v>
      </c>
      <c r="C438" t="s">
        <v>164</v>
      </c>
      <c r="D438" t="s">
        <v>16</v>
      </c>
      <c r="F438">
        <v>3.62</v>
      </c>
      <c r="G438">
        <v>197.30799999999999</v>
      </c>
      <c r="H438">
        <v>2766.011</v>
      </c>
      <c r="I438">
        <v>7.0999999999999994E-2</v>
      </c>
      <c r="K438" t="s">
        <v>79</v>
      </c>
    </row>
    <row r="439" spans="1:13" x14ac:dyDescent="0.35">
      <c r="A439">
        <v>16</v>
      </c>
      <c r="B439">
        <v>16</v>
      </c>
      <c r="C439" t="s">
        <v>165</v>
      </c>
      <c r="D439" t="s">
        <v>24</v>
      </c>
      <c r="K439" t="s">
        <v>25</v>
      </c>
    </row>
    <row r="440" spans="1:13" x14ac:dyDescent="0.35">
      <c r="A440">
        <v>17</v>
      </c>
      <c r="B440">
        <v>17</v>
      </c>
      <c r="C440" t="s">
        <v>166</v>
      </c>
      <c r="D440" t="s">
        <v>16</v>
      </c>
      <c r="F440">
        <v>3.62</v>
      </c>
      <c r="G440">
        <v>20302.646000000001</v>
      </c>
      <c r="H440">
        <v>2795.3910000000001</v>
      </c>
      <c r="I440">
        <v>7.2629999999999999</v>
      </c>
      <c r="J440">
        <v>2067.8519999999999</v>
      </c>
      <c r="K440" t="s">
        <v>17</v>
      </c>
      <c r="L440">
        <v>867.5</v>
      </c>
    </row>
    <row r="441" spans="1:13" x14ac:dyDescent="0.35">
      <c r="A441">
        <v>18</v>
      </c>
      <c r="B441">
        <v>18</v>
      </c>
      <c r="C441" t="s">
        <v>167</v>
      </c>
      <c r="D441" t="s">
        <v>16</v>
      </c>
      <c r="F441">
        <v>3.59</v>
      </c>
      <c r="G441">
        <v>12668.478999999999</v>
      </c>
      <c r="H441">
        <v>1739.153</v>
      </c>
      <c r="I441">
        <v>7.2839999999999998</v>
      </c>
      <c r="J441">
        <v>1299.056</v>
      </c>
      <c r="K441" t="s">
        <v>66</v>
      </c>
      <c r="L441">
        <v>870.1</v>
      </c>
    </row>
    <row r="442" spans="1:13" x14ac:dyDescent="0.35">
      <c r="A442">
        <v>19</v>
      </c>
      <c r="B442">
        <v>19</v>
      </c>
      <c r="C442" t="s">
        <v>168</v>
      </c>
      <c r="D442" t="s">
        <v>16</v>
      </c>
      <c r="F442">
        <v>3.57</v>
      </c>
      <c r="G442">
        <v>23695.921999999999</v>
      </c>
      <c r="H442">
        <v>3061.7269999999999</v>
      </c>
      <c r="I442">
        <v>7.7389999999999999</v>
      </c>
      <c r="J442">
        <v>2292.4319999999998</v>
      </c>
      <c r="K442" t="s">
        <v>66</v>
      </c>
      <c r="L442">
        <v>925.1</v>
      </c>
    </row>
    <row r="443" spans="1:13" x14ac:dyDescent="0.35">
      <c r="A443">
        <v>20</v>
      </c>
      <c r="B443">
        <v>20</v>
      </c>
      <c r="C443" t="s">
        <v>169</v>
      </c>
      <c r="D443" t="s">
        <v>16</v>
      </c>
      <c r="F443">
        <v>3.57</v>
      </c>
      <c r="G443">
        <v>16425.322</v>
      </c>
      <c r="H443">
        <v>2553.7710000000002</v>
      </c>
      <c r="I443">
        <v>6.4320000000000004</v>
      </c>
      <c r="J443">
        <v>1622.298</v>
      </c>
      <c r="K443" t="s">
        <v>69</v>
      </c>
      <c r="L443">
        <v>767.2</v>
      </c>
    </row>
    <row r="444" spans="1:13" x14ac:dyDescent="0.35">
      <c r="A444">
        <v>21</v>
      </c>
      <c r="B444">
        <v>21</v>
      </c>
      <c r="C444" t="s">
        <v>170</v>
      </c>
      <c r="D444" t="s">
        <v>24</v>
      </c>
      <c r="K444" t="s">
        <v>25</v>
      </c>
    </row>
    <row r="445" spans="1:13" x14ac:dyDescent="0.35">
      <c r="A445">
        <v>22</v>
      </c>
      <c r="B445">
        <v>22</v>
      </c>
      <c r="C445" t="s">
        <v>171</v>
      </c>
      <c r="D445" t="s">
        <v>16</v>
      </c>
      <c r="E445">
        <v>354.9</v>
      </c>
      <c r="F445">
        <v>3.61</v>
      </c>
      <c r="G445">
        <v>12292.644</v>
      </c>
      <c r="H445">
        <v>3374.0039999999999</v>
      </c>
      <c r="I445">
        <v>3.6429999999999998</v>
      </c>
      <c r="J445">
        <v>1148.365</v>
      </c>
      <c r="K445" t="s">
        <v>69</v>
      </c>
      <c r="L445">
        <v>430.6</v>
      </c>
      <c r="M445">
        <v>21.3</v>
      </c>
    </row>
    <row r="446" spans="1:13" x14ac:dyDescent="0.35">
      <c r="A446">
        <v>23</v>
      </c>
      <c r="B446">
        <v>23</v>
      </c>
      <c r="C446" t="s">
        <v>172</v>
      </c>
      <c r="D446" t="s">
        <v>16</v>
      </c>
      <c r="F446">
        <v>3.61</v>
      </c>
      <c r="G446">
        <v>15115.976000000001</v>
      </c>
      <c r="H446">
        <v>2564.5120000000002</v>
      </c>
      <c r="I446">
        <v>5.8940000000000001</v>
      </c>
      <c r="J446">
        <v>1504.0429999999999</v>
      </c>
      <c r="K446" t="s">
        <v>17</v>
      </c>
      <c r="L446">
        <v>702.3</v>
      </c>
    </row>
    <row r="447" spans="1:13" x14ac:dyDescent="0.35">
      <c r="A447">
        <v>24</v>
      </c>
      <c r="B447">
        <v>24</v>
      </c>
      <c r="C447" t="s">
        <v>173</v>
      </c>
      <c r="D447" t="s">
        <v>16</v>
      </c>
      <c r="F447">
        <v>3.59</v>
      </c>
      <c r="G447">
        <v>35218.766000000003</v>
      </c>
      <c r="H447">
        <v>2775.4319999999998</v>
      </c>
      <c r="I447">
        <v>12.689</v>
      </c>
      <c r="J447">
        <v>3394.8490000000002</v>
      </c>
      <c r="K447" t="s">
        <v>66</v>
      </c>
      <c r="L447">
        <v>1522.6</v>
      </c>
    </row>
    <row r="448" spans="1:13" x14ac:dyDescent="0.35">
      <c r="A448">
        <v>25</v>
      </c>
      <c r="B448">
        <v>25</v>
      </c>
      <c r="C448" t="s">
        <v>174</v>
      </c>
      <c r="D448" t="s">
        <v>24</v>
      </c>
      <c r="K448" t="s">
        <v>25</v>
      </c>
    </row>
    <row r="449" spans="1:13" x14ac:dyDescent="0.35">
      <c r="A449">
        <v>26</v>
      </c>
      <c r="B449">
        <v>26</v>
      </c>
      <c r="C449" t="s">
        <v>175</v>
      </c>
      <c r="D449" t="s">
        <v>16</v>
      </c>
      <c r="F449">
        <v>3.59</v>
      </c>
      <c r="G449">
        <v>16704.580000000002</v>
      </c>
      <c r="H449">
        <v>2558.261</v>
      </c>
      <c r="I449">
        <v>6.53</v>
      </c>
      <c r="J449">
        <v>1629.3309999999999</v>
      </c>
      <c r="K449" t="s">
        <v>66</v>
      </c>
      <c r="L449">
        <v>779</v>
      </c>
    </row>
    <row r="450" spans="1:13" x14ac:dyDescent="0.35">
      <c r="A450">
        <v>27</v>
      </c>
      <c r="B450">
        <v>27</v>
      </c>
      <c r="C450" t="s">
        <v>176</v>
      </c>
      <c r="D450" t="s">
        <v>16</v>
      </c>
      <c r="F450">
        <v>3.56</v>
      </c>
      <c r="G450">
        <v>11452.172</v>
      </c>
      <c r="H450">
        <v>1836.873</v>
      </c>
      <c r="I450">
        <v>6.2350000000000003</v>
      </c>
      <c r="J450">
        <v>1004.62</v>
      </c>
      <c r="K450" t="s">
        <v>17</v>
      </c>
      <c r="L450">
        <v>743.4</v>
      </c>
    </row>
    <row r="451" spans="1:13" x14ac:dyDescent="0.35">
      <c r="A451">
        <v>28</v>
      </c>
      <c r="B451">
        <v>28</v>
      </c>
      <c r="C451" t="s">
        <v>177</v>
      </c>
      <c r="D451" t="s">
        <v>16</v>
      </c>
      <c r="F451">
        <v>3.56</v>
      </c>
      <c r="G451">
        <v>37349.722999999998</v>
      </c>
      <c r="H451">
        <v>3173.31</v>
      </c>
      <c r="I451">
        <v>11.77</v>
      </c>
      <c r="J451">
        <v>3521.74</v>
      </c>
      <c r="K451" t="s">
        <v>66</v>
      </c>
      <c r="L451">
        <v>1411.6</v>
      </c>
    </row>
    <row r="452" spans="1:13" x14ac:dyDescent="0.35">
      <c r="A452">
        <v>29</v>
      </c>
      <c r="B452">
        <v>29</v>
      </c>
      <c r="C452" t="s">
        <v>178</v>
      </c>
      <c r="D452" t="s">
        <v>16</v>
      </c>
      <c r="F452">
        <v>3.56</v>
      </c>
      <c r="G452">
        <v>19191.123</v>
      </c>
      <c r="H452">
        <v>2624.4169999999999</v>
      </c>
      <c r="I452">
        <v>7.3129999999999997</v>
      </c>
      <c r="J452">
        <v>1873.1780000000001</v>
      </c>
      <c r="K452" t="s">
        <v>69</v>
      </c>
      <c r="L452">
        <v>873.5</v>
      </c>
    </row>
    <row r="453" spans="1:13" x14ac:dyDescent="0.35">
      <c r="A453">
        <v>30</v>
      </c>
      <c r="B453">
        <v>30</v>
      </c>
      <c r="C453" t="s">
        <v>179</v>
      </c>
      <c r="D453" t="s">
        <v>24</v>
      </c>
      <c r="K453" t="s">
        <v>25</v>
      </c>
    </row>
    <row r="454" spans="1:13" x14ac:dyDescent="0.35">
      <c r="A454">
        <v>31</v>
      </c>
      <c r="B454">
        <v>31</v>
      </c>
      <c r="C454" t="s">
        <v>180</v>
      </c>
      <c r="D454" t="s">
        <v>16</v>
      </c>
      <c r="E454">
        <v>733.5</v>
      </c>
      <c r="F454">
        <v>3.59</v>
      </c>
      <c r="G454">
        <v>26493.143</v>
      </c>
      <c r="H454">
        <v>3723.85</v>
      </c>
      <c r="I454">
        <v>7.1139999999999999</v>
      </c>
      <c r="J454">
        <v>2530.3910000000001</v>
      </c>
      <c r="K454" t="s">
        <v>66</v>
      </c>
      <c r="L454">
        <v>849.6</v>
      </c>
      <c r="M454">
        <v>15.8</v>
      </c>
    </row>
    <row r="455" spans="1:13" x14ac:dyDescent="0.35">
      <c r="A455">
        <v>32</v>
      </c>
      <c r="B455">
        <v>32</v>
      </c>
      <c r="C455" t="s">
        <v>181</v>
      </c>
      <c r="D455" t="s">
        <v>16</v>
      </c>
      <c r="F455">
        <v>3.57</v>
      </c>
      <c r="G455">
        <v>16417.631000000001</v>
      </c>
      <c r="H455">
        <v>2574.9160000000002</v>
      </c>
      <c r="I455">
        <v>6.3760000000000003</v>
      </c>
      <c r="J455">
        <v>1597.31</v>
      </c>
      <c r="K455" t="s">
        <v>66</v>
      </c>
      <c r="L455">
        <v>760.5</v>
      </c>
    </row>
    <row r="456" spans="1:13" x14ac:dyDescent="0.35">
      <c r="A456">
        <v>33</v>
      </c>
      <c r="B456">
        <v>33</v>
      </c>
      <c r="C456" t="s">
        <v>182</v>
      </c>
      <c r="D456" t="s">
        <v>16</v>
      </c>
      <c r="F456">
        <v>3.56</v>
      </c>
      <c r="G456">
        <v>22879.173999999999</v>
      </c>
      <c r="H456">
        <v>2647.279</v>
      </c>
      <c r="I456">
        <v>8.6430000000000007</v>
      </c>
      <c r="J456">
        <v>2166.9259999999999</v>
      </c>
      <c r="K456" t="s">
        <v>66</v>
      </c>
      <c r="L456">
        <v>1034.0999999999999</v>
      </c>
    </row>
    <row r="457" spans="1:13" x14ac:dyDescent="0.35">
      <c r="A457">
        <v>34</v>
      </c>
      <c r="B457">
        <v>34</v>
      </c>
      <c r="C457" t="s">
        <v>183</v>
      </c>
      <c r="D457" t="s">
        <v>24</v>
      </c>
      <c r="K457" t="s">
        <v>25</v>
      </c>
    </row>
    <row r="458" spans="1:13" x14ac:dyDescent="0.35">
      <c r="A458">
        <v>35</v>
      </c>
      <c r="B458">
        <v>35</v>
      </c>
      <c r="C458" t="s">
        <v>184</v>
      </c>
      <c r="D458" t="s">
        <v>24</v>
      </c>
      <c r="K458" t="s">
        <v>25</v>
      </c>
    </row>
    <row r="459" spans="1:13" x14ac:dyDescent="0.35">
      <c r="A459">
        <v>36</v>
      </c>
      <c r="B459">
        <v>36</v>
      </c>
      <c r="C459" t="s">
        <v>185</v>
      </c>
      <c r="D459" t="s">
        <v>24</v>
      </c>
      <c r="K459" t="s">
        <v>25</v>
      </c>
    </row>
    <row r="460" spans="1:13" x14ac:dyDescent="0.35">
      <c r="A460">
        <v>37</v>
      </c>
      <c r="B460">
        <v>37</v>
      </c>
      <c r="C460" t="s">
        <v>186</v>
      </c>
      <c r="D460" t="s">
        <v>24</v>
      </c>
      <c r="K460" t="s">
        <v>25</v>
      </c>
    </row>
    <row r="461" spans="1:13" x14ac:dyDescent="0.35">
      <c r="A461">
        <v>38</v>
      </c>
      <c r="B461">
        <v>38</v>
      </c>
      <c r="C461" t="s">
        <v>187</v>
      </c>
      <c r="D461" t="s">
        <v>24</v>
      </c>
      <c r="K461" t="s">
        <v>25</v>
      </c>
    </row>
    <row r="462" spans="1:13" x14ac:dyDescent="0.35">
      <c r="A462">
        <v>39</v>
      </c>
      <c r="B462">
        <v>39</v>
      </c>
      <c r="C462" t="s">
        <v>188</v>
      </c>
      <c r="D462" t="s">
        <v>24</v>
      </c>
      <c r="K462" t="s">
        <v>25</v>
      </c>
    </row>
    <row r="463" spans="1:13" x14ac:dyDescent="0.35">
      <c r="A463">
        <v>40</v>
      </c>
      <c r="B463">
        <v>40</v>
      </c>
      <c r="C463" t="s">
        <v>189</v>
      </c>
      <c r="D463" t="s">
        <v>24</v>
      </c>
      <c r="K463" t="s">
        <v>25</v>
      </c>
    </row>
    <row r="464" spans="1:13" x14ac:dyDescent="0.35">
      <c r="A464">
        <v>41</v>
      </c>
      <c r="B464">
        <v>41</v>
      </c>
      <c r="C464" t="s">
        <v>190</v>
      </c>
      <c r="D464" t="s">
        <v>24</v>
      </c>
      <c r="K464" t="s">
        <v>25</v>
      </c>
    </row>
    <row r="465" spans="1:13" x14ac:dyDescent="0.35">
      <c r="A465">
        <v>42</v>
      </c>
      <c r="B465">
        <v>42</v>
      </c>
      <c r="C465" t="s">
        <v>191</v>
      </c>
      <c r="D465" t="s">
        <v>24</v>
      </c>
      <c r="K465" t="s">
        <v>25</v>
      </c>
    </row>
    <row r="466" spans="1:13" x14ac:dyDescent="0.35">
      <c r="A466">
        <v>43</v>
      </c>
      <c r="B466">
        <v>43</v>
      </c>
      <c r="C466" t="s">
        <v>192</v>
      </c>
      <c r="D466" t="s">
        <v>16</v>
      </c>
      <c r="K466" t="s">
        <v>25</v>
      </c>
    </row>
    <row r="467" spans="1:13" x14ac:dyDescent="0.35">
      <c r="A467">
        <v>44</v>
      </c>
      <c r="B467">
        <v>44</v>
      </c>
      <c r="C467" t="s">
        <v>193</v>
      </c>
      <c r="D467" t="s">
        <v>16</v>
      </c>
    </row>
    <row r="468" spans="1:13" x14ac:dyDescent="0.35">
      <c r="A468">
        <v>45</v>
      </c>
      <c r="B468">
        <v>45</v>
      </c>
      <c r="C468" t="s">
        <v>194</v>
      </c>
      <c r="D468" t="s">
        <v>16</v>
      </c>
      <c r="K468" t="s">
        <v>25</v>
      </c>
    </row>
    <row r="469" spans="1:13" x14ac:dyDescent="0.35">
      <c r="A469">
        <v>46</v>
      </c>
      <c r="B469">
        <v>46</v>
      </c>
      <c r="C469" t="s">
        <v>195</v>
      </c>
      <c r="D469" t="s">
        <v>16</v>
      </c>
      <c r="J469">
        <v>17.007999999999999</v>
      </c>
      <c r="K469" t="s">
        <v>25</v>
      </c>
    </row>
    <row r="470" spans="1:13" x14ac:dyDescent="0.35">
      <c r="A470">
        <v>47</v>
      </c>
      <c r="B470">
        <v>47</v>
      </c>
      <c r="C470" t="s">
        <v>196</v>
      </c>
      <c r="D470" t="s">
        <v>16</v>
      </c>
      <c r="K470" t="s">
        <v>25</v>
      </c>
    </row>
    <row r="471" spans="1:13" x14ac:dyDescent="0.35">
      <c r="A471">
        <v>48</v>
      </c>
      <c r="B471">
        <v>48</v>
      </c>
      <c r="C471" t="s">
        <v>197</v>
      </c>
      <c r="D471" t="s">
        <v>24</v>
      </c>
      <c r="K471" t="s">
        <v>25</v>
      </c>
    </row>
    <row r="473" spans="1:13" x14ac:dyDescent="0.35">
      <c r="A473" t="s">
        <v>81</v>
      </c>
    </row>
    <row r="475" spans="1:13" x14ac:dyDescent="0.35">
      <c r="B475" t="s">
        <v>3</v>
      </c>
      <c r="C475" t="s">
        <v>4</v>
      </c>
      <c r="D475" t="s">
        <v>5</v>
      </c>
      <c r="E475" t="s">
        <v>6</v>
      </c>
      <c r="F475" t="s">
        <v>7</v>
      </c>
      <c r="G475" t="s">
        <v>8</v>
      </c>
      <c r="H475" t="s">
        <v>9</v>
      </c>
      <c r="I475" t="s">
        <v>10</v>
      </c>
      <c r="J475" t="s">
        <v>11</v>
      </c>
      <c r="K475" t="s">
        <v>12</v>
      </c>
      <c r="L475" t="s">
        <v>13</v>
      </c>
      <c r="M475" t="s">
        <v>14</v>
      </c>
    </row>
    <row r="476" spans="1:13" x14ac:dyDescent="0.35">
      <c r="A476">
        <v>1</v>
      </c>
      <c r="B476">
        <v>1</v>
      </c>
      <c r="C476" t="s">
        <v>150</v>
      </c>
      <c r="D476" t="s">
        <v>24</v>
      </c>
      <c r="K476" t="s">
        <v>25</v>
      </c>
    </row>
    <row r="477" spans="1:13" x14ac:dyDescent="0.35">
      <c r="A477">
        <v>2</v>
      </c>
      <c r="B477">
        <v>2</v>
      </c>
      <c r="C477" t="s">
        <v>151</v>
      </c>
      <c r="D477" t="s">
        <v>16</v>
      </c>
      <c r="F477">
        <v>4.3</v>
      </c>
      <c r="G477">
        <v>267.19200000000001</v>
      </c>
      <c r="H477">
        <v>3753.9839999999999</v>
      </c>
      <c r="I477">
        <v>7.0999999999999994E-2</v>
      </c>
      <c r="J477">
        <v>14.244</v>
      </c>
      <c r="K477" t="s">
        <v>66</v>
      </c>
      <c r="L477">
        <v>5.5</v>
      </c>
    </row>
    <row r="478" spans="1:13" x14ac:dyDescent="0.35">
      <c r="A478">
        <v>3</v>
      </c>
      <c r="B478">
        <v>3</v>
      </c>
      <c r="C478" t="s">
        <v>152</v>
      </c>
      <c r="D478" t="s">
        <v>16</v>
      </c>
      <c r="F478">
        <v>4.2699999999999996</v>
      </c>
      <c r="G478">
        <v>5502.9409999999998</v>
      </c>
      <c r="H478">
        <v>3866.0169999999998</v>
      </c>
      <c r="I478">
        <v>1.423</v>
      </c>
      <c r="J478">
        <v>407.09100000000001</v>
      </c>
      <c r="K478" t="s">
        <v>17</v>
      </c>
      <c r="L478">
        <v>151.9</v>
      </c>
    </row>
    <row r="479" spans="1:13" x14ac:dyDescent="0.35">
      <c r="A479">
        <v>4</v>
      </c>
      <c r="B479">
        <v>4</v>
      </c>
      <c r="C479" t="s">
        <v>153</v>
      </c>
      <c r="D479" t="s">
        <v>16</v>
      </c>
      <c r="F479">
        <v>4.2</v>
      </c>
      <c r="G479">
        <v>5990.5529999999999</v>
      </c>
      <c r="H479">
        <v>2324.0970000000002</v>
      </c>
      <c r="I479">
        <v>2.5779999999999998</v>
      </c>
      <c r="J479">
        <v>749.22900000000004</v>
      </c>
      <c r="K479" t="s">
        <v>66</v>
      </c>
      <c r="L479">
        <v>278.7</v>
      </c>
    </row>
    <row r="480" spans="1:13" x14ac:dyDescent="0.35">
      <c r="A480">
        <v>5</v>
      </c>
      <c r="B480">
        <v>5</v>
      </c>
      <c r="C480" t="s">
        <v>154</v>
      </c>
      <c r="D480" t="s">
        <v>16</v>
      </c>
      <c r="F480">
        <v>4.22</v>
      </c>
      <c r="G480">
        <v>17862.355</v>
      </c>
      <c r="H480">
        <v>3880.886</v>
      </c>
      <c r="I480">
        <v>4.6029999999999998</v>
      </c>
      <c r="J480">
        <v>1923.865</v>
      </c>
      <c r="K480" t="s">
        <v>66</v>
      </c>
      <c r="L480">
        <v>505.7</v>
      </c>
    </row>
    <row r="481" spans="1:13" x14ac:dyDescent="0.35">
      <c r="A481">
        <v>6</v>
      </c>
      <c r="B481">
        <v>6</v>
      </c>
      <c r="C481" t="s">
        <v>155</v>
      </c>
      <c r="D481" t="s">
        <v>16</v>
      </c>
      <c r="F481">
        <v>4.24</v>
      </c>
      <c r="G481">
        <v>8570.3070000000007</v>
      </c>
      <c r="H481">
        <v>3838.8220000000001</v>
      </c>
      <c r="I481">
        <v>2.2330000000000001</v>
      </c>
      <c r="J481">
        <v>960.69899999999996</v>
      </c>
      <c r="K481" t="s">
        <v>66</v>
      </c>
      <c r="L481">
        <v>240.6</v>
      </c>
    </row>
    <row r="482" spans="1:13" x14ac:dyDescent="0.35">
      <c r="A482">
        <v>7</v>
      </c>
      <c r="B482">
        <v>7</v>
      </c>
      <c r="C482" t="s">
        <v>156</v>
      </c>
      <c r="D482" t="s">
        <v>24</v>
      </c>
      <c r="K482" t="s">
        <v>25</v>
      </c>
    </row>
    <row r="483" spans="1:13" x14ac:dyDescent="0.35">
      <c r="A483">
        <v>8</v>
      </c>
      <c r="B483">
        <v>8</v>
      </c>
      <c r="C483" t="s">
        <v>157</v>
      </c>
      <c r="D483" t="s">
        <v>16</v>
      </c>
      <c r="E483">
        <v>44.62</v>
      </c>
      <c r="F483">
        <v>4.2699999999999996</v>
      </c>
      <c r="G483">
        <v>1719.6759999999999</v>
      </c>
      <c r="H483">
        <v>4379.5959999999995</v>
      </c>
      <c r="I483">
        <v>0.39300000000000002</v>
      </c>
      <c r="J483">
        <v>78.588999999999999</v>
      </c>
      <c r="K483" t="s">
        <v>66</v>
      </c>
      <c r="L483">
        <v>40.1</v>
      </c>
      <c r="M483">
        <v>-10.199999999999999</v>
      </c>
    </row>
    <row r="484" spans="1:13" x14ac:dyDescent="0.35">
      <c r="A484">
        <v>9</v>
      </c>
      <c r="B484">
        <v>9</v>
      </c>
      <c r="C484" t="s">
        <v>158</v>
      </c>
      <c r="D484" t="s">
        <v>16</v>
      </c>
      <c r="F484">
        <v>4.24</v>
      </c>
      <c r="G484">
        <v>5912.2449999999999</v>
      </c>
      <c r="H484">
        <v>3724.7890000000002</v>
      </c>
      <c r="I484">
        <v>1.587</v>
      </c>
      <c r="J484">
        <v>510.89299999999997</v>
      </c>
      <c r="K484" t="s">
        <v>66</v>
      </c>
      <c r="L484">
        <v>169.8</v>
      </c>
    </row>
    <row r="485" spans="1:13" x14ac:dyDescent="0.35">
      <c r="A485">
        <v>10</v>
      </c>
      <c r="B485">
        <v>10</v>
      </c>
      <c r="C485" t="s">
        <v>159</v>
      </c>
      <c r="D485" t="s">
        <v>16</v>
      </c>
      <c r="F485">
        <v>4.22</v>
      </c>
      <c r="G485">
        <v>3306.5419999999999</v>
      </c>
      <c r="H485">
        <v>3628.8119999999999</v>
      </c>
      <c r="I485">
        <v>0.91100000000000003</v>
      </c>
      <c r="J485">
        <v>301.221</v>
      </c>
      <c r="K485" t="s">
        <v>66</v>
      </c>
      <c r="L485">
        <v>96.2</v>
      </c>
    </row>
    <row r="486" spans="1:13" x14ac:dyDescent="0.35">
      <c r="A486">
        <v>11</v>
      </c>
      <c r="B486">
        <v>11</v>
      </c>
      <c r="C486" t="s">
        <v>160</v>
      </c>
      <c r="D486" t="s">
        <v>24</v>
      </c>
      <c r="K486" t="s">
        <v>25</v>
      </c>
    </row>
    <row r="487" spans="1:13" x14ac:dyDescent="0.35">
      <c r="A487">
        <v>12</v>
      </c>
      <c r="B487">
        <v>12</v>
      </c>
      <c r="C487" t="s">
        <v>161</v>
      </c>
      <c r="D487" t="s">
        <v>16</v>
      </c>
      <c r="F487">
        <v>4.25</v>
      </c>
      <c r="G487">
        <v>352.52199999999999</v>
      </c>
      <c r="H487">
        <v>3789.9009999999998</v>
      </c>
      <c r="I487">
        <v>9.2999999999999999E-2</v>
      </c>
      <c r="J487">
        <v>6.55</v>
      </c>
      <c r="K487" t="s">
        <v>17</v>
      </c>
      <c r="L487">
        <v>7.8</v>
      </c>
    </row>
    <row r="488" spans="1:13" x14ac:dyDescent="0.35">
      <c r="A488">
        <v>13</v>
      </c>
      <c r="B488">
        <v>13</v>
      </c>
      <c r="C488" t="s">
        <v>162</v>
      </c>
      <c r="D488" t="s">
        <v>16</v>
      </c>
      <c r="F488">
        <v>4.24</v>
      </c>
      <c r="G488">
        <v>292.25900000000001</v>
      </c>
      <c r="H488">
        <v>3862.5279999999998</v>
      </c>
      <c r="I488">
        <v>7.5999999999999998E-2</v>
      </c>
      <c r="J488">
        <v>23.347000000000001</v>
      </c>
      <c r="K488" t="s">
        <v>17</v>
      </c>
      <c r="L488">
        <v>6</v>
      </c>
    </row>
    <row r="489" spans="1:13" x14ac:dyDescent="0.35">
      <c r="A489">
        <v>14</v>
      </c>
      <c r="B489">
        <v>14</v>
      </c>
      <c r="C489" t="s">
        <v>163</v>
      </c>
      <c r="D489" t="s">
        <v>16</v>
      </c>
      <c r="F489">
        <v>4.24</v>
      </c>
      <c r="G489">
        <v>466.41500000000002</v>
      </c>
      <c r="H489">
        <v>3950.3870000000002</v>
      </c>
      <c r="I489">
        <v>0.11799999999999999</v>
      </c>
      <c r="J489">
        <v>10.663</v>
      </c>
      <c r="K489" t="s">
        <v>17</v>
      </c>
      <c r="L489">
        <v>10.5</v>
      </c>
    </row>
    <row r="490" spans="1:13" x14ac:dyDescent="0.35">
      <c r="A490">
        <v>15</v>
      </c>
      <c r="B490">
        <v>15</v>
      </c>
      <c r="C490" t="s">
        <v>164</v>
      </c>
      <c r="D490" t="s">
        <v>16</v>
      </c>
      <c r="F490">
        <v>4.22</v>
      </c>
      <c r="G490">
        <v>846.73199999999997</v>
      </c>
      <c r="H490">
        <v>3567.1550000000002</v>
      </c>
      <c r="I490">
        <v>0.23699999999999999</v>
      </c>
      <c r="J490">
        <v>94.734999999999999</v>
      </c>
      <c r="K490" t="s">
        <v>17</v>
      </c>
      <c r="L490">
        <v>23.3</v>
      </c>
    </row>
    <row r="491" spans="1:13" x14ac:dyDescent="0.35">
      <c r="A491">
        <v>16</v>
      </c>
      <c r="B491">
        <v>16</v>
      </c>
      <c r="C491" t="s">
        <v>165</v>
      </c>
      <c r="D491" t="s">
        <v>24</v>
      </c>
      <c r="K491" t="s">
        <v>25</v>
      </c>
    </row>
    <row r="492" spans="1:13" x14ac:dyDescent="0.35">
      <c r="A492">
        <v>17</v>
      </c>
      <c r="B492">
        <v>17</v>
      </c>
      <c r="C492" t="s">
        <v>166</v>
      </c>
      <c r="D492" t="s">
        <v>16</v>
      </c>
      <c r="F492">
        <v>4.22</v>
      </c>
      <c r="G492">
        <v>4999.1260000000002</v>
      </c>
      <c r="H492">
        <v>3544.1080000000002</v>
      </c>
      <c r="I492">
        <v>1.411</v>
      </c>
      <c r="J492">
        <v>548.21799999999996</v>
      </c>
      <c r="K492" t="s">
        <v>66</v>
      </c>
      <c r="L492">
        <v>150.5</v>
      </c>
    </row>
    <row r="493" spans="1:13" x14ac:dyDescent="0.35">
      <c r="A493">
        <v>18</v>
      </c>
      <c r="B493">
        <v>18</v>
      </c>
      <c r="C493" t="s">
        <v>167</v>
      </c>
      <c r="D493" t="s">
        <v>16</v>
      </c>
      <c r="F493">
        <v>4.17</v>
      </c>
      <c r="G493">
        <v>7739.3919999999998</v>
      </c>
      <c r="H493">
        <v>2050.067</v>
      </c>
      <c r="I493">
        <v>3.7749999999999999</v>
      </c>
      <c r="J493">
        <v>663.298</v>
      </c>
      <c r="K493" t="s">
        <v>69</v>
      </c>
      <c r="L493">
        <v>412.3</v>
      </c>
    </row>
    <row r="494" spans="1:13" x14ac:dyDescent="0.35">
      <c r="A494">
        <v>19</v>
      </c>
      <c r="B494">
        <v>19</v>
      </c>
      <c r="C494" t="s">
        <v>168</v>
      </c>
      <c r="D494" t="s">
        <v>16</v>
      </c>
      <c r="F494">
        <v>4.17</v>
      </c>
      <c r="G494">
        <v>16347.98</v>
      </c>
      <c r="H494">
        <v>3877.288</v>
      </c>
      <c r="I494">
        <v>4.2160000000000002</v>
      </c>
      <c r="J494">
        <v>1516.2070000000001</v>
      </c>
      <c r="K494" t="s">
        <v>66</v>
      </c>
      <c r="L494">
        <v>462</v>
      </c>
    </row>
    <row r="495" spans="1:13" x14ac:dyDescent="0.35">
      <c r="A495">
        <v>20</v>
      </c>
      <c r="B495">
        <v>20</v>
      </c>
      <c r="C495" t="s">
        <v>169</v>
      </c>
      <c r="D495" t="s">
        <v>16</v>
      </c>
      <c r="F495">
        <v>4.17</v>
      </c>
      <c r="G495">
        <v>6429.2969999999996</v>
      </c>
      <c r="H495">
        <v>3726.819</v>
      </c>
      <c r="I495">
        <v>1.7250000000000001</v>
      </c>
      <c r="J495">
        <v>529.63</v>
      </c>
      <c r="K495" t="s">
        <v>66</v>
      </c>
      <c r="L495">
        <v>184.9</v>
      </c>
    </row>
    <row r="496" spans="1:13" x14ac:dyDescent="0.35">
      <c r="A496">
        <v>21</v>
      </c>
      <c r="B496">
        <v>21</v>
      </c>
      <c r="C496" t="s">
        <v>170</v>
      </c>
      <c r="D496" t="s">
        <v>24</v>
      </c>
      <c r="K496" t="s">
        <v>25</v>
      </c>
    </row>
    <row r="497" spans="1:13" x14ac:dyDescent="0.35">
      <c r="A497">
        <v>22</v>
      </c>
      <c r="B497">
        <v>22</v>
      </c>
      <c r="C497" t="s">
        <v>171</v>
      </c>
      <c r="D497" t="s">
        <v>16</v>
      </c>
      <c r="E497">
        <v>354.9</v>
      </c>
      <c r="F497">
        <v>4.22</v>
      </c>
      <c r="G497">
        <v>14440.217000000001</v>
      </c>
      <c r="H497">
        <v>4321.8540000000003</v>
      </c>
      <c r="I497">
        <v>3.3410000000000002</v>
      </c>
      <c r="J497">
        <v>1542.5719999999999</v>
      </c>
      <c r="K497" t="s">
        <v>66</v>
      </c>
      <c r="L497">
        <v>363.6</v>
      </c>
      <c r="M497">
        <v>2.5</v>
      </c>
    </row>
    <row r="498" spans="1:13" x14ac:dyDescent="0.35">
      <c r="A498">
        <v>23</v>
      </c>
      <c r="B498">
        <v>23</v>
      </c>
      <c r="C498" t="s">
        <v>172</v>
      </c>
      <c r="D498" t="s">
        <v>16</v>
      </c>
      <c r="F498">
        <v>4.2</v>
      </c>
      <c r="G498">
        <v>5806.2070000000003</v>
      </c>
      <c r="H498">
        <v>3868.8820000000001</v>
      </c>
      <c r="I498">
        <v>1.5009999999999999</v>
      </c>
      <c r="J498">
        <v>287.892</v>
      </c>
      <c r="K498" t="s">
        <v>66</v>
      </c>
      <c r="L498">
        <v>160.30000000000001</v>
      </c>
    </row>
    <row r="499" spans="1:13" x14ac:dyDescent="0.35">
      <c r="A499">
        <v>24</v>
      </c>
      <c r="B499">
        <v>24</v>
      </c>
      <c r="C499" t="s">
        <v>173</v>
      </c>
      <c r="D499" t="s">
        <v>16</v>
      </c>
      <c r="F499">
        <v>4.17</v>
      </c>
      <c r="G499">
        <v>4112.2190000000001</v>
      </c>
      <c r="H499">
        <v>3579.6320000000001</v>
      </c>
      <c r="I499">
        <v>1.149</v>
      </c>
      <c r="J499">
        <v>430.74599999999998</v>
      </c>
      <c r="K499" t="s">
        <v>17</v>
      </c>
      <c r="L499">
        <v>122</v>
      </c>
    </row>
    <row r="500" spans="1:13" x14ac:dyDescent="0.35">
      <c r="A500">
        <v>25</v>
      </c>
      <c r="B500">
        <v>25</v>
      </c>
      <c r="C500" t="s">
        <v>174</v>
      </c>
      <c r="D500" t="s">
        <v>24</v>
      </c>
      <c r="K500" t="s">
        <v>25</v>
      </c>
    </row>
    <row r="501" spans="1:13" x14ac:dyDescent="0.35">
      <c r="A501">
        <v>26</v>
      </c>
      <c r="B501">
        <v>26</v>
      </c>
      <c r="C501" t="s">
        <v>175</v>
      </c>
      <c r="D501" t="s">
        <v>16</v>
      </c>
      <c r="F501">
        <v>4.17</v>
      </c>
      <c r="G501">
        <v>4823.18</v>
      </c>
      <c r="H501">
        <v>3488.567</v>
      </c>
      <c r="I501">
        <v>1.383</v>
      </c>
      <c r="J501">
        <v>332.58199999999999</v>
      </c>
      <c r="K501" t="s">
        <v>17</v>
      </c>
      <c r="L501">
        <v>147.4</v>
      </c>
    </row>
    <row r="502" spans="1:13" x14ac:dyDescent="0.35">
      <c r="A502">
        <v>27</v>
      </c>
      <c r="B502">
        <v>27</v>
      </c>
      <c r="C502" t="s">
        <v>176</v>
      </c>
      <c r="D502" t="s">
        <v>16</v>
      </c>
      <c r="F502">
        <v>4.1399999999999997</v>
      </c>
      <c r="G502">
        <v>7314.5860000000002</v>
      </c>
      <c r="H502">
        <v>2396.585</v>
      </c>
      <c r="I502">
        <v>3.052</v>
      </c>
      <c r="J502">
        <v>662.01400000000001</v>
      </c>
      <c r="K502" t="s">
        <v>17</v>
      </c>
      <c r="L502">
        <v>331.4</v>
      </c>
    </row>
    <row r="503" spans="1:13" x14ac:dyDescent="0.35">
      <c r="A503">
        <v>28</v>
      </c>
      <c r="B503">
        <v>28</v>
      </c>
      <c r="C503" t="s">
        <v>177</v>
      </c>
      <c r="D503" t="s">
        <v>16</v>
      </c>
      <c r="F503">
        <v>4.1399999999999997</v>
      </c>
      <c r="G503">
        <v>24909.738000000001</v>
      </c>
      <c r="H503">
        <v>3680.7469999999998</v>
      </c>
      <c r="I503">
        <v>6.7679999999999998</v>
      </c>
      <c r="J503">
        <v>2322.2260000000001</v>
      </c>
      <c r="K503" t="s">
        <v>66</v>
      </c>
      <c r="L503">
        <v>755</v>
      </c>
    </row>
    <row r="504" spans="1:13" x14ac:dyDescent="0.35">
      <c r="A504">
        <v>29</v>
      </c>
      <c r="B504">
        <v>29</v>
      </c>
      <c r="C504" t="s">
        <v>178</v>
      </c>
      <c r="D504" t="s">
        <v>16</v>
      </c>
      <c r="F504">
        <v>4.1500000000000004</v>
      </c>
      <c r="G504">
        <v>7793.7560000000003</v>
      </c>
      <c r="H504">
        <v>3739.9290000000001</v>
      </c>
      <c r="I504">
        <v>2.0840000000000001</v>
      </c>
      <c r="J504">
        <v>580.452</v>
      </c>
      <c r="K504" t="s">
        <v>17</v>
      </c>
      <c r="L504">
        <v>224.3</v>
      </c>
    </row>
    <row r="505" spans="1:13" x14ac:dyDescent="0.35">
      <c r="A505">
        <v>30</v>
      </c>
      <c r="B505">
        <v>30</v>
      </c>
      <c r="C505" t="s">
        <v>179</v>
      </c>
      <c r="D505" t="s">
        <v>24</v>
      </c>
      <c r="K505" t="s">
        <v>25</v>
      </c>
    </row>
    <row r="506" spans="1:13" x14ac:dyDescent="0.35">
      <c r="A506">
        <v>31</v>
      </c>
      <c r="B506">
        <v>31</v>
      </c>
      <c r="C506" t="s">
        <v>180</v>
      </c>
      <c r="D506" t="s">
        <v>16</v>
      </c>
      <c r="E506">
        <v>733.5</v>
      </c>
      <c r="F506">
        <v>4.1900000000000004</v>
      </c>
      <c r="G506">
        <v>29314.723000000002</v>
      </c>
      <c r="H506">
        <v>4570.9939999999997</v>
      </c>
      <c r="I506">
        <v>6.4130000000000003</v>
      </c>
      <c r="J506">
        <v>3329.73</v>
      </c>
      <c r="K506" t="s">
        <v>66</v>
      </c>
      <c r="L506">
        <v>713.7</v>
      </c>
      <c r="M506">
        <v>-2.7</v>
      </c>
    </row>
    <row r="507" spans="1:13" x14ac:dyDescent="0.35">
      <c r="A507">
        <v>32</v>
      </c>
      <c r="B507">
        <v>32</v>
      </c>
      <c r="C507" t="s">
        <v>181</v>
      </c>
      <c r="D507" t="s">
        <v>16</v>
      </c>
      <c r="F507">
        <v>4.17</v>
      </c>
      <c r="G507">
        <v>6283.2219999999998</v>
      </c>
      <c r="H507">
        <v>3874.0509999999999</v>
      </c>
      <c r="I507">
        <v>1.6220000000000001</v>
      </c>
      <c r="J507">
        <v>317.34500000000003</v>
      </c>
      <c r="K507" t="s">
        <v>72</v>
      </c>
      <c r="L507">
        <v>173.6</v>
      </c>
    </row>
    <row r="508" spans="1:13" x14ac:dyDescent="0.35">
      <c r="A508">
        <v>33</v>
      </c>
      <c r="B508">
        <v>33</v>
      </c>
      <c r="C508" t="s">
        <v>182</v>
      </c>
      <c r="D508" t="s">
        <v>16</v>
      </c>
      <c r="F508">
        <v>4.1399999999999997</v>
      </c>
      <c r="G508">
        <v>3278.951</v>
      </c>
      <c r="H508">
        <v>3730.625</v>
      </c>
      <c r="I508">
        <v>0.879</v>
      </c>
      <c r="J508">
        <v>123.76900000000001</v>
      </c>
      <c r="K508" t="s">
        <v>17</v>
      </c>
      <c r="L508">
        <v>92.7</v>
      </c>
    </row>
    <row r="509" spans="1:13" x14ac:dyDescent="0.35">
      <c r="A509">
        <v>34</v>
      </c>
      <c r="B509">
        <v>34</v>
      </c>
      <c r="C509" t="s">
        <v>183</v>
      </c>
      <c r="D509" t="s">
        <v>24</v>
      </c>
      <c r="K509" t="s">
        <v>25</v>
      </c>
    </row>
    <row r="510" spans="1:13" x14ac:dyDescent="0.35">
      <c r="A510">
        <v>35</v>
      </c>
      <c r="B510">
        <v>35</v>
      </c>
      <c r="C510" t="s">
        <v>184</v>
      </c>
      <c r="D510" t="s">
        <v>24</v>
      </c>
    </row>
    <row r="511" spans="1:13" x14ac:dyDescent="0.35">
      <c r="A511">
        <v>36</v>
      </c>
      <c r="B511">
        <v>36</v>
      </c>
      <c r="C511" t="s">
        <v>185</v>
      </c>
      <c r="D511" t="s">
        <v>24</v>
      </c>
      <c r="K511" t="s">
        <v>25</v>
      </c>
    </row>
    <row r="512" spans="1:13" x14ac:dyDescent="0.35">
      <c r="A512">
        <v>37</v>
      </c>
      <c r="B512">
        <v>37</v>
      </c>
      <c r="C512" t="s">
        <v>186</v>
      </c>
      <c r="D512" t="s">
        <v>24</v>
      </c>
      <c r="K512" t="s">
        <v>25</v>
      </c>
    </row>
    <row r="513" spans="1:13" x14ac:dyDescent="0.35">
      <c r="A513">
        <v>38</v>
      </c>
      <c r="B513">
        <v>38</v>
      </c>
      <c r="C513" t="s">
        <v>187</v>
      </c>
      <c r="D513" t="s">
        <v>24</v>
      </c>
    </row>
    <row r="514" spans="1:13" x14ac:dyDescent="0.35">
      <c r="A514">
        <v>39</v>
      </c>
      <c r="B514">
        <v>39</v>
      </c>
      <c r="C514" t="s">
        <v>188</v>
      </c>
      <c r="D514" t="s">
        <v>24</v>
      </c>
      <c r="K514" t="s">
        <v>25</v>
      </c>
    </row>
    <row r="515" spans="1:13" x14ac:dyDescent="0.35">
      <c r="A515">
        <v>40</v>
      </c>
      <c r="B515">
        <v>40</v>
      </c>
      <c r="C515" t="s">
        <v>189</v>
      </c>
      <c r="D515" t="s">
        <v>24</v>
      </c>
      <c r="K515" t="s">
        <v>25</v>
      </c>
    </row>
    <row r="516" spans="1:13" x14ac:dyDescent="0.35">
      <c r="A516">
        <v>41</v>
      </c>
      <c r="B516">
        <v>41</v>
      </c>
      <c r="C516" t="s">
        <v>190</v>
      </c>
      <c r="D516" t="s">
        <v>24</v>
      </c>
      <c r="K516" t="s">
        <v>25</v>
      </c>
    </row>
    <row r="517" spans="1:13" x14ac:dyDescent="0.35">
      <c r="A517">
        <v>42</v>
      </c>
      <c r="B517">
        <v>42</v>
      </c>
      <c r="C517" t="s">
        <v>191</v>
      </c>
      <c r="D517" t="s">
        <v>24</v>
      </c>
      <c r="J517">
        <v>10.041</v>
      </c>
      <c r="K517" t="s">
        <v>25</v>
      </c>
    </row>
    <row r="518" spans="1:13" x14ac:dyDescent="0.35">
      <c r="A518">
        <v>43</v>
      </c>
      <c r="B518">
        <v>43</v>
      </c>
      <c r="C518" t="s">
        <v>192</v>
      </c>
      <c r="D518" t="s">
        <v>16</v>
      </c>
      <c r="F518">
        <v>4.0599999999999996</v>
      </c>
      <c r="G518">
        <v>91.847999999999999</v>
      </c>
      <c r="K518" t="s">
        <v>17</v>
      </c>
    </row>
    <row r="519" spans="1:13" x14ac:dyDescent="0.35">
      <c r="A519">
        <v>44</v>
      </c>
      <c r="B519">
        <v>44</v>
      </c>
      <c r="C519" t="s">
        <v>193</v>
      </c>
      <c r="D519" t="s">
        <v>16</v>
      </c>
      <c r="K519" t="s">
        <v>25</v>
      </c>
    </row>
    <row r="520" spans="1:13" x14ac:dyDescent="0.35">
      <c r="A520">
        <v>45</v>
      </c>
      <c r="B520">
        <v>45</v>
      </c>
      <c r="C520" t="s">
        <v>194</v>
      </c>
      <c r="D520" t="s">
        <v>16</v>
      </c>
      <c r="F520">
        <v>4.0999999999999996</v>
      </c>
      <c r="G520">
        <v>22.201000000000001</v>
      </c>
      <c r="K520" t="s">
        <v>66</v>
      </c>
    </row>
    <row r="521" spans="1:13" x14ac:dyDescent="0.35">
      <c r="A521">
        <v>46</v>
      </c>
      <c r="B521">
        <v>46</v>
      </c>
      <c r="C521" t="s">
        <v>195</v>
      </c>
      <c r="D521" t="s">
        <v>16</v>
      </c>
      <c r="F521">
        <v>4.1399999999999997</v>
      </c>
      <c r="G521">
        <v>24.675999999999998</v>
      </c>
      <c r="K521" t="s">
        <v>66</v>
      </c>
    </row>
    <row r="522" spans="1:13" x14ac:dyDescent="0.35">
      <c r="A522">
        <v>47</v>
      </c>
      <c r="B522">
        <v>47</v>
      </c>
      <c r="C522" t="s">
        <v>196</v>
      </c>
      <c r="D522" t="s">
        <v>16</v>
      </c>
      <c r="H522">
        <v>58.601999999999997</v>
      </c>
    </row>
    <row r="523" spans="1:13" x14ac:dyDescent="0.35">
      <c r="A523">
        <v>48</v>
      </c>
      <c r="B523">
        <v>48</v>
      </c>
      <c r="C523" t="s">
        <v>197</v>
      </c>
      <c r="D523" t="s">
        <v>24</v>
      </c>
      <c r="K523" t="s">
        <v>25</v>
      </c>
    </row>
    <row r="525" spans="1:13" x14ac:dyDescent="0.35">
      <c r="A525" t="s">
        <v>82</v>
      </c>
    </row>
    <row r="527" spans="1:13" x14ac:dyDescent="0.35">
      <c r="B527" t="s">
        <v>3</v>
      </c>
      <c r="C527" t="s">
        <v>4</v>
      </c>
      <c r="D527" t="s">
        <v>5</v>
      </c>
      <c r="E527" t="s">
        <v>6</v>
      </c>
      <c r="F527" t="s">
        <v>7</v>
      </c>
      <c r="G527" t="s">
        <v>8</v>
      </c>
      <c r="H527" t="s">
        <v>9</v>
      </c>
      <c r="I527" t="s">
        <v>10</v>
      </c>
      <c r="J527" t="s">
        <v>11</v>
      </c>
      <c r="K527" t="s">
        <v>12</v>
      </c>
      <c r="L527" t="s">
        <v>13</v>
      </c>
      <c r="M527" t="s">
        <v>14</v>
      </c>
    </row>
    <row r="528" spans="1:13" x14ac:dyDescent="0.35">
      <c r="A528">
        <v>1</v>
      </c>
      <c r="B528">
        <v>1</v>
      </c>
      <c r="C528" t="s">
        <v>150</v>
      </c>
      <c r="D528" t="s">
        <v>24</v>
      </c>
      <c r="K528" t="s">
        <v>25</v>
      </c>
    </row>
    <row r="529" spans="1:13" x14ac:dyDescent="0.35">
      <c r="A529">
        <v>2</v>
      </c>
      <c r="B529">
        <v>2</v>
      </c>
      <c r="C529" t="s">
        <v>151</v>
      </c>
      <c r="D529" t="s">
        <v>16</v>
      </c>
      <c r="F529">
        <v>4.99</v>
      </c>
      <c r="G529">
        <v>91.950999999999993</v>
      </c>
      <c r="H529">
        <v>3753.9839999999999</v>
      </c>
      <c r="I529">
        <v>2.4E-2</v>
      </c>
      <c r="K529" t="s">
        <v>66</v>
      </c>
      <c r="L529">
        <v>1.1000000000000001</v>
      </c>
    </row>
    <row r="530" spans="1:13" x14ac:dyDescent="0.35">
      <c r="A530">
        <v>3</v>
      </c>
      <c r="B530">
        <v>3</v>
      </c>
      <c r="C530" t="s">
        <v>152</v>
      </c>
      <c r="D530" t="s">
        <v>16</v>
      </c>
      <c r="F530">
        <v>4.96</v>
      </c>
      <c r="G530">
        <v>4752.3429999999998</v>
      </c>
      <c r="H530">
        <v>3866.0169999999998</v>
      </c>
      <c r="I530">
        <v>1.2290000000000001</v>
      </c>
      <c r="J530">
        <v>352.63099999999997</v>
      </c>
      <c r="K530" t="s">
        <v>66</v>
      </c>
      <c r="L530">
        <v>130.19999999999999</v>
      </c>
    </row>
    <row r="531" spans="1:13" x14ac:dyDescent="0.35">
      <c r="A531">
        <v>4</v>
      </c>
      <c r="B531">
        <v>4</v>
      </c>
      <c r="C531" t="s">
        <v>153</v>
      </c>
      <c r="D531" t="s">
        <v>16</v>
      </c>
      <c r="F531">
        <v>4.8600000000000003</v>
      </c>
      <c r="G531">
        <v>4139.1949999999997</v>
      </c>
      <c r="H531">
        <v>2324.0970000000002</v>
      </c>
      <c r="I531">
        <v>1.7809999999999999</v>
      </c>
      <c r="J531">
        <v>385.80900000000003</v>
      </c>
      <c r="K531" t="s">
        <v>17</v>
      </c>
      <c r="L531">
        <v>189.9</v>
      </c>
    </row>
    <row r="532" spans="1:13" x14ac:dyDescent="0.35">
      <c r="A532">
        <v>5</v>
      </c>
      <c r="B532">
        <v>5</v>
      </c>
      <c r="C532" t="s">
        <v>154</v>
      </c>
      <c r="D532" t="s">
        <v>16</v>
      </c>
      <c r="F532">
        <v>4.8600000000000003</v>
      </c>
      <c r="G532">
        <v>6961.1559999999999</v>
      </c>
      <c r="H532">
        <v>3880.886</v>
      </c>
      <c r="I532">
        <v>1.794</v>
      </c>
      <c r="J532">
        <v>520.34900000000005</v>
      </c>
      <c r="K532" t="s">
        <v>66</v>
      </c>
      <c r="L532">
        <v>191.3</v>
      </c>
    </row>
    <row r="533" spans="1:13" x14ac:dyDescent="0.35">
      <c r="A533">
        <v>6</v>
      </c>
      <c r="B533">
        <v>6</v>
      </c>
      <c r="C533" t="s">
        <v>155</v>
      </c>
      <c r="D533" t="s">
        <v>16</v>
      </c>
      <c r="F533">
        <v>4.88</v>
      </c>
      <c r="G533">
        <v>3599.6550000000002</v>
      </c>
      <c r="H533">
        <v>3838.8220000000001</v>
      </c>
      <c r="I533">
        <v>0.93799999999999994</v>
      </c>
      <c r="J533">
        <v>322.41300000000001</v>
      </c>
      <c r="K533" t="s">
        <v>66</v>
      </c>
      <c r="L533">
        <v>98.8</v>
      </c>
    </row>
    <row r="534" spans="1:13" x14ac:dyDescent="0.35">
      <c r="A534">
        <v>7</v>
      </c>
      <c r="B534">
        <v>7</v>
      </c>
      <c r="C534" t="s">
        <v>156</v>
      </c>
      <c r="D534" t="s">
        <v>24</v>
      </c>
      <c r="K534" t="s">
        <v>25</v>
      </c>
    </row>
    <row r="535" spans="1:13" x14ac:dyDescent="0.35">
      <c r="A535">
        <v>8</v>
      </c>
      <c r="B535">
        <v>8</v>
      </c>
      <c r="C535" t="s">
        <v>157</v>
      </c>
      <c r="D535" t="s">
        <v>16</v>
      </c>
      <c r="E535">
        <v>44.62</v>
      </c>
      <c r="F535">
        <v>4.91</v>
      </c>
      <c r="G535">
        <v>1817.835</v>
      </c>
      <c r="H535">
        <v>4379.5959999999995</v>
      </c>
      <c r="I535">
        <v>0.41499999999999998</v>
      </c>
      <c r="J535">
        <v>78.652000000000001</v>
      </c>
      <c r="K535" t="s">
        <v>66</v>
      </c>
      <c r="L535">
        <v>42.8</v>
      </c>
      <c r="M535">
        <v>-4.2</v>
      </c>
    </row>
    <row r="536" spans="1:13" x14ac:dyDescent="0.35">
      <c r="A536">
        <v>9</v>
      </c>
      <c r="B536">
        <v>9</v>
      </c>
      <c r="C536" t="s">
        <v>158</v>
      </c>
      <c r="D536" t="s">
        <v>16</v>
      </c>
      <c r="F536">
        <v>4.88</v>
      </c>
      <c r="G536">
        <v>2641.9180000000001</v>
      </c>
      <c r="H536">
        <v>3724.7890000000002</v>
      </c>
      <c r="I536">
        <v>0.70899999999999996</v>
      </c>
      <c r="J536">
        <v>268.13499999999999</v>
      </c>
      <c r="K536" t="s">
        <v>66</v>
      </c>
      <c r="L536">
        <v>74.3</v>
      </c>
    </row>
    <row r="537" spans="1:13" x14ac:dyDescent="0.35">
      <c r="A537">
        <v>10</v>
      </c>
      <c r="B537">
        <v>10</v>
      </c>
      <c r="C537" t="s">
        <v>159</v>
      </c>
      <c r="D537" t="s">
        <v>16</v>
      </c>
      <c r="F537">
        <v>4.8600000000000003</v>
      </c>
      <c r="G537">
        <v>4493.2920000000004</v>
      </c>
      <c r="H537">
        <v>3628.8119999999999</v>
      </c>
      <c r="I537">
        <v>1.238</v>
      </c>
      <c r="J537">
        <v>385.00200000000001</v>
      </c>
      <c r="K537" t="s">
        <v>66</v>
      </c>
      <c r="L537">
        <v>131.19999999999999</v>
      </c>
    </row>
    <row r="538" spans="1:13" x14ac:dyDescent="0.35">
      <c r="A538">
        <v>11</v>
      </c>
      <c r="B538">
        <v>11</v>
      </c>
      <c r="C538" t="s">
        <v>160</v>
      </c>
      <c r="D538" t="s">
        <v>24</v>
      </c>
      <c r="K538" t="s">
        <v>25</v>
      </c>
    </row>
    <row r="539" spans="1:13" x14ac:dyDescent="0.35">
      <c r="A539">
        <v>12</v>
      </c>
      <c r="B539">
        <v>12</v>
      </c>
      <c r="C539" t="s">
        <v>161</v>
      </c>
      <c r="D539" t="s">
        <v>16</v>
      </c>
      <c r="F539">
        <v>4.78</v>
      </c>
      <c r="G539">
        <v>176.98099999999999</v>
      </c>
      <c r="H539">
        <v>3789.9009999999998</v>
      </c>
      <c r="I539">
        <v>4.7E-2</v>
      </c>
      <c r="K539" t="s">
        <v>17</v>
      </c>
      <c r="L539">
        <v>3.4</v>
      </c>
    </row>
    <row r="540" spans="1:13" x14ac:dyDescent="0.35">
      <c r="A540">
        <v>13</v>
      </c>
      <c r="B540">
        <v>13</v>
      </c>
      <c r="C540" t="s">
        <v>162</v>
      </c>
      <c r="D540" t="s">
        <v>16</v>
      </c>
      <c r="F540">
        <v>4.91</v>
      </c>
      <c r="G540">
        <v>101.087</v>
      </c>
      <c r="H540">
        <v>3862.5279999999998</v>
      </c>
      <c r="I540">
        <v>2.5999999999999999E-2</v>
      </c>
      <c r="K540" t="s">
        <v>17</v>
      </c>
      <c r="L540">
        <v>1.3</v>
      </c>
    </row>
    <row r="541" spans="1:13" x14ac:dyDescent="0.35">
      <c r="A541">
        <v>14</v>
      </c>
      <c r="B541">
        <v>14</v>
      </c>
      <c r="C541" t="s">
        <v>163</v>
      </c>
      <c r="D541" t="s">
        <v>16</v>
      </c>
      <c r="F541">
        <v>4.91</v>
      </c>
      <c r="G541">
        <v>238.22200000000001</v>
      </c>
      <c r="H541">
        <v>3950.3870000000002</v>
      </c>
      <c r="I541">
        <v>0.06</v>
      </c>
      <c r="K541" t="s">
        <v>17</v>
      </c>
      <c r="L541">
        <v>4.9000000000000004</v>
      </c>
    </row>
    <row r="542" spans="1:13" x14ac:dyDescent="0.35">
      <c r="A542">
        <v>15</v>
      </c>
      <c r="B542">
        <v>15</v>
      </c>
      <c r="C542" t="s">
        <v>164</v>
      </c>
      <c r="D542" t="s">
        <v>16</v>
      </c>
      <c r="F542">
        <v>4.93</v>
      </c>
      <c r="G542">
        <v>167.87200000000001</v>
      </c>
      <c r="H542">
        <v>3567.1550000000002</v>
      </c>
      <c r="I542">
        <v>4.7E-2</v>
      </c>
      <c r="J542">
        <v>9.9039999999999999</v>
      </c>
      <c r="K542" t="s">
        <v>17</v>
      </c>
      <c r="L542">
        <v>3.5</v>
      </c>
    </row>
    <row r="543" spans="1:13" x14ac:dyDescent="0.35">
      <c r="A543">
        <v>16</v>
      </c>
      <c r="B543">
        <v>16</v>
      </c>
      <c r="C543" t="s">
        <v>165</v>
      </c>
      <c r="D543" t="s">
        <v>24</v>
      </c>
      <c r="K543" t="s">
        <v>25</v>
      </c>
    </row>
    <row r="544" spans="1:13" x14ac:dyDescent="0.35">
      <c r="A544">
        <v>17</v>
      </c>
      <c r="B544">
        <v>17</v>
      </c>
      <c r="C544" t="s">
        <v>166</v>
      </c>
      <c r="D544" t="s">
        <v>16</v>
      </c>
      <c r="F544">
        <v>4.88</v>
      </c>
      <c r="G544">
        <v>4383.6400000000003</v>
      </c>
      <c r="H544">
        <v>3544.1080000000002</v>
      </c>
      <c r="I544">
        <v>1.2370000000000001</v>
      </c>
      <c r="J544">
        <v>309.91800000000001</v>
      </c>
      <c r="K544" t="s">
        <v>66</v>
      </c>
      <c r="L544">
        <v>131</v>
      </c>
    </row>
    <row r="545" spans="1:13" x14ac:dyDescent="0.35">
      <c r="A545">
        <v>18</v>
      </c>
      <c r="B545">
        <v>18</v>
      </c>
      <c r="C545" t="s">
        <v>167</v>
      </c>
      <c r="D545" t="s">
        <v>16</v>
      </c>
      <c r="F545">
        <v>4.8099999999999996</v>
      </c>
      <c r="G545">
        <v>5515.35</v>
      </c>
      <c r="H545">
        <v>2050.067</v>
      </c>
      <c r="I545">
        <v>2.69</v>
      </c>
      <c r="J545">
        <v>365.65100000000001</v>
      </c>
      <c r="K545" t="s">
        <v>17</v>
      </c>
      <c r="L545">
        <v>289.2</v>
      </c>
    </row>
    <row r="546" spans="1:13" x14ac:dyDescent="0.35">
      <c r="A546">
        <v>19</v>
      </c>
      <c r="B546">
        <v>19</v>
      </c>
      <c r="C546" t="s">
        <v>168</v>
      </c>
      <c r="D546" t="s">
        <v>16</v>
      </c>
      <c r="F546">
        <v>4.8</v>
      </c>
      <c r="G546">
        <v>6526.1</v>
      </c>
      <c r="H546">
        <v>3877.288</v>
      </c>
      <c r="I546">
        <v>1.6830000000000001</v>
      </c>
      <c r="J546">
        <v>518.40200000000004</v>
      </c>
      <c r="K546" t="s">
        <v>66</v>
      </c>
      <c r="L546">
        <v>179.3</v>
      </c>
    </row>
    <row r="547" spans="1:13" x14ac:dyDescent="0.35">
      <c r="A547">
        <v>20</v>
      </c>
      <c r="B547">
        <v>20</v>
      </c>
      <c r="C547" t="s">
        <v>169</v>
      </c>
      <c r="D547" t="s">
        <v>16</v>
      </c>
      <c r="F547">
        <v>4.8099999999999996</v>
      </c>
      <c r="G547">
        <v>3007.7779999999998</v>
      </c>
      <c r="H547">
        <v>3726.819</v>
      </c>
      <c r="I547">
        <v>0.80700000000000005</v>
      </c>
      <c r="J547">
        <v>235.333</v>
      </c>
      <c r="K547" t="s">
        <v>17</v>
      </c>
      <c r="L547">
        <v>84.8</v>
      </c>
    </row>
    <row r="548" spans="1:13" x14ac:dyDescent="0.35">
      <c r="A548">
        <v>21</v>
      </c>
      <c r="B548">
        <v>21</v>
      </c>
      <c r="C548" t="s">
        <v>170</v>
      </c>
      <c r="D548" t="s">
        <v>24</v>
      </c>
      <c r="K548" t="s">
        <v>25</v>
      </c>
    </row>
    <row r="549" spans="1:13" x14ac:dyDescent="0.35">
      <c r="A549">
        <v>22</v>
      </c>
      <c r="B549">
        <v>22</v>
      </c>
      <c r="C549" t="s">
        <v>171</v>
      </c>
      <c r="D549" t="s">
        <v>16</v>
      </c>
      <c r="E549">
        <v>354.9</v>
      </c>
      <c r="F549">
        <v>4.84</v>
      </c>
      <c r="G549">
        <v>13853.795</v>
      </c>
      <c r="H549">
        <v>4321.8540000000003</v>
      </c>
      <c r="I549">
        <v>3.206</v>
      </c>
      <c r="J549">
        <v>975.80899999999997</v>
      </c>
      <c r="K549" t="s">
        <v>66</v>
      </c>
      <c r="L549">
        <v>345.9</v>
      </c>
      <c r="M549">
        <v>-2.5</v>
      </c>
    </row>
    <row r="550" spans="1:13" x14ac:dyDescent="0.35">
      <c r="A550">
        <v>23</v>
      </c>
      <c r="B550">
        <v>23</v>
      </c>
      <c r="C550" t="s">
        <v>172</v>
      </c>
      <c r="D550" t="s">
        <v>16</v>
      </c>
      <c r="F550">
        <v>4.84</v>
      </c>
      <c r="G550">
        <v>2732.87</v>
      </c>
      <c r="H550">
        <v>3868.8820000000001</v>
      </c>
      <c r="I550">
        <v>0.70599999999999996</v>
      </c>
      <c r="J550">
        <v>126.16</v>
      </c>
      <c r="K550" t="s">
        <v>66</v>
      </c>
      <c r="L550">
        <v>74</v>
      </c>
    </row>
    <row r="551" spans="1:13" x14ac:dyDescent="0.35">
      <c r="A551">
        <v>24</v>
      </c>
      <c r="B551">
        <v>24</v>
      </c>
      <c r="C551" t="s">
        <v>173</v>
      </c>
      <c r="D551" t="s">
        <v>16</v>
      </c>
      <c r="F551">
        <v>4.8099999999999996</v>
      </c>
      <c r="G551">
        <v>6126.6419999999998</v>
      </c>
      <c r="H551">
        <v>3579.6320000000001</v>
      </c>
      <c r="I551">
        <v>1.712</v>
      </c>
      <c r="J551">
        <v>347.04599999999999</v>
      </c>
      <c r="K551" t="s">
        <v>66</v>
      </c>
      <c r="L551">
        <v>182.4</v>
      </c>
    </row>
    <row r="552" spans="1:13" x14ac:dyDescent="0.35">
      <c r="A552">
        <v>25</v>
      </c>
      <c r="B552">
        <v>25</v>
      </c>
      <c r="C552" t="s">
        <v>174</v>
      </c>
      <c r="D552" t="s">
        <v>24</v>
      </c>
      <c r="K552" t="s">
        <v>25</v>
      </c>
    </row>
    <row r="553" spans="1:13" x14ac:dyDescent="0.35">
      <c r="A553">
        <v>26</v>
      </c>
      <c r="B553">
        <v>26</v>
      </c>
      <c r="C553" t="s">
        <v>175</v>
      </c>
      <c r="D553" t="s">
        <v>16</v>
      </c>
      <c r="F553">
        <v>4.8099999999999996</v>
      </c>
      <c r="G553">
        <v>3666.4110000000001</v>
      </c>
      <c r="H553">
        <v>3488.567</v>
      </c>
      <c r="I553">
        <v>1.0509999999999999</v>
      </c>
      <c r="J553">
        <v>248.864</v>
      </c>
      <c r="K553" t="s">
        <v>72</v>
      </c>
      <c r="L553">
        <v>111</v>
      </c>
    </row>
    <row r="554" spans="1:13" x14ac:dyDescent="0.35">
      <c r="A554">
        <v>27</v>
      </c>
      <c r="B554">
        <v>27</v>
      </c>
      <c r="C554" t="s">
        <v>176</v>
      </c>
      <c r="D554" t="s">
        <v>16</v>
      </c>
      <c r="F554">
        <v>4.68</v>
      </c>
      <c r="G554">
        <v>4440.8639999999996</v>
      </c>
      <c r="H554">
        <v>2396.585</v>
      </c>
      <c r="I554">
        <v>1.853</v>
      </c>
      <c r="J554">
        <v>157.23599999999999</v>
      </c>
      <c r="K554" t="s">
        <v>69</v>
      </c>
      <c r="L554">
        <v>197.8</v>
      </c>
    </row>
    <row r="555" spans="1:13" x14ac:dyDescent="0.35">
      <c r="A555">
        <v>28</v>
      </c>
      <c r="B555">
        <v>28</v>
      </c>
      <c r="C555" t="s">
        <v>177</v>
      </c>
      <c r="D555" t="s">
        <v>16</v>
      </c>
      <c r="F555">
        <v>4.75</v>
      </c>
      <c r="G555">
        <v>10039.254000000001</v>
      </c>
      <c r="H555">
        <v>3680.7469999999998</v>
      </c>
      <c r="I555">
        <v>2.7280000000000002</v>
      </c>
      <c r="J555">
        <v>528.94500000000005</v>
      </c>
      <c r="K555" t="s">
        <v>72</v>
      </c>
      <c r="L555">
        <v>293.3</v>
      </c>
    </row>
    <row r="556" spans="1:13" x14ac:dyDescent="0.35">
      <c r="A556">
        <v>29</v>
      </c>
      <c r="B556">
        <v>29</v>
      </c>
      <c r="C556" t="s">
        <v>178</v>
      </c>
      <c r="D556" t="s">
        <v>16</v>
      </c>
      <c r="F556">
        <v>4.78</v>
      </c>
      <c r="G556">
        <v>3387.2190000000001</v>
      </c>
      <c r="H556">
        <v>3739.9290000000001</v>
      </c>
      <c r="I556">
        <v>0.90600000000000003</v>
      </c>
      <c r="J556">
        <v>326.57600000000002</v>
      </c>
      <c r="K556" t="s">
        <v>66</v>
      </c>
      <c r="L556">
        <v>95.4</v>
      </c>
    </row>
    <row r="557" spans="1:13" x14ac:dyDescent="0.35">
      <c r="A557">
        <v>30</v>
      </c>
      <c r="B557">
        <v>30</v>
      </c>
      <c r="C557" t="s">
        <v>179</v>
      </c>
      <c r="D557" t="s">
        <v>24</v>
      </c>
      <c r="K557" t="s">
        <v>25</v>
      </c>
    </row>
    <row r="558" spans="1:13" x14ac:dyDescent="0.35">
      <c r="A558">
        <v>31</v>
      </c>
      <c r="B558">
        <v>31</v>
      </c>
      <c r="C558" t="s">
        <v>180</v>
      </c>
      <c r="D558" t="s">
        <v>16</v>
      </c>
      <c r="E558">
        <v>733.5</v>
      </c>
      <c r="F558">
        <v>4.8099999999999996</v>
      </c>
      <c r="G558">
        <v>31102.778999999999</v>
      </c>
      <c r="H558">
        <v>4570.9939999999997</v>
      </c>
      <c r="I558">
        <v>6.8040000000000003</v>
      </c>
      <c r="J558">
        <v>2711.1709999999998</v>
      </c>
      <c r="K558" t="s">
        <v>72</v>
      </c>
      <c r="L558">
        <v>751.7</v>
      </c>
      <c r="M558">
        <v>2.5</v>
      </c>
    </row>
    <row r="559" spans="1:13" x14ac:dyDescent="0.35">
      <c r="A559">
        <v>32</v>
      </c>
      <c r="B559">
        <v>32</v>
      </c>
      <c r="C559" t="s">
        <v>181</v>
      </c>
      <c r="D559" t="s">
        <v>16</v>
      </c>
      <c r="F559">
        <v>4.8</v>
      </c>
      <c r="G559">
        <v>3077.5610000000001</v>
      </c>
      <c r="H559">
        <v>3874.0509999999999</v>
      </c>
      <c r="I559">
        <v>0.79400000000000004</v>
      </c>
      <c r="J559">
        <v>78.100999999999999</v>
      </c>
      <c r="K559" t="s">
        <v>66</v>
      </c>
      <c r="L559">
        <v>83.4</v>
      </c>
    </row>
    <row r="560" spans="1:13" x14ac:dyDescent="0.35">
      <c r="A560">
        <v>33</v>
      </c>
      <c r="B560">
        <v>33</v>
      </c>
      <c r="C560" t="s">
        <v>182</v>
      </c>
      <c r="D560" t="s">
        <v>16</v>
      </c>
      <c r="F560">
        <v>4.76</v>
      </c>
      <c r="G560">
        <v>3926.1350000000002</v>
      </c>
      <c r="H560">
        <v>3730.625</v>
      </c>
      <c r="I560">
        <v>1.052</v>
      </c>
      <c r="J560">
        <v>233.67400000000001</v>
      </c>
      <c r="K560" t="s">
        <v>66</v>
      </c>
      <c r="L560">
        <v>111.2</v>
      </c>
    </row>
    <row r="561" spans="1:11" x14ac:dyDescent="0.35">
      <c r="A561">
        <v>34</v>
      </c>
      <c r="B561">
        <v>34</v>
      </c>
      <c r="C561" t="s">
        <v>183</v>
      </c>
      <c r="D561" t="s">
        <v>24</v>
      </c>
      <c r="K561" t="s">
        <v>25</v>
      </c>
    </row>
    <row r="562" spans="1:11" x14ac:dyDescent="0.35">
      <c r="A562">
        <v>35</v>
      </c>
      <c r="B562">
        <v>35</v>
      </c>
      <c r="C562" t="s">
        <v>184</v>
      </c>
      <c r="D562" t="s">
        <v>24</v>
      </c>
      <c r="K562" t="s">
        <v>25</v>
      </c>
    </row>
    <row r="563" spans="1:11" x14ac:dyDescent="0.35">
      <c r="A563">
        <v>36</v>
      </c>
      <c r="B563">
        <v>36</v>
      </c>
      <c r="C563" t="s">
        <v>185</v>
      </c>
      <c r="D563" t="s">
        <v>24</v>
      </c>
      <c r="K563" t="s">
        <v>25</v>
      </c>
    </row>
    <row r="564" spans="1:11" x14ac:dyDescent="0.35">
      <c r="A564">
        <v>37</v>
      </c>
      <c r="B564">
        <v>37</v>
      </c>
      <c r="C564" t="s">
        <v>186</v>
      </c>
      <c r="D564" t="s">
        <v>24</v>
      </c>
      <c r="K564" t="s">
        <v>25</v>
      </c>
    </row>
    <row r="565" spans="1:11" x14ac:dyDescent="0.35">
      <c r="A565">
        <v>38</v>
      </c>
      <c r="B565">
        <v>38</v>
      </c>
      <c r="C565" t="s">
        <v>187</v>
      </c>
      <c r="D565" t="s">
        <v>24</v>
      </c>
      <c r="K565" t="s">
        <v>25</v>
      </c>
    </row>
    <row r="566" spans="1:11" x14ac:dyDescent="0.35">
      <c r="A566">
        <v>39</v>
      </c>
      <c r="B566">
        <v>39</v>
      </c>
      <c r="C566" t="s">
        <v>188</v>
      </c>
      <c r="D566" t="s">
        <v>24</v>
      </c>
      <c r="K566" t="s">
        <v>25</v>
      </c>
    </row>
    <row r="567" spans="1:11" x14ac:dyDescent="0.35">
      <c r="A567">
        <v>40</v>
      </c>
      <c r="B567">
        <v>40</v>
      </c>
      <c r="C567" t="s">
        <v>189</v>
      </c>
      <c r="D567" t="s">
        <v>24</v>
      </c>
      <c r="K567" t="s">
        <v>25</v>
      </c>
    </row>
    <row r="568" spans="1:11" x14ac:dyDescent="0.35">
      <c r="A568">
        <v>41</v>
      </c>
      <c r="B568">
        <v>41</v>
      </c>
      <c r="C568" t="s">
        <v>190</v>
      </c>
      <c r="D568" t="s">
        <v>24</v>
      </c>
      <c r="K568" t="s">
        <v>25</v>
      </c>
    </row>
    <row r="569" spans="1:11" x14ac:dyDescent="0.35">
      <c r="A569">
        <v>42</v>
      </c>
      <c r="B569">
        <v>42</v>
      </c>
      <c r="C569" t="s">
        <v>191</v>
      </c>
      <c r="D569" t="s">
        <v>24</v>
      </c>
      <c r="J569">
        <v>8.8829999999999991</v>
      </c>
      <c r="K569" t="s">
        <v>25</v>
      </c>
    </row>
    <row r="570" spans="1:11" x14ac:dyDescent="0.35">
      <c r="A570">
        <v>43</v>
      </c>
      <c r="B570">
        <v>43</v>
      </c>
      <c r="C570" t="s">
        <v>192</v>
      </c>
      <c r="D570" t="s">
        <v>16</v>
      </c>
    </row>
    <row r="571" spans="1:11" x14ac:dyDescent="0.35">
      <c r="A571">
        <v>44</v>
      </c>
      <c r="B571">
        <v>44</v>
      </c>
      <c r="C571" t="s">
        <v>193</v>
      </c>
      <c r="D571" t="s">
        <v>16</v>
      </c>
      <c r="K571" t="s">
        <v>25</v>
      </c>
    </row>
    <row r="572" spans="1:11" x14ac:dyDescent="0.35">
      <c r="A572">
        <v>45</v>
      </c>
      <c r="B572">
        <v>45</v>
      </c>
      <c r="C572" t="s">
        <v>194</v>
      </c>
      <c r="D572" t="s">
        <v>16</v>
      </c>
      <c r="K572" t="s">
        <v>25</v>
      </c>
    </row>
    <row r="573" spans="1:11" x14ac:dyDescent="0.35">
      <c r="A573">
        <v>46</v>
      </c>
      <c r="B573">
        <v>46</v>
      </c>
      <c r="C573" t="s">
        <v>195</v>
      </c>
      <c r="D573" t="s">
        <v>16</v>
      </c>
      <c r="K573" t="s">
        <v>25</v>
      </c>
    </row>
    <row r="574" spans="1:11" x14ac:dyDescent="0.35">
      <c r="A574">
        <v>47</v>
      </c>
      <c r="B574">
        <v>47</v>
      </c>
      <c r="C574" t="s">
        <v>196</v>
      </c>
      <c r="D574" t="s">
        <v>16</v>
      </c>
      <c r="H574">
        <v>58.601999999999997</v>
      </c>
      <c r="K574" t="s">
        <v>38</v>
      </c>
    </row>
    <row r="575" spans="1:11" x14ac:dyDescent="0.35">
      <c r="A575">
        <v>48</v>
      </c>
      <c r="B575">
        <v>48</v>
      </c>
      <c r="C575" t="s">
        <v>197</v>
      </c>
      <c r="D575" t="s">
        <v>24</v>
      </c>
      <c r="K575" t="s">
        <v>25</v>
      </c>
    </row>
    <row r="577" spans="1:13" x14ac:dyDescent="0.35">
      <c r="A577" t="s">
        <v>83</v>
      </c>
    </row>
    <row r="579" spans="1:13" x14ac:dyDescent="0.35">
      <c r="B579" t="s">
        <v>3</v>
      </c>
      <c r="C579" t="s">
        <v>4</v>
      </c>
      <c r="D579" t="s">
        <v>5</v>
      </c>
      <c r="E579" t="s">
        <v>6</v>
      </c>
      <c r="F579" t="s">
        <v>7</v>
      </c>
      <c r="G579" t="s">
        <v>8</v>
      </c>
      <c r="H579" t="s">
        <v>9</v>
      </c>
      <c r="I579" t="s">
        <v>10</v>
      </c>
      <c r="J579" t="s">
        <v>11</v>
      </c>
      <c r="K579" t="s">
        <v>12</v>
      </c>
      <c r="L579" t="s">
        <v>13</v>
      </c>
      <c r="M579" t="s">
        <v>14</v>
      </c>
    </row>
    <row r="580" spans="1:13" x14ac:dyDescent="0.35">
      <c r="A580">
        <v>1</v>
      </c>
      <c r="B580">
        <v>1</v>
      </c>
      <c r="C580" t="s">
        <v>150</v>
      </c>
      <c r="D580" t="s">
        <v>24</v>
      </c>
      <c r="K580" t="s">
        <v>25</v>
      </c>
    </row>
    <row r="581" spans="1:13" x14ac:dyDescent="0.35">
      <c r="A581">
        <v>2</v>
      </c>
      <c r="B581">
        <v>2</v>
      </c>
      <c r="C581" t="s">
        <v>151</v>
      </c>
      <c r="D581" t="s">
        <v>16</v>
      </c>
      <c r="F581">
        <v>5.67</v>
      </c>
      <c r="G581">
        <v>45.63</v>
      </c>
      <c r="H581">
        <v>2711.268</v>
      </c>
      <c r="I581">
        <v>1.7000000000000001E-2</v>
      </c>
      <c r="K581" t="s">
        <v>17</v>
      </c>
      <c r="L581">
        <v>1.6</v>
      </c>
    </row>
    <row r="582" spans="1:13" x14ac:dyDescent="0.35">
      <c r="A582">
        <v>3</v>
      </c>
      <c r="B582">
        <v>3</v>
      </c>
      <c r="C582" t="s">
        <v>152</v>
      </c>
      <c r="D582" t="s">
        <v>16</v>
      </c>
      <c r="F582">
        <v>5.61</v>
      </c>
      <c r="G582">
        <v>1625.479</v>
      </c>
      <c r="H582">
        <v>2595.598</v>
      </c>
      <c r="I582">
        <v>0.626</v>
      </c>
      <c r="J582">
        <v>97.427000000000007</v>
      </c>
      <c r="K582" t="s">
        <v>17</v>
      </c>
      <c r="L582">
        <v>73.3</v>
      </c>
    </row>
    <row r="583" spans="1:13" x14ac:dyDescent="0.35">
      <c r="A583">
        <v>4</v>
      </c>
      <c r="B583">
        <v>4</v>
      </c>
      <c r="C583" t="s">
        <v>153</v>
      </c>
      <c r="D583" t="s">
        <v>16</v>
      </c>
      <c r="F583">
        <v>5.51</v>
      </c>
      <c r="G583">
        <v>1941.8150000000001</v>
      </c>
      <c r="H583">
        <v>1177.2950000000001</v>
      </c>
      <c r="I583">
        <v>1.649</v>
      </c>
      <c r="J583">
        <v>74.27</v>
      </c>
      <c r="K583" t="s">
        <v>69</v>
      </c>
      <c r="L583">
        <v>195.2</v>
      </c>
    </row>
    <row r="584" spans="1:13" x14ac:dyDescent="0.35">
      <c r="A584">
        <v>5</v>
      </c>
      <c r="B584">
        <v>5</v>
      </c>
      <c r="C584" t="s">
        <v>154</v>
      </c>
      <c r="D584" t="s">
        <v>16</v>
      </c>
      <c r="F584">
        <v>5.48</v>
      </c>
      <c r="G584">
        <v>5836.9080000000004</v>
      </c>
      <c r="H584">
        <v>3007.444</v>
      </c>
      <c r="I584">
        <v>1.9410000000000001</v>
      </c>
      <c r="J584">
        <v>145.27500000000001</v>
      </c>
      <c r="K584" t="s">
        <v>66</v>
      </c>
      <c r="L584">
        <v>230.2</v>
      </c>
    </row>
    <row r="585" spans="1:13" x14ac:dyDescent="0.35">
      <c r="A585">
        <v>6</v>
      </c>
      <c r="B585">
        <v>6</v>
      </c>
      <c r="C585" t="s">
        <v>155</v>
      </c>
      <c r="D585" t="s">
        <v>16</v>
      </c>
      <c r="F585">
        <v>5.53</v>
      </c>
      <c r="G585">
        <v>2165.1289999999999</v>
      </c>
      <c r="H585">
        <v>2787.6570000000002</v>
      </c>
      <c r="I585">
        <v>0.77700000000000002</v>
      </c>
      <c r="J585">
        <v>75.423000000000002</v>
      </c>
      <c r="K585" t="s">
        <v>66</v>
      </c>
      <c r="L585">
        <v>91.1</v>
      </c>
    </row>
    <row r="586" spans="1:13" x14ac:dyDescent="0.35">
      <c r="A586">
        <v>7</v>
      </c>
      <c r="B586">
        <v>7</v>
      </c>
      <c r="C586" t="s">
        <v>156</v>
      </c>
      <c r="D586" t="s">
        <v>24</v>
      </c>
      <c r="K586" t="s">
        <v>25</v>
      </c>
    </row>
    <row r="587" spans="1:13" x14ac:dyDescent="0.35">
      <c r="A587">
        <v>8</v>
      </c>
      <c r="B587">
        <v>8</v>
      </c>
      <c r="C587" t="s">
        <v>157</v>
      </c>
      <c r="D587" t="s">
        <v>16</v>
      </c>
      <c r="E587">
        <v>44.62</v>
      </c>
      <c r="F587">
        <v>5.53</v>
      </c>
      <c r="G587">
        <v>1352.4960000000001</v>
      </c>
      <c r="H587">
        <v>3226.848</v>
      </c>
      <c r="I587">
        <v>0.41899999999999998</v>
      </c>
      <c r="J587">
        <v>47.601999999999997</v>
      </c>
      <c r="K587" t="s">
        <v>17</v>
      </c>
      <c r="L587">
        <v>48.9</v>
      </c>
      <c r="M587">
        <v>9.6</v>
      </c>
    </row>
    <row r="588" spans="1:13" x14ac:dyDescent="0.35">
      <c r="A588">
        <v>9</v>
      </c>
      <c r="B588">
        <v>9</v>
      </c>
      <c r="C588" t="s">
        <v>158</v>
      </c>
      <c r="D588" t="s">
        <v>16</v>
      </c>
      <c r="F588">
        <v>5.54</v>
      </c>
      <c r="G588">
        <v>1464.2190000000001</v>
      </c>
      <c r="H588">
        <v>2872.105</v>
      </c>
      <c r="I588">
        <v>0.51</v>
      </c>
      <c r="J588">
        <v>79.447999999999993</v>
      </c>
      <c r="K588" t="s">
        <v>66</v>
      </c>
      <c r="L588">
        <v>59.6</v>
      </c>
    </row>
    <row r="589" spans="1:13" x14ac:dyDescent="0.35">
      <c r="A589">
        <v>10</v>
      </c>
      <c r="B589">
        <v>10</v>
      </c>
      <c r="C589" t="s">
        <v>159</v>
      </c>
      <c r="D589" t="s">
        <v>16</v>
      </c>
      <c r="F589">
        <v>5.51</v>
      </c>
      <c r="G589">
        <v>1027.2360000000001</v>
      </c>
      <c r="H589">
        <v>2887.2269999999999</v>
      </c>
      <c r="I589">
        <v>0.35599999999999998</v>
      </c>
      <c r="J589">
        <v>41.128</v>
      </c>
      <c r="K589" t="s">
        <v>66</v>
      </c>
      <c r="L589">
        <v>41.4</v>
      </c>
    </row>
    <row r="590" spans="1:13" x14ac:dyDescent="0.35">
      <c r="A590">
        <v>11</v>
      </c>
      <c r="B590">
        <v>11</v>
      </c>
      <c r="C590" t="s">
        <v>160</v>
      </c>
      <c r="D590" t="s">
        <v>24</v>
      </c>
      <c r="K590" t="s">
        <v>25</v>
      </c>
    </row>
    <row r="591" spans="1:13" x14ac:dyDescent="0.35">
      <c r="A591">
        <v>12</v>
      </c>
      <c r="B591">
        <v>12</v>
      </c>
      <c r="C591" t="s">
        <v>161</v>
      </c>
      <c r="D591" t="s">
        <v>16</v>
      </c>
      <c r="F591">
        <v>5.56</v>
      </c>
      <c r="G591">
        <v>76.655000000000001</v>
      </c>
      <c r="H591">
        <v>3054.3969999999999</v>
      </c>
      <c r="I591">
        <v>2.5000000000000001E-2</v>
      </c>
      <c r="K591" t="s">
        <v>17</v>
      </c>
      <c r="L591">
        <v>2.6</v>
      </c>
    </row>
    <row r="592" spans="1:13" x14ac:dyDescent="0.35">
      <c r="A592">
        <v>13</v>
      </c>
      <c r="B592">
        <v>13</v>
      </c>
      <c r="C592" t="s">
        <v>162</v>
      </c>
      <c r="D592" t="s">
        <v>16</v>
      </c>
      <c r="F592">
        <v>5.58</v>
      </c>
      <c r="G592">
        <v>124.738</v>
      </c>
      <c r="H592">
        <v>2987.0549999999998</v>
      </c>
      <c r="I592">
        <v>4.2000000000000003E-2</v>
      </c>
      <c r="K592" t="s">
        <v>17</v>
      </c>
      <c r="L592">
        <v>4.5999999999999996</v>
      </c>
    </row>
    <row r="593" spans="1:13" x14ac:dyDescent="0.35">
      <c r="A593">
        <v>14</v>
      </c>
      <c r="B593">
        <v>14</v>
      </c>
      <c r="C593" t="s">
        <v>163</v>
      </c>
      <c r="D593" t="s">
        <v>16</v>
      </c>
      <c r="F593">
        <v>5.44</v>
      </c>
      <c r="G593">
        <v>102.56</v>
      </c>
      <c r="H593">
        <v>3232.6280000000002</v>
      </c>
      <c r="I593">
        <v>3.2000000000000001E-2</v>
      </c>
      <c r="J593">
        <v>21.76</v>
      </c>
      <c r="K593" t="s">
        <v>17</v>
      </c>
      <c r="L593">
        <v>3.4</v>
      </c>
    </row>
    <row r="594" spans="1:13" x14ac:dyDescent="0.35">
      <c r="A594">
        <v>15</v>
      </c>
      <c r="B594">
        <v>15</v>
      </c>
      <c r="C594" t="s">
        <v>164</v>
      </c>
      <c r="D594" t="s">
        <v>16</v>
      </c>
      <c r="F594">
        <v>5.54</v>
      </c>
      <c r="G594">
        <v>278.17599999999999</v>
      </c>
      <c r="H594">
        <v>3078.78</v>
      </c>
      <c r="I594">
        <v>0.09</v>
      </c>
      <c r="K594" t="s">
        <v>17</v>
      </c>
      <c r="L594">
        <v>10.3</v>
      </c>
    </row>
    <row r="595" spans="1:13" x14ac:dyDescent="0.35">
      <c r="A595">
        <v>16</v>
      </c>
      <c r="B595">
        <v>16</v>
      </c>
      <c r="C595" t="s">
        <v>165</v>
      </c>
      <c r="D595" t="s">
        <v>24</v>
      </c>
      <c r="K595" t="s">
        <v>25</v>
      </c>
    </row>
    <row r="596" spans="1:13" x14ac:dyDescent="0.35">
      <c r="A596">
        <v>17</v>
      </c>
      <c r="B596">
        <v>17</v>
      </c>
      <c r="C596" t="s">
        <v>166</v>
      </c>
      <c r="D596" t="s">
        <v>16</v>
      </c>
      <c r="F596">
        <v>5.53</v>
      </c>
      <c r="G596">
        <v>1714.386</v>
      </c>
      <c r="H596">
        <v>2620.835</v>
      </c>
      <c r="I596">
        <v>0.65400000000000003</v>
      </c>
      <c r="J596">
        <v>81.814999999999998</v>
      </c>
      <c r="K596" t="s">
        <v>17</v>
      </c>
      <c r="L596">
        <v>76.599999999999994</v>
      </c>
    </row>
    <row r="597" spans="1:13" x14ac:dyDescent="0.35">
      <c r="A597">
        <v>18</v>
      </c>
      <c r="B597">
        <v>18</v>
      </c>
      <c r="C597" t="s">
        <v>167</v>
      </c>
      <c r="D597" t="s">
        <v>16</v>
      </c>
      <c r="F597">
        <v>5.43</v>
      </c>
      <c r="G597">
        <v>2129.5320000000002</v>
      </c>
      <c r="H597">
        <v>1373.934</v>
      </c>
      <c r="I597">
        <v>1.55</v>
      </c>
      <c r="J597">
        <v>56.798000000000002</v>
      </c>
      <c r="K597" t="s">
        <v>17</v>
      </c>
      <c r="L597">
        <v>183.2</v>
      </c>
    </row>
    <row r="598" spans="1:13" x14ac:dyDescent="0.35">
      <c r="A598">
        <v>19</v>
      </c>
      <c r="B598">
        <v>19</v>
      </c>
      <c r="C598" t="s">
        <v>168</v>
      </c>
      <c r="D598" t="s">
        <v>16</v>
      </c>
      <c r="F598">
        <v>5.43</v>
      </c>
      <c r="G598">
        <v>5869.8519999999999</v>
      </c>
      <c r="H598">
        <v>3197.83</v>
      </c>
      <c r="I598">
        <v>1.8360000000000001</v>
      </c>
      <c r="J598">
        <v>152.459</v>
      </c>
      <c r="K598" t="s">
        <v>66</v>
      </c>
      <c r="L598">
        <v>217.5</v>
      </c>
    </row>
    <row r="599" spans="1:13" x14ac:dyDescent="0.35">
      <c r="A599">
        <v>20</v>
      </c>
      <c r="B599">
        <v>20</v>
      </c>
      <c r="C599" t="s">
        <v>169</v>
      </c>
      <c r="D599" t="s">
        <v>16</v>
      </c>
      <c r="F599">
        <v>5.44</v>
      </c>
      <c r="G599">
        <v>1500.73</v>
      </c>
      <c r="H599">
        <v>2909.8209999999999</v>
      </c>
      <c r="I599">
        <v>0.51600000000000001</v>
      </c>
      <c r="J599">
        <v>11.456</v>
      </c>
      <c r="K599" t="s">
        <v>66</v>
      </c>
      <c r="L599">
        <v>60.3</v>
      </c>
    </row>
    <row r="600" spans="1:13" x14ac:dyDescent="0.35">
      <c r="A600">
        <v>21</v>
      </c>
      <c r="B600">
        <v>21</v>
      </c>
      <c r="C600" t="s">
        <v>170</v>
      </c>
      <c r="D600" t="s">
        <v>24</v>
      </c>
      <c r="K600" t="s">
        <v>25</v>
      </c>
    </row>
    <row r="601" spans="1:13" x14ac:dyDescent="0.35">
      <c r="A601">
        <v>22</v>
      </c>
      <c r="B601">
        <v>22</v>
      </c>
      <c r="C601" t="s">
        <v>171</v>
      </c>
      <c r="D601" t="s">
        <v>16</v>
      </c>
      <c r="E601">
        <v>354.9</v>
      </c>
      <c r="F601">
        <v>5.48</v>
      </c>
      <c r="G601">
        <v>11594.565000000001</v>
      </c>
      <c r="H601">
        <v>3574.433</v>
      </c>
      <c r="I601">
        <v>3.2440000000000002</v>
      </c>
      <c r="J601">
        <v>434.19200000000001</v>
      </c>
      <c r="K601" t="s">
        <v>66</v>
      </c>
      <c r="L601">
        <v>388.7</v>
      </c>
      <c r="M601">
        <v>9.5</v>
      </c>
    </row>
    <row r="602" spans="1:13" x14ac:dyDescent="0.35">
      <c r="A602">
        <v>23</v>
      </c>
      <c r="B602">
        <v>23</v>
      </c>
      <c r="C602" t="s">
        <v>172</v>
      </c>
      <c r="D602" t="s">
        <v>16</v>
      </c>
      <c r="F602">
        <v>5.48</v>
      </c>
      <c r="G602">
        <v>1450.528</v>
      </c>
      <c r="H602">
        <v>2962.8049999999998</v>
      </c>
      <c r="I602">
        <v>0.49</v>
      </c>
      <c r="J602">
        <v>28.744</v>
      </c>
      <c r="K602" t="s">
        <v>17</v>
      </c>
      <c r="L602">
        <v>57.2</v>
      </c>
    </row>
    <row r="603" spans="1:13" x14ac:dyDescent="0.35">
      <c r="A603">
        <v>24</v>
      </c>
      <c r="B603">
        <v>24</v>
      </c>
      <c r="C603" t="s">
        <v>173</v>
      </c>
      <c r="D603" t="s">
        <v>16</v>
      </c>
      <c r="F603">
        <v>5.44</v>
      </c>
      <c r="G603">
        <v>1400.713</v>
      </c>
      <c r="H603">
        <v>2711.8029999999999</v>
      </c>
      <c r="I603">
        <v>0.51700000000000002</v>
      </c>
      <c r="J603">
        <v>34.368000000000002</v>
      </c>
      <c r="K603" t="s">
        <v>17</v>
      </c>
      <c r="L603">
        <v>60.4</v>
      </c>
    </row>
    <row r="604" spans="1:13" x14ac:dyDescent="0.35">
      <c r="A604">
        <v>25</v>
      </c>
      <c r="B604">
        <v>25</v>
      </c>
      <c r="C604" t="s">
        <v>174</v>
      </c>
      <c r="D604" t="s">
        <v>24</v>
      </c>
      <c r="K604" t="s">
        <v>25</v>
      </c>
    </row>
    <row r="605" spans="1:13" x14ac:dyDescent="0.35">
      <c r="A605">
        <v>26</v>
      </c>
      <c r="B605">
        <v>26</v>
      </c>
      <c r="C605" t="s">
        <v>175</v>
      </c>
      <c r="D605" t="s">
        <v>16</v>
      </c>
      <c r="F605">
        <v>5.44</v>
      </c>
      <c r="G605">
        <v>1613.271</v>
      </c>
      <c r="H605">
        <v>3180.1010000000001</v>
      </c>
      <c r="I605">
        <v>0.50700000000000001</v>
      </c>
      <c r="J605">
        <v>78.89</v>
      </c>
      <c r="K605" t="s">
        <v>69</v>
      </c>
      <c r="L605">
        <v>59.3</v>
      </c>
    </row>
    <row r="606" spans="1:13" x14ac:dyDescent="0.35">
      <c r="A606">
        <v>27</v>
      </c>
      <c r="B606">
        <v>27</v>
      </c>
      <c r="C606" t="s">
        <v>176</v>
      </c>
      <c r="D606" t="s">
        <v>16</v>
      </c>
      <c r="F606">
        <v>5.36</v>
      </c>
      <c r="G606">
        <v>2085.768</v>
      </c>
      <c r="H606">
        <v>1332.588</v>
      </c>
      <c r="I606">
        <v>1.5649999999999999</v>
      </c>
      <c r="J606">
        <v>117.851</v>
      </c>
      <c r="K606" t="s">
        <v>17</v>
      </c>
      <c r="L606">
        <v>185.1</v>
      </c>
    </row>
    <row r="607" spans="1:13" x14ac:dyDescent="0.35">
      <c r="A607">
        <v>28</v>
      </c>
      <c r="B607">
        <v>28</v>
      </c>
      <c r="C607" t="s">
        <v>177</v>
      </c>
      <c r="D607" t="s">
        <v>16</v>
      </c>
      <c r="F607">
        <v>5.38</v>
      </c>
      <c r="G607">
        <v>9707.8919999999998</v>
      </c>
      <c r="H607">
        <v>3174.3969999999999</v>
      </c>
      <c r="I607">
        <v>3.0579999999999998</v>
      </c>
      <c r="J607">
        <v>434.10899999999998</v>
      </c>
      <c r="K607" t="s">
        <v>72</v>
      </c>
      <c r="L607">
        <v>365.9</v>
      </c>
    </row>
    <row r="608" spans="1:13" x14ac:dyDescent="0.35">
      <c r="A608">
        <v>29</v>
      </c>
      <c r="B608">
        <v>29</v>
      </c>
      <c r="C608" t="s">
        <v>178</v>
      </c>
      <c r="D608" t="s">
        <v>16</v>
      </c>
      <c r="F608">
        <v>5.39</v>
      </c>
      <c r="G608">
        <v>2021.057</v>
      </c>
      <c r="H608">
        <v>3007.62</v>
      </c>
      <c r="I608">
        <v>0.67200000000000004</v>
      </c>
      <c r="J608">
        <v>38.646999999999998</v>
      </c>
      <c r="K608" t="s">
        <v>66</v>
      </c>
      <c r="L608">
        <v>78.8</v>
      </c>
    </row>
    <row r="609" spans="1:13" x14ac:dyDescent="0.35">
      <c r="A609">
        <v>30</v>
      </c>
      <c r="B609">
        <v>30</v>
      </c>
      <c r="C609" t="s">
        <v>179</v>
      </c>
      <c r="D609" t="s">
        <v>24</v>
      </c>
      <c r="K609" t="s">
        <v>25</v>
      </c>
    </row>
    <row r="610" spans="1:13" x14ac:dyDescent="0.35">
      <c r="A610">
        <v>31</v>
      </c>
      <c r="B610">
        <v>31</v>
      </c>
      <c r="C610" t="s">
        <v>180</v>
      </c>
      <c r="D610" t="s">
        <v>16</v>
      </c>
      <c r="E610">
        <v>733.5</v>
      </c>
      <c r="F610">
        <v>5.43</v>
      </c>
      <c r="G610">
        <v>25004.48</v>
      </c>
      <c r="H610">
        <v>4104.7079999999996</v>
      </c>
      <c r="I610">
        <v>6.0919999999999996</v>
      </c>
      <c r="J610">
        <v>1827.491</v>
      </c>
      <c r="K610" t="s">
        <v>66</v>
      </c>
      <c r="L610">
        <v>746.8</v>
      </c>
      <c r="M610">
        <v>1.8</v>
      </c>
    </row>
    <row r="611" spans="1:13" x14ac:dyDescent="0.35">
      <c r="A611">
        <v>32</v>
      </c>
      <c r="B611">
        <v>32</v>
      </c>
      <c r="C611" t="s">
        <v>181</v>
      </c>
      <c r="D611" t="s">
        <v>16</v>
      </c>
      <c r="F611">
        <v>5.44</v>
      </c>
      <c r="G611">
        <v>1696.4079999999999</v>
      </c>
      <c r="H611">
        <v>2985.76</v>
      </c>
      <c r="I611">
        <v>0.56799999999999995</v>
      </c>
      <c r="J611">
        <v>42.247</v>
      </c>
      <c r="K611" t="s">
        <v>66</v>
      </c>
      <c r="L611">
        <v>66.5</v>
      </c>
    </row>
    <row r="612" spans="1:13" x14ac:dyDescent="0.35">
      <c r="A612">
        <v>33</v>
      </c>
      <c r="B612">
        <v>33</v>
      </c>
      <c r="C612" t="s">
        <v>182</v>
      </c>
      <c r="D612" t="s">
        <v>16</v>
      </c>
      <c r="F612">
        <v>5.41</v>
      </c>
      <c r="G612">
        <v>1158.8900000000001</v>
      </c>
      <c r="H612">
        <v>2854.49</v>
      </c>
      <c r="I612">
        <v>0.40600000000000003</v>
      </c>
      <c r="J612">
        <v>22.635000000000002</v>
      </c>
      <c r="K612" t="s">
        <v>17</v>
      </c>
      <c r="L612">
        <v>47.4</v>
      </c>
    </row>
    <row r="613" spans="1:13" x14ac:dyDescent="0.35">
      <c r="A613">
        <v>34</v>
      </c>
      <c r="B613">
        <v>34</v>
      </c>
      <c r="C613" t="s">
        <v>183</v>
      </c>
      <c r="D613" t="s">
        <v>24</v>
      </c>
      <c r="K613" t="s">
        <v>25</v>
      </c>
    </row>
    <row r="614" spans="1:13" x14ac:dyDescent="0.35">
      <c r="A614">
        <v>35</v>
      </c>
      <c r="B614">
        <v>35</v>
      </c>
      <c r="C614" t="s">
        <v>184</v>
      </c>
      <c r="D614" t="s">
        <v>24</v>
      </c>
      <c r="K614" t="s">
        <v>25</v>
      </c>
    </row>
    <row r="615" spans="1:13" x14ac:dyDescent="0.35">
      <c r="A615">
        <v>36</v>
      </c>
      <c r="B615">
        <v>36</v>
      </c>
      <c r="C615" t="s">
        <v>185</v>
      </c>
      <c r="D615" t="s">
        <v>24</v>
      </c>
    </row>
    <row r="616" spans="1:13" x14ac:dyDescent="0.35">
      <c r="A616">
        <v>37</v>
      </c>
      <c r="B616">
        <v>37</v>
      </c>
      <c r="C616" t="s">
        <v>186</v>
      </c>
      <c r="D616" t="s">
        <v>24</v>
      </c>
      <c r="K616" t="s">
        <v>25</v>
      </c>
    </row>
    <row r="617" spans="1:13" x14ac:dyDescent="0.35">
      <c r="A617">
        <v>38</v>
      </c>
      <c r="B617">
        <v>38</v>
      </c>
      <c r="C617" t="s">
        <v>187</v>
      </c>
      <c r="D617" t="s">
        <v>24</v>
      </c>
      <c r="K617" t="s">
        <v>25</v>
      </c>
    </row>
    <row r="618" spans="1:13" x14ac:dyDescent="0.35">
      <c r="A618">
        <v>39</v>
      </c>
      <c r="B618">
        <v>39</v>
      </c>
      <c r="C618" t="s">
        <v>188</v>
      </c>
      <c r="D618" t="s">
        <v>24</v>
      </c>
      <c r="K618" t="s">
        <v>25</v>
      </c>
    </row>
    <row r="619" spans="1:13" x14ac:dyDescent="0.35">
      <c r="A619">
        <v>40</v>
      </c>
      <c r="B619">
        <v>40</v>
      </c>
      <c r="C619" t="s">
        <v>189</v>
      </c>
      <c r="D619" t="s">
        <v>24</v>
      </c>
      <c r="K619" t="s">
        <v>25</v>
      </c>
    </row>
    <row r="620" spans="1:13" x14ac:dyDescent="0.35">
      <c r="A620">
        <v>41</v>
      </c>
      <c r="B620">
        <v>41</v>
      </c>
      <c r="C620" t="s">
        <v>190</v>
      </c>
      <c r="D620" t="s">
        <v>24</v>
      </c>
      <c r="H620">
        <v>6.3280000000000003</v>
      </c>
      <c r="K620" t="s">
        <v>38</v>
      </c>
    </row>
    <row r="621" spans="1:13" x14ac:dyDescent="0.35">
      <c r="A621">
        <v>42</v>
      </c>
      <c r="B621">
        <v>42</v>
      </c>
      <c r="C621" t="s">
        <v>191</v>
      </c>
      <c r="D621" t="s">
        <v>24</v>
      </c>
      <c r="F621">
        <v>5.41</v>
      </c>
      <c r="G621">
        <v>173.584</v>
      </c>
      <c r="J621">
        <v>15.057</v>
      </c>
      <c r="K621" t="s">
        <v>17</v>
      </c>
    </row>
    <row r="622" spans="1:13" x14ac:dyDescent="0.35">
      <c r="A622">
        <v>43</v>
      </c>
      <c r="B622">
        <v>43</v>
      </c>
      <c r="C622" t="s">
        <v>192</v>
      </c>
      <c r="D622" t="s">
        <v>16</v>
      </c>
      <c r="F622">
        <v>5.21</v>
      </c>
      <c r="G622">
        <v>34.848999999999997</v>
      </c>
      <c r="K622" t="s">
        <v>17</v>
      </c>
    </row>
    <row r="623" spans="1:13" x14ac:dyDescent="0.35">
      <c r="A623">
        <v>44</v>
      </c>
      <c r="B623">
        <v>44</v>
      </c>
      <c r="C623" t="s">
        <v>193</v>
      </c>
      <c r="D623" t="s">
        <v>16</v>
      </c>
      <c r="K623" t="s">
        <v>25</v>
      </c>
    </row>
    <row r="624" spans="1:13" x14ac:dyDescent="0.35">
      <c r="A624">
        <v>45</v>
      </c>
      <c r="B624">
        <v>45</v>
      </c>
      <c r="C624" t="s">
        <v>194</v>
      </c>
      <c r="D624" t="s">
        <v>16</v>
      </c>
      <c r="F624">
        <v>5.48</v>
      </c>
      <c r="G624">
        <v>25.837</v>
      </c>
      <c r="K624" t="s">
        <v>17</v>
      </c>
    </row>
    <row r="625" spans="1:13" x14ac:dyDescent="0.35">
      <c r="A625">
        <v>46</v>
      </c>
      <c r="B625">
        <v>46</v>
      </c>
      <c r="C625" t="s">
        <v>195</v>
      </c>
      <c r="D625" t="s">
        <v>16</v>
      </c>
    </row>
    <row r="626" spans="1:13" x14ac:dyDescent="0.35">
      <c r="A626">
        <v>47</v>
      </c>
      <c r="B626">
        <v>47</v>
      </c>
      <c r="C626" t="s">
        <v>196</v>
      </c>
      <c r="D626" t="s">
        <v>16</v>
      </c>
      <c r="F626">
        <v>5.48</v>
      </c>
      <c r="G626">
        <v>12.276999999999999</v>
      </c>
      <c r="K626" t="s">
        <v>66</v>
      </c>
    </row>
    <row r="627" spans="1:13" x14ac:dyDescent="0.35">
      <c r="A627">
        <v>48</v>
      </c>
      <c r="B627">
        <v>48</v>
      </c>
      <c r="C627" t="s">
        <v>197</v>
      </c>
      <c r="D627" t="s">
        <v>24</v>
      </c>
    </row>
    <row r="629" spans="1:13" x14ac:dyDescent="0.35">
      <c r="A629" t="s">
        <v>84</v>
      </c>
    </row>
    <row r="631" spans="1:13" x14ac:dyDescent="0.35">
      <c r="B631" t="s">
        <v>3</v>
      </c>
      <c r="C631" t="s">
        <v>4</v>
      </c>
      <c r="D631" t="s">
        <v>5</v>
      </c>
      <c r="E631" t="s">
        <v>6</v>
      </c>
      <c r="F631" t="s">
        <v>7</v>
      </c>
      <c r="G631" t="s">
        <v>8</v>
      </c>
      <c r="H631" t="s">
        <v>9</v>
      </c>
      <c r="I631" t="s">
        <v>10</v>
      </c>
      <c r="J631" t="s">
        <v>11</v>
      </c>
      <c r="K631" t="s">
        <v>12</v>
      </c>
      <c r="L631" t="s">
        <v>13</v>
      </c>
      <c r="M631" t="s">
        <v>14</v>
      </c>
    </row>
    <row r="632" spans="1:13" x14ac:dyDescent="0.35">
      <c r="A632">
        <v>1</v>
      </c>
      <c r="B632">
        <v>1</v>
      </c>
      <c r="C632" t="s">
        <v>150</v>
      </c>
      <c r="D632" t="s">
        <v>24</v>
      </c>
      <c r="K632" t="s">
        <v>25</v>
      </c>
    </row>
    <row r="633" spans="1:13" x14ac:dyDescent="0.35">
      <c r="A633">
        <v>2</v>
      </c>
      <c r="B633">
        <v>2</v>
      </c>
      <c r="C633" t="s">
        <v>151</v>
      </c>
      <c r="D633" t="s">
        <v>16</v>
      </c>
      <c r="F633">
        <v>6.48</v>
      </c>
      <c r="G633">
        <v>15.756</v>
      </c>
      <c r="H633">
        <v>1245.9659999999999</v>
      </c>
      <c r="I633">
        <v>1.2999999999999999E-2</v>
      </c>
      <c r="K633" t="s">
        <v>79</v>
      </c>
    </row>
    <row r="634" spans="1:13" x14ac:dyDescent="0.35">
      <c r="A634">
        <v>3</v>
      </c>
      <c r="B634">
        <v>3</v>
      </c>
      <c r="C634" t="s">
        <v>152</v>
      </c>
      <c r="D634" t="s">
        <v>16</v>
      </c>
      <c r="F634">
        <v>6.5</v>
      </c>
      <c r="G634">
        <v>251.381</v>
      </c>
      <c r="H634">
        <v>1026.67</v>
      </c>
      <c r="I634">
        <v>0.245</v>
      </c>
      <c r="K634" t="s">
        <v>75</v>
      </c>
    </row>
    <row r="635" spans="1:13" x14ac:dyDescent="0.35">
      <c r="A635">
        <v>4</v>
      </c>
      <c r="B635">
        <v>4</v>
      </c>
      <c r="C635" t="s">
        <v>153</v>
      </c>
      <c r="D635" t="s">
        <v>16</v>
      </c>
      <c r="F635">
        <v>6.41</v>
      </c>
      <c r="G635">
        <v>149.77199999999999</v>
      </c>
      <c r="H635">
        <v>376.96899999999999</v>
      </c>
      <c r="I635">
        <v>0.39700000000000002</v>
      </c>
      <c r="K635" t="s">
        <v>75</v>
      </c>
    </row>
    <row r="636" spans="1:13" x14ac:dyDescent="0.35">
      <c r="A636">
        <v>5</v>
      </c>
      <c r="B636">
        <v>5</v>
      </c>
      <c r="C636" t="s">
        <v>154</v>
      </c>
      <c r="D636" t="s">
        <v>16</v>
      </c>
      <c r="F636">
        <v>6.38</v>
      </c>
      <c r="G636">
        <v>1062.45</v>
      </c>
      <c r="H636">
        <v>1073.4639999999999</v>
      </c>
      <c r="I636">
        <v>0.99</v>
      </c>
      <c r="J636">
        <v>18.329000000000001</v>
      </c>
      <c r="K636" t="s">
        <v>75</v>
      </c>
    </row>
    <row r="637" spans="1:13" x14ac:dyDescent="0.35">
      <c r="A637">
        <v>6</v>
      </c>
      <c r="B637">
        <v>6</v>
      </c>
      <c r="C637" t="s">
        <v>155</v>
      </c>
      <c r="D637" t="s">
        <v>16</v>
      </c>
      <c r="F637">
        <v>6.36</v>
      </c>
      <c r="G637">
        <v>365.61700000000002</v>
      </c>
      <c r="H637">
        <v>1103.3499999999999</v>
      </c>
      <c r="I637">
        <v>0.33100000000000002</v>
      </c>
      <c r="K637" t="s">
        <v>79</v>
      </c>
    </row>
    <row r="638" spans="1:13" x14ac:dyDescent="0.35">
      <c r="A638">
        <v>7</v>
      </c>
      <c r="B638">
        <v>7</v>
      </c>
      <c r="C638" t="s">
        <v>156</v>
      </c>
      <c r="D638" t="s">
        <v>24</v>
      </c>
    </row>
    <row r="639" spans="1:13" x14ac:dyDescent="0.35">
      <c r="A639">
        <v>8</v>
      </c>
      <c r="B639">
        <v>8</v>
      </c>
      <c r="C639" t="s">
        <v>157</v>
      </c>
      <c r="D639" t="s">
        <v>16</v>
      </c>
      <c r="E639">
        <v>44.62</v>
      </c>
      <c r="F639">
        <v>6.52</v>
      </c>
      <c r="G639">
        <v>737.87199999999996</v>
      </c>
      <c r="H639">
        <v>1605.6669999999999</v>
      </c>
      <c r="I639">
        <v>0.46</v>
      </c>
      <c r="J639">
        <v>9.1609999999999996</v>
      </c>
      <c r="K639" t="s">
        <v>75</v>
      </c>
      <c r="M639">
        <v>-100</v>
      </c>
    </row>
    <row r="640" spans="1:13" x14ac:dyDescent="0.35">
      <c r="A640">
        <v>9</v>
      </c>
      <c r="B640">
        <v>9</v>
      </c>
      <c r="C640" t="s">
        <v>158</v>
      </c>
      <c r="D640" t="s">
        <v>16</v>
      </c>
      <c r="F640">
        <v>6.5</v>
      </c>
      <c r="G640">
        <v>286.11599999999999</v>
      </c>
      <c r="H640">
        <v>1083.4839999999999</v>
      </c>
      <c r="I640">
        <v>0.26400000000000001</v>
      </c>
      <c r="K640" t="s">
        <v>75</v>
      </c>
    </row>
    <row r="641" spans="1:13" x14ac:dyDescent="0.35">
      <c r="A641">
        <v>10</v>
      </c>
      <c r="B641">
        <v>10</v>
      </c>
      <c r="C641" t="s">
        <v>159</v>
      </c>
      <c r="D641" t="s">
        <v>16</v>
      </c>
      <c r="F641">
        <v>6.43</v>
      </c>
      <c r="G641">
        <v>164.13</v>
      </c>
      <c r="H641">
        <v>980.904</v>
      </c>
      <c r="I641">
        <v>0.16700000000000001</v>
      </c>
      <c r="K641" t="s">
        <v>75</v>
      </c>
    </row>
    <row r="642" spans="1:13" x14ac:dyDescent="0.35">
      <c r="A642">
        <v>11</v>
      </c>
      <c r="B642">
        <v>11</v>
      </c>
      <c r="C642" t="s">
        <v>160</v>
      </c>
      <c r="D642" t="s">
        <v>24</v>
      </c>
    </row>
    <row r="643" spans="1:13" x14ac:dyDescent="0.35">
      <c r="A643">
        <v>12</v>
      </c>
      <c r="B643">
        <v>12</v>
      </c>
      <c r="C643" t="s">
        <v>161</v>
      </c>
      <c r="D643" t="s">
        <v>16</v>
      </c>
      <c r="F643">
        <v>6.43</v>
      </c>
      <c r="G643">
        <v>9.641</v>
      </c>
      <c r="H643">
        <v>1325.683</v>
      </c>
      <c r="I643">
        <v>7.0000000000000001E-3</v>
      </c>
      <c r="K643" t="s">
        <v>79</v>
      </c>
    </row>
    <row r="644" spans="1:13" x14ac:dyDescent="0.35">
      <c r="A644">
        <v>13</v>
      </c>
      <c r="B644">
        <v>13</v>
      </c>
      <c r="C644" t="s">
        <v>162</v>
      </c>
      <c r="D644" t="s">
        <v>16</v>
      </c>
      <c r="H644">
        <v>1415.2080000000001</v>
      </c>
    </row>
    <row r="645" spans="1:13" x14ac:dyDescent="0.35">
      <c r="A645">
        <v>14</v>
      </c>
      <c r="B645">
        <v>14</v>
      </c>
      <c r="C645" t="s">
        <v>163</v>
      </c>
      <c r="D645" t="s">
        <v>16</v>
      </c>
      <c r="F645">
        <v>6.54</v>
      </c>
      <c r="G645">
        <v>13.772</v>
      </c>
      <c r="H645">
        <v>1536.8330000000001</v>
      </c>
      <c r="I645">
        <v>8.9999999999999993E-3</v>
      </c>
      <c r="J645">
        <v>6.8140000000000001</v>
      </c>
      <c r="K645" t="s">
        <v>75</v>
      </c>
    </row>
    <row r="646" spans="1:13" x14ac:dyDescent="0.35">
      <c r="A646">
        <v>15</v>
      </c>
      <c r="B646">
        <v>15</v>
      </c>
      <c r="C646" t="s">
        <v>164</v>
      </c>
      <c r="D646" t="s">
        <v>16</v>
      </c>
      <c r="F646">
        <v>6.54</v>
      </c>
      <c r="G646">
        <v>41.335000000000001</v>
      </c>
      <c r="H646">
        <v>1203.4639999999999</v>
      </c>
      <c r="I646">
        <v>3.4000000000000002E-2</v>
      </c>
      <c r="K646" t="s">
        <v>75</v>
      </c>
    </row>
    <row r="647" spans="1:13" x14ac:dyDescent="0.35">
      <c r="A647">
        <v>16</v>
      </c>
      <c r="B647">
        <v>16</v>
      </c>
      <c r="C647" t="s">
        <v>165</v>
      </c>
      <c r="D647" t="s">
        <v>24</v>
      </c>
    </row>
    <row r="648" spans="1:13" x14ac:dyDescent="0.35">
      <c r="A648">
        <v>17</v>
      </c>
      <c r="B648">
        <v>17</v>
      </c>
      <c r="C648" t="s">
        <v>166</v>
      </c>
      <c r="D648" t="s">
        <v>16</v>
      </c>
      <c r="F648">
        <v>6.41</v>
      </c>
      <c r="G648">
        <v>241.50899999999999</v>
      </c>
      <c r="H648">
        <v>1027.4860000000001</v>
      </c>
      <c r="I648">
        <v>0.23499999999999999</v>
      </c>
      <c r="K648" t="s">
        <v>79</v>
      </c>
    </row>
    <row r="649" spans="1:13" x14ac:dyDescent="0.35">
      <c r="A649">
        <v>18</v>
      </c>
      <c r="B649">
        <v>18</v>
      </c>
      <c r="C649" t="s">
        <v>167</v>
      </c>
      <c r="D649" t="s">
        <v>16</v>
      </c>
      <c r="F649">
        <v>6.31</v>
      </c>
      <c r="G649">
        <v>130.81899999999999</v>
      </c>
      <c r="H649">
        <v>207.196</v>
      </c>
      <c r="I649">
        <v>0.63100000000000001</v>
      </c>
      <c r="K649" t="s">
        <v>75</v>
      </c>
    </row>
    <row r="650" spans="1:13" x14ac:dyDescent="0.35">
      <c r="A650">
        <v>19</v>
      </c>
      <c r="B650">
        <v>19</v>
      </c>
      <c r="C650" t="s">
        <v>168</v>
      </c>
      <c r="D650" t="s">
        <v>16</v>
      </c>
      <c r="F650">
        <v>6.29</v>
      </c>
      <c r="G650">
        <v>825.947</v>
      </c>
      <c r="H650">
        <v>1207.4480000000001</v>
      </c>
      <c r="I650">
        <v>0.68400000000000005</v>
      </c>
      <c r="J650">
        <v>16.352</v>
      </c>
      <c r="K650" t="s">
        <v>79</v>
      </c>
    </row>
    <row r="651" spans="1:13" x14ac:dyDescent="0.35">
      <c r="A651">
        <v>20</v>
      </c>
      <c r="B651">
        <v>20</v>
      </c>
      <c r="C651" t="s">
        <v>169</v>
      </c>
      <c r="D651" t="s">
        <v>16</v>
      </c>
      <c r="F651">
        <v>6.36</v>
      </c>
      <c r="G651">
        <v>291.90899999999999</v>
      </c>
      <c r="H651">
        <v>1172.818</v>
      </c>
      <c r="I651">
        <v>0.249</v>
      </c>
      <c r="K651" t="s">
        <v>75</v>
      </c>
    </row>
    <row r="652" spans="1:13" x14ac:dyDescent="0.35">
      <c r="A652">
        <v>21</v>
      </c>
      <c r="B652">
        <v>21</v>
      </c>
      <c r="C652" t="s">
        <v>170</v>
      </c>
      <c r="D652" t="s">
        <v>24</v>
      </c>
      <c r="K652" t="s">
        <v>25</v>
      </c>
    </row>
    <row r="653" spans="1:13" x14ac:dyDescent="0.35">
      <c r="A653">
        <v>22</v>
      </c>
      <c r="B653">
        <v>22</v>
      </c>
      <c r="C653" t="s">
        <v>171</v>
      </c>
      <c r="D653" t="s">
        <v>16</v>
      </c>
      <c r="E653">
        <v>354.9</v>
      </c>
      <c r="F653">
        <v>6.41</v>
      </c>
      <c r="G653">
        <v>5271.2209999999995</v>
      </c>
      <c r="H653">
        <v>2105.203</v>
      </c>
      <c r="I653">
        <v>2.504</v>
      </c>
      <c r="J653">
        <v>195.09399999999999</v>
      </c>
      <c r="K653" t="s">
        <v>66</v>
      </c>
      <c r="L653">
        <v>361.6</v>
      </c>
      <c r="M653">
        <v>1.9</v>
      </c>
    </row>
    <row r="654" spans="1:13" x14ac:dyDescent="0.35">
      <c r="A654">
        <v>23</v>
      </c>
      <c r="B654">
        <v>23</v>
      </c>
      <c r="C654" t="s">
        <v>172</v>
      </c>
      <c r="D654" t="s">
        <v>16</v>
      </c>
      <c r="F654">
        <v>6.38</v>
      </c>
      <c r="G654">
        <v>313.56</v>
      </c>
      <c r="H654">
        <v>1225.4059999999999</v>
      </c>
      <c r="I654">
        <v>0.25600000000000001</v>
      </c>
      <c r="K654" t="s">
        <v>75</v>
      </c>
    </row>
    <row r="655" spans="1:13" x14ac:dyDescent="0.35">
      <c r="A655">
        <v>24</v>
      </c>
      <c r="B655">
        <v>24</v>
      </c>
      <c r="C655" t="s">
        <v>173</v>
      </c>
      <c r="D655" t="s">
        <v>16</v>
      </c>
      <c r="F655">
        <v>6.38</v>
      </c>
      <c r="G655">
        <v>142.43299999999999</v>
      </c>
      <c r="H655">
        <v>922.85599999999999</v>
      </c>
      <c r="I655">
        <v>0.154</v>
      </c>
      <c r="K655" t="s">
        <v>75</v>
      </c>
    </row>
    <row r="656" spans="1:13" x14ac:dyDescent="0.35">
      <c r="A656">
        <v>25</v>
      </c>
      <c r="B656">
        <v>25</v>
      </c>
      <c r="C656" t="s">
        <v>174</v>
      </c>
      <c r="D656" t="s">
        <v>24</v>
      </c>
      <c r="K656" t="s">
        <v>25</v>
      </c>
    </row>
    <row r="657" spans="1:13" x14ac:dyDescent="0.35">
      <c r="A657">
        <v>26</v>
      </c>
      <c r="B657">
        <v>26</v>
      </c>
      <c r="C657" t="s">
        <v>175</v>
      </c>
      <c r="D657" t="s">
        <v>16</v>
      </c>
      <c r="F657">
        <v>6.32</v>
      </c>
      <c r="G657">
        <v>220.27699999999999</v>
      </c>
      <c r="H657">
        <v>1002.506</v>
      </c>
      <c r="I657">
        <v>0.22</v>
      </c>
      <c r="K657" t="s">
        <v>79</v>
      </c>
    </row>
    <row r="658" spans="1:13" x14ac:dyDescent="0.35">
      <c r="A658">
        <v>27</v>
      </c>
      <c r="B658">
        <v>27</v>
      </c>
      <c r="C658" t="s">
        <v>176</v>
      </c>
      <c r="D658" t="s">
        <v>16</v>
      </c>
      <c r="F658">
        <v>6.22</v>
      </c>
      <c r="G658">
        <v>155.07300000000001</v>
      </c>
      <c r="H658">
        <v>182.02699999999999</v>
      </c>
      <c r="I658">
        <v>0.85199999999999998</v>
      </c>
      <c r="K658" t="s">
        <v>75</v>
      </c>
    </row>
    <row r="659" spans="1:13" x14ac:dyDescent="0.35">
      <c r="A659">
        <v>28</v>
      </c>
      <c r="B659">
        <v>28</v>
      </c>
      <c r="C659" t="s">
        <v>177</v>
      </c>
      <c r="D659" t="s">
        <v>16</v>
      </c>
      <c r="F659">
        <v>6.25</v>
      </c>
      <c r="G659">
        <v>1505.6389999999999</v>
      </c>
      <c r="H659">
        <v>1203.8399999999999</v>
      </c>
      <c r="I659">
        <v>1.2509999999999999</v>
      </c>
      <c r="J659">
        <v>52.398000000000003</v>
      </c>
      <c r="K659" t="s">
        <v>66</v>
      </c>
      <c r="L659">
        <v>52.5</v>
      </c>
    </row>
    <row r="660" spans="1:13" x14ac:dyDescent="0.35">
      <c r="A660">
        <v>29</v>
      </c>
      <c r="B660">
        <v>29</v>
      </c>
      <c r="C660" t="s">
        <v>178</v>
      </c>
      <c r="D660" t="s">
        <v>16</v>
      </c>
      <c r="F660">
        <v>6.27</v>
      </c>
      <c r="G660">
        <v>256.56</v>
      </c>
      <c r="H660">
        <v>1049.704</v>
      </c>
      <c r="I660">
        <v>0.24399999999999999</v>
      </c>
      <c r="K660" t="s">
        <v>79</v>
      </c>
    </row>
    <row r="661" spans="1:13" x14ac:dyDescent="0.35">
      <c r="A661">
        <v>30</v>
      </c>
      <c r="B661">
        <v>30</v>
      </c>
      <c r="C661" t="s">
        <v>179</v>
      </c>
      <c r="D661" t="s">
        <v>24</v>
      </c>
    </row>
    <row r="662" spans="1:13" x14ac:dyDescent="0.35">
      <c r="A662">
        <v>31</v>
      </c>
      <c r="B662">
        <v>31</v>
      </c>
      <c r="C662" t="s">
        <v>180</v>
      </c>
      <c r="D662" t="s">
        <v>16</v>
      </c>
      <c r="E662">
        <v>733.5</v>
      </c>
      <c r="F662">
        <v>6.36</v>
      </c>
      <c r="G662">
        <v>12361.306</v>
      </c>
      <c r="H662">
        <v>2669.35</v>
      </c>
      <c r="I662">
        <v>4.6310000000000002</v>
      </c>
      <c r="J662">
        <v>843.00199999999995</v>
      </c>
      <c r="K662" t="s">
        <v>66</v>
      </c>
      <c r="L662">
        <v>952.3</v>
      </c>
      <c r="M662">
        <v>29.8</v>
      </c>
    </row>
    <row r="663" spans="1:13" x14ac:dyDescent="0.35">
      <c r="A663">
        <v>32</v>
      </c>
      <c r="B663">
        <v>32</v>
      </c>
      <c r="C663" t="s">
        <v>181</v>
      </c>
      <c r="D663" t="s">
        <v>16</v>
      </c>
      <c r="F663">
        <v>6.36</v>
      </c>
      <c r="G663">
        <v>320.815</v>
      </c>
      <c r="H663">
        <v>1110.0050000000001</v>
      </c>
      <c r="I663">
        <v>0.28899999999999998</v>
      </c>
      <c r="J663">
        <v>10.055999999999999</v>
      </c>
      <c r="K663" t="s">
        <v>75</v>
      </c>
    </row>
    <row r="664" spans="1:13" x14ac:dyDescent="0.35">
      <c r="A664">
        <v>33</v>
      </c>
      <c r="B664">
        <v>33</v>
      </c>
      <c r="C664" t="s">
        <v>182</v>
      </c>
      <c r="D664" t="s">
        <v>16</v>
      </c>
      <c r="F664">
        <v>5.9</v>
      </c>
      <c r="G664">
        <v>94.950999999999993</v>
      </c>
      <c r="H664">
        <v>986.52099999999996</v>
      </c>
      <c r="I664">
        <v>9.6000000000000002E-2</v>
      </c>
      <c r="K664" t="s">
        <v>75</v>
      </c>
    </row>
    <row r="665" spans="1:13" x14ac:dyDescent="0.35">
      <c r="A665">
        <v>34</v>
      </c>
      <c r="B665">
        <v>34</v>
      </c>
      <c r="C665" t="s">
        <v>183</v>
      </c>
      <c r="D665" t="s">
        <v>24</v>
      </c>
    </row>
    <row r="666" spans="1:13" x14ac:dyDescent="0.35">
      <c r="A666">
        <v>35</v>
      </c>
      <c r="B666">
        <v>35</v>
      </c>
      <c r="C666" t="s">
        <v>184</v>
      </c>
      <c r="D666" t="s">
        <v>24</v>
      </c>
    </row>
    <row r="667" spans="1:13" x14ac:dyDescent="0.35">
      <c r="A667">
        <v>36</v>
      </c>
      <c r="B667">
        <v>36</v>
      </c>
      <c r="C667" t="s">
        <v>185</v>
      </c>
      <c r="D667" t="s">
        <v>24</v>
      </c>
    </row>
    <row r="668" spans="1:13" x14ac:dyDescent="0.35">
      <c r="A668">
        <v>37</v>
      </c>
      <c r="B668">
        <v>37</v>
      </c>
      <c r="C668" t="s">
        <v>186</v>
      </c>
      <c r="D668" t="s">
        <v>24</v>
      </c>
    </row>
    <row r="669" spans="1:13" x14ac:dyDescent="0.35">
      <c r="A669">
        <v>38</v>
      </c>
      <c r="B669">
        <v>38</v>
      </c>
      <c r="C669" t="s">
        <v>187</v>
      </c>
      <c r="D669" t="s">
        <v>24</v>
      </c>
    </row>
    <row r="670" spans="1:13" x14ac:dyDescent="0.35">
      <c r="A670">
        <v>39</v>
      </c>
      <c r="B670">
        <v>39</v>
      </c>
      <c r="C670" t="s">
        <v>188</v>
      </c>
      <c r="D670" t="s">
        <v>24</v>
      </c>
    </row>
    <row r="671" spans="1:13" x14ac:dyDescent="0.35">
      <c r="A671">
        <v>40</v>
      </c>
      <c r="B671">
        <v>40</v>
      </c>
      <c r="C671" t="s">
        <v>189</v>
      </c>
      <c r="D671" t="s">
        <v>24</v>
      </c>
    </row>
    <row r="672" spans="1:13" x14ac:dyDescent="0.35">
      <c r="A672">
        <v>41</v>
      </c>
      <c r="B672">
        <v>41</v>
      </c>
      <c r="C672" t="s">
        <v>190</v>
      </c>
      <c r="D672" t="s">
        <v>24</v>
      </c>
    </row>
    <row r="673" spans="1:13" x14ac:dyDescent="0.35">
      <c r="A673">
        <v>42</v>
      </c>
      <c r="B673">
        <v>42</v>
      </c>
      <c r="C673" t="s">
        <v>191</v>
      </c>
      <c r="D673" t="s">
        <v>24</v>
      </c>
      <c r="F673">
        <v>6.43</v>
      </c>
      <c r="G673">
        <v>27.024999999999999</v>
      </c>
      <c r="K673" t="s">
        <v>17</v>
      </c>
    </row>
    <row r="674" spans="1:13" x14ac:dyDescent="0.35">
      <c r="A674">
        <v>43</v>
      </c>
      <c r="B674">
        <v>43</v>
      </c>
      <c r="C674" t="s">
        <v>192</v>
      </c>
      <c r="D674" t="s">
        <v>16</v>
      </c>
    </row>
    <row r="675" spans="1:13" x14ac:dyDescent="0.35">
      <c r="A675">
        <v>44</v>
      </c>
      <c r="B675">
        <v>44</v>
      </c>
      <c r="C675" t="s">
        <v>193</v>
      </c>
      <c r="D675" t="s">
        <v>16</v>
      </c>
    </row>
    <row r="676" spans="1:13" x14ac:dyDescent="0.35">
      <c r="A676">
        <v>45</v>
      </c>
      <c r="B676">
        <v>45</v>
      </c>
      <c r="C676" t="s">
        <v>194</v>
      </c>
      <c r="D676" t="s">
        <v>16</v>
      </c>
    </row>
    <row r="677" spans="1:13" x14ac:dyDescent="0.35">
      <c r="A677">
        <v>46</v>
      </c>
      <c r="B677">
        <v>46</v>
      </c>
      <c r="C677" t="s">
        <v>195</v>
      </c>
      <c r="D677" t="s">
        <v>16</v>
      </c>
      <c r="F677">
        <v>6.29</v>
      </c>
      <c r="G677">
        <v>0.68300000000000005</v>
      </c>
      <c r="K677" t="s">
        <v>17</v>
      </c>
    </row>
    <row r="678" spans="1:13" x14ac:dyDescent="0.35">
      <c r="A678">
        <v>47</v>
      </c>
      <c r="B678">
        <v>47</v>
      </c>
      <c r="C678" t="s">
        <v>196</v>
      </c>
      <c r="D678" t="s">
        <v>16</v>
      </c>
      <c r="F678">
        <v>6.41</v>
      </c>
      <c r="G678">
        <v>0.94799999999999995</v>
      </c>
      <c r="K678" t="s">
        <v>17</v>
      </c>
    </row>
    <row r="679" spans="1:13" x14ac:dyDescent="0.35">
      <c r="A679">
        <v>48</v>
      </c>
      <c r="B679">
        <v>48</v>
      </c>
      <c r="C679" t="s">
        <v>197</v>
      </c>
      <c r="D679" t="s">
        <v>24</v>
      </c>
    </row>
    <row r="681" spans="1:13" x14ac:dyDescent="0.35">
      <c r="A681" t="s">
        <v>86</v>
      </c>
    </row>
    <row r="683" spans="1:13" x14ac:dyDescent="0.35">
      <c r="B683" t="s">
        <v>3</v>
      </c>
      <c r="C683" t="s">
        <v>4</v>
      </c>
      <c r="D683" t="s">
        <v>5</v>
      </c>
      <c r="E683" t="s">
        <v>6</v>
      </c>
      <c r="F683" t="s">
        <v>7</v>
      </c>
      <c r="G683" t="s">
        <v>8</v>
      </c>
      <c r="H683" t="s">
        <v>9</v>
      </c>
      <c r="I683" t="s">
        <v>10</v>
      </c>
      <c r="J683" t="s">
        <v>11</v>
      </c>
      <c r="K683" t="s">
        <v>12</v>
      </c>
      <c r="L683" t="s">
        <v>13</v>
      </c>
      <c r="M683" t="s">
        <v>14</v>
      </c>
    </row>
    <row r="684" spans="1:13" x14ac:dyDescent="0.35">
      <c r="A684">
        <v>1</v>
      </c>
      <c r="B684">
        <v>1</v>
      </c>
      <c r="C684" t="s">
        <v>150</v>
      </c>
      <c r="D684" t="s">
        <v>24</v>
      </c>
    </row>
    <row r="685" spans="1:13" x14ac:dyDescent="0.35">
      <c r="A685">
        <v>2</v>
      </c>
      <c r="B685">
        <v>2</v>
      </c>
      <c r="C685" t="s">
        <v>151</v>
      </c>
      <c r="D685" t="s">
        <v>16</v>
      </c>
      <c r="H685">
        <v>1245.9659999999999</v>
      </c>
    </row>
    <row r="686" spans="1:13" x14ac:dyDescent="0.35">
      <c r="A686">
        <v>3</v>
      </c>
      <c r="B686">
        <v>3</v>
      </c>
      <c r="C686" t="s">
        <v>152</v>
      </c>
      <c r="D686" t="s">
        <v>16</v>
      </c>
      <c r="F686">
        <v>7.64</v>
      </c>
      <c r="G686">
        <v>43.198999999999998</v>
      </c>
      <c r="H686">
        <v>1026.67</v>
      </c>
      <c r="I686">
        <v>4.2000000000000003E-2</v>
      </c>
      <c r="K686" t="s">
        <v>75</v>
      </c>
    </row>
    <row r="687" spans="1:13" x14ac:dyDescent="0.35">
      <c r="A687">
        <v>4</v>
      </c>
      <c r="B687">
        <v>4</v>
      </c>
      <c r="C687" t="s">
        <v>153</v>
      </c>
      <c r="D687" t="s">
        <v>16</v>
      </c>
      <c r="F687">
        <v>7.36</v>
      </c>
      <c r="G687">
        <v>113.964</v>
      </c>
      <c r="H687">
        <v>376.96899999999999</v>
      </c>
      <c r="I687">
        <v>0.30199999999999999</v>
      </c>
      <c r="K687" t="s">
        <v>75</v>
      </c>
    </row>
    <row r="688" spans="1:13" x14ac:dyDescent="0.35">
      <c r="A688">
        <v>5</v>
      </c>
      <c r="B688">
        <v>5</v>
      </c>
      <c r="C688" t="s">
        <v>154</v>
      </c>
      <c r="D688" t="s">
        <v>16</v>
      </c>
      <c r="F688">
        <v>7.5</v>
      </c>
      <c r="G688">
        <v>179.40100000000001</v>
      </c>
      <c r="H688">
        <v>1073.4639999999999</v>
      </c>
      <c r="I688">
        <v>0.16700000000000001</v>
      </c>
      <c r="K688" t="s">
        <v>75</v>
      </c>
    </row>
    <row r="689" spans="1:13" x14ac:dyDescent="0.35">
      <c r="A689">
        <v>6</v>
      </c>
      <c r="B689">
        <v>6</v>
      </c>
      <c r="C689" t="s">
        <v>155</v>
      </c>
      <c r="D689" t="s">
        <v>16</v>
      </c>
      <c r="F689">
        <v>7.43</v>
      </c>
      <c r="G689">
        <v>25.585999999999999</v>
      </c>
      <c r="H689">
        <v>1103.3499999999999</v>
      </c>
      <c r="I689">
        <v>2.3E-2</v>
      </c>
      <c r="K689" t="s">
        <v>79</v>
      </c>
    </row>
    <row r="690" spans="1:13" x14ac:dyDescent="0.35">
      <c r="A690">
        <v>7</v>
      </c>
      <c r="B690">
        <v>7</v>
      </c>
      <c r="C690" t="s">
        <v>156</v>
      </c>
      <c r="D690" t="s">
        <v>24</v>
      </c>
    </row>
    <row r="691" spans="1:13" x14ac:dyDescent="0.35">
      <c r="A691">
        <v>8</v>
      </c>
      <c r="B691">
        <v>8</v>
      </c>
      <c r="C691" t="s">
        <v>157</v>
      </c>
      <c r="D691" t="s">
        <v>16</v>
      </c>
      <c r="E691">
        <v>44.62</v>
      </c>
      <c r="F691">
        <v>7.57</v>
      </c>
      <c r="G691">
        <v>231.30199999999999</v>
      </c>
      <c r="H691">
        <v>1605.6669999999999</v>
      </c>
      <c r="I691">
        <v>0.14399999999999999</v>
      </c>
      <c r="J691">
        <v>13.132999999999999</v>
      </c>
      <c r="K691" t="s">
        <v>75</v>
      </c>
      <c r="M691">
        <v>-100</v>
      </c>
    </row>
    <row r="692" spans="1:13" x14ac:dyDescent="0.35">
      <c r="A692">
        <v>9</v>
      </c>
      <c r="B692">
        <v>9</v>
      </c>
      <c r="C692" t="s">
        <v>158</v>
      </c>
      <c r="D692" t="s">
        <v>16</v>
      </c>
      <c r="F692">
        <v>7.39</v>
      </c>
      <c r="G692">
        <v>64.168999999999997</v>
      </c>
      <c r="H692">
        <v>1083.4839999999999</v>
      </c>
      <c r="I692">
        <v>5.8999999999999997E-2</v>
      </c>
      <c r="K692" t="s">
        <v>75</v>
      </c>
    </row>
    <row r="693" spans="1:13" x14ac:dyDescent="0.35">
      <c r="A693">
        <v>10</v>
      </c>
      <c r="B693">
        <v>10</v>
      </c>
      <c r="C693" t="s">
        <v>159</v>
      </c>
      <c r="D693" t="s">
        <v>16</v>
      </c>
      <c r="F693">
        <v>7.32</v>
      </c>
      <c r="G693">
        <v>24.317</v>
      </c>
      <c r="H693">
        <v>980.904</v>
      </c>
      <c r="I693">
        <v>2.5000000000000001E-2</v>
      </c>
      <c r="K693" t="s">
        <v>75</v>
      </c>
    </row>
    <row r="694" spans="1:13" x14ac:dyDescent="0.35">
      <c r="A694">
        <v>11</v>
      </c>
      <c r="B694">
        <v>11</v>
      </c>
      <c r="C694" t="s">
        <v>160</v>
      </c>
      <c r="D694" t="s">
        <v>24</v>
      </c>
    </row>
    <row r="695" spans="1:13" x14ac:dyDescent="0.35">
      <c r="A695">
        <v>12</v>
      </c>
      <c r="B695">
        <v>12</v>
      </c>
      <c r="C695" t="s">
        <v>161</v>
      </c>
      <c r="D695" t="s">
        <v>16</v>
      </c>
      <c r="H695">
        <v>1325.683</v>
      </c>
    </row>
    <row r="696" spans="1:13" x14ac:dyDescent="0.35">
      <c r="A696">
        <v>13</v>
      </c>
      <c r="B696">
        <v>13</v>
      </c>
      <c r="C696" t="s">
        <v>162</v>
      </c>
      <c r="D696" t="s">
        <v>16</v>
      </c>
      <c r="H696">
        <v>1415.2080000000001</v>
      </c>
    </row>
    <row r="697" spans="1:13" x14ac:dyDescent="0.35">
      <c r="A697">
        <v>14</v>
      </c>
      <c r="B697">
        <v>14</v>
      </c>
      <c r="C697" t="s">
        <v>163</v>
      </c>
      <c r="D697" t="s">
        <v>16</v>
      </c>
      <c r="H697">
        <v>1536.8330000000001</v>
      </c>
    </row>
    <row r="698" spans="1:13" x14ac:dyDescent="0.35">
      <c r="A698">
        <v>15</v>
      </c>
      <c r="B698">
        <v>15</v>
      </c>
      <c r="C698" t="s">
        <v>164</v>
      </c>
      <c r="D698" t="s">
        <v>16</v>
      </c>
      <c r="F698">
        <v>7.36</v>
      </c>
      <c r="G698">
        <v>12.114000000000001</v>
      </c>
      <c r="H698">
        <v>1203.4639999999999</v>
      </c>
      <c r="I698">
        <v>0.01</v>
      </c>
      <c r="K698" t="s">
        <v>79</v>
      </c>
    </row>
    <row r="699" spans="1:13" x14ac:dyDescent="0.35">
      <c r="A699">
        <v>16</v>
      </c>
      <c r="B699">
        <v>16</v>
      </c>
      <c r="C699" t="s">
        <v>165</v>
      </c>
      <c r="D699" t="s">
        <v>24</v>
      </c>
    </row>
    <row r="700" spans="1:13" x14ac:dyDescent="0.35">
      <c r="A700">
        <v>17</v>
      </c>
      <c r="B700">
        <v>17</v>
      </c>
      <c r="C700" t="s">
        <v>166</v>
      </c>
      <c r="D700" t="s">
        <v>16</v>
      </c>
      <c r="F700">
        <v>7.48</v>
      </c>
      <c r="G700">
        <v>38.597999999999999</v>
      </c>
      <c r="H700">
        <v>1027.4860000000001</v>
      </c>
      <c r="I700">
        <v>3.7999999999999999E-2</v>
      </c>
      <c r="K700" t="s">
        <v>75</v>
      </c>
    </row>
    <row r="701" spans="1:13" x14ac:dyDescent="0.35">
      <c r="A701">
        <v>18</v>
      </c>
      <c r="B701">
        <v>18</v>
      </c>
      <c r="C701" t="s">
        <v>167</v>
      </c>
      <c r="D701" t="s">
        <v>16</v>
      </c>
      <c r="F701">
        <v>7.09</v>
      </c>
      <c r="G701">
        <v>51.991</v>
      </c>
      <c r="H701">
        <v>207.196</v>
      </c>
      <c r="I701">
        <v>0.251</v>
      </c>
      <c r="K701" t="s">
        <v>79</v>
      </c>
    </row>
    <row r="702" spans="1:13" x14ac:dyDescent="0.35">
      <c r="A702">
        <v>19</v>
      </c>
      <c r="B702">
        <v>19</v>
      </c>
      <c r="C702" t="s">
        <v>168</v>
      </c>
      <c r="D702" t="s">
        <v>16</v>
      </c>
      <c r="F702">
        <v>7.14</v>
      </c>
      <c r="G702">
        <v>178.13</v>
      </c>
      <c r="H702">
        <v>1207.4480000000001</v>
      </c>
      <c r="I702">
        <v>0.14799999999999999</v>
      </c>
      <c r="K702" t="s">
        <v>75</v>
      </c>
    </row>
    <row r="703" spans="1:13" x14ac:dyDescent="0.35">
      <c r="A703">
        <v>20</v>
      </c>
      <c r="B703">
        <v>20</v>
      </c>
      <c r="C703" t="s">
        <v>169</v>
      </c>
      <c r="D703" t="s">
        <v>16</v>
      </c>
      <c r="F703">
        <v>7.29</v>
      </c>
      <c r="G703">
        <v>52.618000000000002</v>
      </c>
      <c r="H703">
        <v>1172.818</v>
      </c>
      <c r="I703">
        <v>4.4999999999999998E-2</v>
      </c>
      <c r="K703" t="s">
        <v>75</v>
      </c>
    </row>
    <row r="704" spans="1:13" x14ac:dyDescent="0.35">
      <c r="A704">
        <v>21</v>
      </c>
      <c r="B704">
        <v>21</v>
      </c>
      <c r="C704" t="s">
        <v>170</v>
      </c>
      <c r="D704" t="s">
        <v>24</v>
      </c>
    </row>
    <row r="705" spans="1:13" x14ac:dyDescent="0.35">
      <c r="A705">
        <v>22</v>
      </c>
      <c r="B705">
        <v>22</v>
      </c>
      <c r="C705" t="s">
        <v>171</v>
      </c>
      <c r="D705" t="s">
        <v>16</v>
      </c>
      <c r="E705">
        <v>354.9</v>
      </c>
      <c r="F705">
        <v>7.43</v>
      </c>
      <c r="G705">
        <v>3515.7359999999999</v>
      </c>
      <c r="H705">
        <v>2105.203</v>
      </c>
      <c r="I705">
        <v>1.67</v>
      </c>
      <c r="J705">
        <v>94.691000000000003</v>
      </c>
      <c r="K705" t="s">
        <v>17</v>
      </c>
      <c r="L705">
        <v>371.5</v>
      </c>
      <c r="M705">
        <v>4.7</v>
      </c>
    </row>
    <row r="706" spans="1:13" x14ac:dyDescent="0.35">
      <c r="A706">
        <v>23</v>
      </c>
      <c r="B706">
        <v>23</v>
      </c>
      <c r="C706" t="s">
        <v>172</v>
      </c>
      <c r="D706" t="s">
        <v>16</v>
      </c>
      <c r="F706">
        <v>7.34</v>
      </c>
      <c r="G706">
        <v>176.297</v>
      </c>
      <c r="H706">
        <v>1225.4059999999999</v>
      </c>
      <c r="I706">
        <v>0.14399999999999999</v>
      </c>
      <c r="K706" t="s">
        <v>75</v>
      </c>
    </row>
    <row r="707" spans="1:13" x14ac:dyDescent="0.35">
      <c r="A707">
        <v>24</v>
      </c>
      <c r="B707">
        <v>24</v>
      </c>
      <c r="C707" t="s">
        <v>173</v>
      </c>
      <c r="D707" t="s">
        <v>16</v>
      </c>
      <c r="F707">
        <v>7.02</v>
      </c>
      <c r="G707">
        <v>9.6430000000000007</v>
      </c>
      <c r="H707">
        <v>922.85599999999999</v>
      </c>
      <c r="I707">
        <v>0.01</v>
      </c>
      <c r="K707" t="s">
        <v>79</v>
      </c>
    </row>
    <row r="708" spans="1:13" x14ac:dyDescent="0.35">
      <c r="A708">
        <v>25</v>
      </c>
      <c r="B708">
        <v>25</v>
      </c>
      <c r="C708" t="s">
        <v>174</v>
      </c>
      <c r="D708" t="s">
        <v>24</v>
      </c>
      <c r="K708" t="s">
        <v>25</v>
      </c>
    </row>
    <row r="709" spans="1:13" x14ac:dyDescent="0.35">
      <c r="A709">
        <v>26</v>
      </c>
      <c r="B709">
        <v>26</v>
      </c>
      <c r="C709" t="s">
        <v>175</v>
      </c>
      <c r="D709" t="s">
        <v>16</v>
      </c>
      <c r="F709">
        <v>7.23</v>
      </c>
      <c r="G709">
        <v>66.546999999999997</v>
      </c>
      <c r="H709">
        <v>1002.506</v>
      </c>
      <c r="I709">
        <v>6.6000000000000003E-2</v>
      </c>
      <c r="K709" t="s">
        <v>75</v>
      </c>
    </row>
    <row r="710" spans="1:13" x14ac:dyDescent="0.35">
      <c r="A710">
        <v>27</v>
      </c>
      <c r="B710">
        <v>27</v>
      </c>
      <c r="C710" t="s">
        <v>176</v>
      </c>
      <c r="D710" t="s">
        <v>16</v>
      </c>
      <c r="F710">
        <v>7.02</v>
      </c>
      <c r="G710">
        <v>71.52</v>
      </c>
      <c r="H710">
        <v>182.02699999999999</v>
      </c>
      <c r="I710">
        <v>0.39300000000000002</v>
      </c>
      <c r="K710" t="s">
        <v>79</v>
      </c>
    </row>
    <row r="711" spans="1:13" x14ac:dyDescent="0.35">
      <c r="A711">
        <v>28</v>
      </c>
      <c r="B711">
        <v>28</v>
      </c>
      <c r="C711" t="s">
        <v>177</v>
      </c>
      <c r="D711" t="s">
        <v>16</v>
      </c>
      <c r="F711">
        <v>7.13</v>
      </c>
      <c r="G711">
        <v>288.31799999999998</v>
      </c>
      <c r="H711">
        <v>1203.8399999999999</v>
      </c>
      <c r="I711">
        <v>0.23899999999999999</v>
      </c>
      <c r="K711" t="s">
        <v>75</v>
      </c>
    </row>
    <row r="712" spans="1:13" x14ac:dyDescent="0.35">
      <c r="A712">
        <v>29</v>
      </c>
      <c r="B712">
        <v>29</v>
      </c>
      <c r="C712" t="s">
        <v>178</v>
      </c>
      <c r="D712" t="s">
        <v>16</v>
      </c>
      <c r="F712">
        <v>7.34</v>
      </c>
      <c r="G712">
        <v>17.605</v>
      </c>
      <c r="H712">
        <v>1049.704</v>
      </c>
      <c r="I712">
        <v>1.7000000000000001E-2</v>
      </c>
      <c r="K712" t="s">
        <v>79</v>
      </c>
    </row>
    <row r="713" spans="1:13" x14ac:dyDescent="0.35">
      <c r="A713">
        <v>30</v>
      </c>
      <c r="B713">
        <v>30</v>
      </c>
      <c r="C713" t="s">
        <v>179</v>
      </c>
      <c r="D713" t="s">
        <v>24</v>
      </c>
    </row>
    <row r="714" spans="1:13" x14ac:dyDescent="0.35">
      <c r="A714">
        <v>31</v>
      </c>
      <c r="B714">
        <v>31</v>
      </c>
      <c r="C714" t="s">
        <v>180</v>
      </c>
      <c r="D714" t="s">
        <v>16</v>
      </c>
      <c r="E714">
        <v>733.5</v>
      </c>
      <c r="F714">
        <v>7.39</v>
      </c>
      <c r="G714">
        <v>7504.5839999999998</v>
      </c>
      <c r="H714">
        <v>2669.35</v>
      </c>
      <c r="I714">
        <v>2.8109999999999999</v>
      </c>
      <c r="J714">
        <v>137.911</v>
      </c>
      <c r="K714" t="s">
        <v>66</v>
      </c>
      <c r="L714">
        <v>968.5</v>
      </c>
      <c r="M714">
        <v>32</v>
      </c>
    </row>
    <row r="715" spans="1:13" x14ac:dyDescent="0.35">
      <c r="A715">
        <v>32</v>
      </c>
      <c r="B715">
        <v>32</v>
      </c>
      <c r="C715" t="s">
        <v>181</v>
      </c>
      <c r="D715" t="s">
        <v>16</v>
      </c>
      <c r="F715">
        <v>7.39</v>
      </c>
      <c r="G715">
        <v>262.08199999999999</v>
      </c>
      <c r="H715">
        <v>1110.0050000000001</v>
      </c>
      <c r="I715">
        <v>0.23599999999999999</v>
      </c>
      <c r="K715" t="s">
        <v>75</v>
      </c>
    </row>
    <row r="716" spans="1:13" x14ac:dyDescent="0.35">
      <c r="A716">
        <v>33</v>
      </c>
      <c r="B716">
        <v>33</v>
      </c>
      <c r="C716" t="s">
        <v>182</v>
      </c>
      <c r="D716" t="s">
        <v>16</v>
      </c>
      <c r="F716">
        <v>7.13</v>
      </c>
      <c r="G716">
        <v>13.744</v>
      </c>
      <c r="H716">
        <v>986.52099999999996</v>
      </c>
      <c r="I716">
        <v>1.4E-2</v>
      </c>
      <c r="K716" t="s">
        <v>79</v>
      </c>
    </row>
    <row r="717" spans="1:13" x14ac:dyDescent="0.35">
      <c r="A717">
        <v>34</v>
      </c>
      <c r="B717">
        <v>34</v>
      </c>
      <c r="C717" t="s">
        <v>183</v>
      </c>
      <c r="D717" t="s">
        <v>24</v>
      </c>
    </row>
    <row r="718" spans="1:13" x14ac:dyDescent="0.35">
      <c r="A718">
        <v>35</v>
      </c>
      <c r="B718">
        <v>35</v>
      </c>
      <c r="C718" t="s">
        <v>184</v>
      </c>
      <c r="D718" t="s">
        <v>24</v>
      </c>
    </row>
    <row r="719" spans="1:13" x14ac:dyDescent="0.35">
      <c r="A719">
        <v>36</v>
      </c>
      <c r="B719">
        <v>36</v>
      </c>
      <c r="C719" t="s">
        <v>185</v>
      </c>
      <c r="D719" t="s">
        <v>24</v>
      </c>
    </row>
    <row r="720" spans="1:13" x14ac:dyDescent="0.35">
      <c r="A720">
        <v>37</v>
      </c>
      <c r="B720">
        <v>37</v>
      </c>
      <c r="C720" t="s">
        <v>186</v>
      </c>
      <c r="D720" t="s">
        <v>24</v>
      </c>
    </row>
    <row r="721" spans="1:13" x14ac:dyDescent="0.35">
      <c r="A721">
        <v>38</v>
      </c>
      <c r="B721">
        <v>38</v>
      </c>
      <c r="C721" t="s">
        <v>187</v>
      </c>
      <c r="D721" t="s">
        <v>24</v>
      </c>
    </row>
    <row r="722" spans="1:13" x14ac:dyDescent="0.35">
      <c r="A722">
        <v>39</v>
      </c>
      <c r="B722">
        <v>39</v>
      </c>
      <c r="C722" t="s">
        <v>188</v>
      </c>
      <c r="D722" t="s">
        <v>24</v>
      </c>
      <c r="K722" t="s">
        <v>25</v>
      </c>
    </row>
    <row r="723" spans="1:13" x14ac:dyDescent="0.35">
      <c r="A723">
        <v>40</v>
      </c>
      <c r="B723">
        <v>40</v>
      </c>
      <c r="C723" t="s">
        <v>189</v>
      </c>
      <c r="D723" t="s">
        <v>24</v>
      </c>
    </row>
    <row r="724" spans="1:13" x14ac:dyDescent="0.35">
      <c r="A724">
        <v>41</v>
      </c>
      <c r="B724">
        <v>41</v>
      </c>
      <c r="C724" t="s">
        <v>190</v>
      </c>
      <c r="D724" t="s">
        <v>24</v>
      </c>
    </row>
    <row r="725" spans="1:13" x14ac:dyDescent="0.35">
      <c r="A725">
        <v>42</v>
      </c>
      <c r="B725">
        <v>42</v>
      </c>
      <c r="C725" t="s">
        <v>191</v>
      </c>
      <c r="D725" t="s">
        <v>24</v>
      </c>
      <c r="K725" t="s">
        <v>25</v>
      </c>
    </row>
    <row r="726" spans="1:13" x14ac:dyDescent="0.35">
      <c r="A726">
        <v>43</v>
      </c>
      <c r="B726">
        <v>43</v>
      </c>
      <c r="C726" t="s">
        <v>192</v>
      </c>
      <c r="D726" t="s">
        <v>16</v>
      </c>
    </row>
    <row r="727" spans="1:13" x14ac:dyDescent="0.35">
      <c r="A727">
        <v>44</v>
      </c>
      <c r="B727">
        <v>44</v>
      </c>
      <c r="C727" t="s">
        <v>193</v>
      </c>
      <c r="D727" t="s">
        <v>16</v>
      </c>
    </row>
    <row r="728" spans="1:13" x14ac:dyDescent="0.35">
      <c r="A728">
        <v>45</v>
      </c>
      <c r="B728">
        <v>45</v>
      </c>
      <c r="C728" t="s">
        <v>194</v>
      </c>
      <c r="D728" t="s">
        <v>16</v>
      </c>
    </row>
    <row r="729" spans="1:13" x14ac:dyDescent="0.35">
      <c r="A729">
        <v>46</v>
      </c>
      <c r="B729">
        <v>46</v>
      </c>
      <c r="C729" t="s">
        <v>195</v>
      </c>
      <c r="D729" t="s">
        <v>16</v>
      </c>
    </row>
    <row r="730" spans="1:13" x14ac:dyDescent="0.35">
      <c r="A730">
        <v>47</v>
      </c>
      <c r="B730">
        <v>47</v>
      </c>
      <c r="C730" t="s">
        <v>196</v>
      </c>
      <c r="D730" t="s">
        <v>16</v>
      </c>
    </row>
    <row r="731" spans="1:13" x14ac:dyDescent="0.35">
      <c r="A731">
        <v>48</v>
      </c>
      <c r="B731">
        <v>48</v>
      </c>
      <c r="C731" t="s">
        <v>197</v>
      </c>
      <c r="D731" t="s">
        <v>24</v>
      </c>
    </row>
    <row r="733" spans="1:13" x14ac:dyDescent="0.35">
      <c r="A733" t="s">
        <v>88</v>
      </c>
    </row>
    <row r="735" spans="1:13" x14ac:dyDescent="0.35">
      <c r="B735" t="s">
        <v>3</v>
      </c>
      <c r="C735" t="s">
        <v>4</v>
      </c>
      <c r="D735" t="s">
        <v>5</v>
      </c>
      <c r="E735" t="s">
        <v>6</v>
      </c>
      <c r="F735" t="s">
        <v>7</v>
      </c>
      <c r="G735" t="s">
        <v>8</v>
      </c>
      <c r="H735" t="s">
        <v>9</v>
      </c>
      <c r="I735" t="s">
        <v>10</v>
      </c>
      <c r="J735" t="s">
        <v>11</v>
      </c>
      <c r="K735" t="s">
        <v>12</v>
      </c>
      <c r="L735" t="s">
        <v>13</v>
      </c>
      <c r="M735" t="s">
        <v>14</v>
      </c>
    </row>
    <row r="736" spans="1:13" x14ac:dyDescent="0.35">
      <c r="A736">
        <v>1</v>
      </c>
      <c r="B736">
        <v>1</v>
      </c>
      <c r="C736" t="s">
        <v>150</v>
      </c>
      <c r="D736" t="s">
        <v>24</v>
      </c>
      <c r="E736">
        <v>1</v>
      </c>
      <c r="K736" t="s">
        <v>25</v>
      </c>
    </row>
    <row r="737" spans="1:13" x14ac:dyDescent="0.35">
      <c r="A737">
        <v>2</v>
      </c>
      <c r="B737">
        <v>2</v>
      </c>
      <c r="C737" t="s">
        <v>151</v>
      </c>
      <c r="D737" t="s">
        <v>16</v>
      </c>
      <c r="E737">
        <v>1</v>
      </c>
      <c r="F737">
        <v>0.59</v>
      </c>
      <c r="G737">
        <v>1741.298</v>
      </c>
      <c r="I737">
        <v>1741.298</v>
      </c>
      <c r="K737" t="s">
        <v>17</v>
      </c>
      <c r="L737">
        <v>0.7</v>
      </c>
      <c r="M737">
        <v>-32.200000000000003</v>
      </c>
    </row>
    <row r="738" spans="1:13" x14ac:dyDescent="0.35">
      <c r="A738">
        <v>3</v>
      </c>
      <c r="B738">
        <v>3</v>
      </c>
      <c r="C738" t="s">
        <v>152</v>
      </c>
      <c r="D738" t="s">
        <v>16</v>
      </c>
      <c r="E738">
        <v>1</v>
      </c>
      <c r="F738">
        <v>0.6</v>
      </c>
      <c r="G738">
        <v>1071.4390000000001</v>
      </c>
      <c r="I738">
        <v>1071.4390000000001</v>
      </c>
      <c r="K738" t="s">
        <v>17</v>
      </c>
      <c r="L738">
        <v>0.4</v>
      </c>
      <c r="M738">
        <v>-58.3</v>
      </c>
    </row>
    <row r="739" spans="1:13" x14ac:dyDescent="0.35">
      <c r="A739">
        <v>4</v>
      </c>
      <c r="B739">
        <v>4</v>
      </c>
      <c r="C739" t="s">
        <v>153</v>
      </c>
      <c r="D739" t="s">
        <v>16</v>
      </c>
      <c r="E739">
        <v>1</v>
      </c>
      <c r="F739">
        <v>0.57999999999999996</v>
      </c>
      <c r="G739">
        <v>344.27600000000001</v>
      </c>
      <c r="I739">
        <v>344.27600000000001</v>
      </c>
      <c r="K739" t="s">
        <v>17</v>
      </c>
      <c r="L739">
        <v>0.1</v>
      </c>
      <c r="M739">
        <v>-86.6</v>
      </c>
    </row>
    <row r="740" spans="1:13" x14ac:dyDescent="0.35">
      <c r="A740">
        <v>5</v>
      </c>
      <c r="B740">
        <v>5</v>
      </c>
      <c r="C740" t="s">
        <v>154</v>
      </c>
      <c r="D740" t="s">
        <v>16</v>
      </c>
      <c r="E740">
        <v>1</v>
      </c>
      <c r="F740">
        <v>0.6</v>
      </c>
      <c r="G740">
        <v>370.60599999999999</v>
      </c>
      <c r="I740">
        <v>370.60599999999999</v>
      </c>
      <c r="K740" t="s">
        <v>17</v>
      </c>
      <c r="L740">
        <v>0.1</v>
      </c>
      <c r="M740">
        <v>-85.6</v>
      </c>
    </row>
    <row r="741" spans="1:13" x14ac:dyDescent="0.35">
      <c r="A741">
        <v>6</v>
      </c>
      <c r="B741">
        <v>6</v>
      </c>
      <c r="C741" t="s">
        <v>155</v>
      </c>
      <c r="D741" t="s">
        <v>16</v>
      </c>
      <c r="E741">
        <v>1</v>
      </c>
      <c r="F741">
        <v>0.59</v>
      </c>
      <c r="G741">
        <v>251.066</v>
      </c>
      <c r="I741">
        <v>251.066</v>
      </c>
      <c r="K741" t="s">
        <v>17</v>
      </c>
      <c r="L741">
        <v>0.1</v>
      </c>
      <c r="M741">
        <v>-90.2</v>
      </c>
    </row>
    <row r="742" spans="1:13" x14ac:dyDescent="0.35">
      <c r="A742">
        <v>7</v>
      </c>
      <c r="B742">
        <v>7</v>
      </c>
      <c r="C742" t="s">
        <v>156</v>
      </c>
      <c r="D742" t="s">
        <v>24</v>
      </c>
      <c r="E742">
        <v>1</v>
      </c>
      <c r="K742" t="s">
        <v>25</v>
      </c>
    </row>
    <row r="743" spans="1:13" x14ac:dyDescent="0.35">
      <c r="A743">
        <v>8</v>
      </c>
      <c r="B743">
        <v>8</v>
      </c>
      <c r="C743" t="s">
        <v>157</v>
      </c>
      <c r="D743" t="s">
        <v>16</v>
      </c>
      <c r="E743">
        <v>1</v>
      </c>
      <c r="F743">
        <v>0.65</v>
      </c>
      <c r="G743">
        <v>2272.2719999999999</v>
      </c>
      <c r="I743">
        <v>2272.2719999999999</v>
      </c>
      <c r="K743" t="s">
        <v>17</v>
      </c>
      <c r="L743">
        <v>0.9</v>
      </c>
      <c r="M743">
        <v>-11.6</v>
      </c>
    </row>
    <row r="744" spans="1:13" x14ac:dyDescent="0.35">
      <c r="A744">
        <v>9</v>
      </c>
      <c r="B744">
        <v>9</v>
      </c>
      <c r="C744" t="s">
        <v>158</v>
      </c>
      <c r="D744" t="s">
        <v>16</v>
      </c>
      <c r="E744">
        <v>1</v>
      </c>
      <c r="F744">
        <v>0.78</v>
      </c>
      <c r="G744">
        <v>924.74</v>
      </c>
      <c r="I744">
        <v>924.74</v>
      </c>
      <c r="K744" t="s">
        <v>17</v>
      </c>
      <c r="L744">
        <v>0.4</v>
      </c>
      <c r="M744">
        <v>-64</v>
      </c>
    </row>
    <row r="745" spans="1:13" x14ac:dyDescent="0.35">
      <c r="A745">
        <v>10</v>
      </c>
      <c r="B745">
        <v>10</v>
      </c>
      <c r="C745" t="s">
        <v>159</v>
      </c>
      <c r="D745" t="s">
        <v>16</v>
      </c>
      <c r="E745">
        <v>1</v>
      </c>
      <c r="F745">
        <v>0.57999999999999996</v>
      </c>
      <c r="G745">
        <v>417.45100000000002</v>
      </c>
      <c r="I745">
        <v>417.45100000000002</v>
      </c>
      <c r="K745" t="s">
        <v>17</v>
      </c>
      <c r="L745">
        <v>0.2</v>
      </c>
      <c r="M745">
        <v>-83.8</v>
      </c>
    </row>
    <row r="746" spans="1:13" x14ac:dyDescent="0.35">
      <c r="A746">
        <v>11</v>
      </c>
      <c r="B746">
        <v>11</v>
      </c>
      <c r="C746" t="s">
        <v>160</v>
      </c>
      <c r="D746" t="s">
        <v>24</v>
      </c>
      <c r="E746">
        <v>1</v>
      </c>
      <c r="K746" t="s">
        <v>25</v>
      </c>
    </row>
    <row r="747" spans="1:13" x14ac:dyDescent="0.35">
      <c r="A747">
        <v>12</v>
      </c>
      <c r="B747">
        <v>12</v>
      </c>
      <c r="C747" t="s">
        <v>161</v>
      </c>
      <c r="D747" t="s">
        <v>16</v>
      </c>
      <c r="E747">
        <v>1</v>
      </c>
      <c r="F747">
        <v>0.6</v>
      </c>
      <c r="G747">
        <v>1716.2829999999999</v>
      </c>
      <c r="I747">
        <v>1716.2829999999999</v>
      </c>
      <c r="K747" t="s">
        <v>17</v>
      </c>
      <c r="L747">
        <v>0.7</v>
      </c>
      <c r="M747">
        <v>-33.200000000000003</v>
      </c>
    </row>
    <row r="748" spans="1:13" x14ac:dyDescent="0.35">
      <c r="A748">
        <v>13</v>
      </c>
      <c r="B748">
        <v>13</v>
      </c>
      <c r="C748" t="s">
        <v>162</v>
      </c>
      <c r="D748" t="s">
        <v>16</v>
      </c>
      <c r="E748">
        <v>1</v>
      </c>
      <c r="F748">
        <v>0.6</v>
      </c>
      <c r="G748">
        <v>1757.1690000000001</v>
      </c>
      <c r="I748">
        <v>1757.1690000000001</v>
      </c>
      <c r="K748" t="s">
        <v>17</v>
      </c>
      <c r="L748">
        <v>0.7</v>
      </c>
      <c r="M748">
        <v>-31.6</v>
      </c>
    </row>
    <row r="749" spans="1:13" x14ac:dyDescent="0.35">
      <c r="A749">
        <v>14</v>
      </c>
      <c r="B749">
        <v>14</v>
      </c>
      <c r="C749" t="s">
        <v>163</v>
      </c>
      <c r="D749" t="s">
        <v>16</v>
      </c>
      <c r="E749">
        <v>1</v>
      </c>
      <c r="F749">
        <v>0.59</v>
      </c>
      <c r="G749">
        <v>1801.5609999999999</v>
      </c>
      <c r="I749">
        <v>1801.5609999999999</v>
      </c>
      <c r="K749" t="s">
        <v>17</v>
      </c>
      <c r="L749">
        <v>0.7</v>
      </c>
      <c r="M749">
        <v>-29.9</v>
      </c>
    </row>
    <row r="750" spans="1:13" x14ac:dyDescent="0.35">
      <c r="A750">
        <v>15</v>
      </c>
      <c r="B750">
        <v>15</v>
      </c>
      <c r="C750" t="s">
        <v>164</v>
      </c>
      <c r="D750" t="s">
        <v>16</v>
      </c>
      <c r="E750">
        <v>1</v>
      </c>
      <c r="F750">
        <v>0.6</v>
      </c>
      <c r="G750">
        <v>1832.2329999999999</v>
      </c>
      <c r="I750">
        <v>1832.2329999999999</v>
      </c>
      <c r="K750" t="s">
        <v>17</v>
      </c>
      <c r="L750">
        <v>0.7</v>
      </c>
      <c r="M750">
        <v>-28.7</v>
      </c>
    </row>
    <row r="751" spans="1:13" x14ac:dyDescent="0.35">
      <c r="A751">
        <v>16</v>
      </c>
      <c r="B751">
        <v>16</v>
      </c>
      <c r="C751" t="s">
        <v>165</v>
      </c>
      <c r="D751" t="s">
        <v>24</v>
      </c>
      <c r="E751">
        <v>1</v>
      </c>
      <c r="K751" t="s">
        <v>25</v>
      </c>
    </row>
    <row r="752" spans="1:13" x14ac:dyDescent="0.35">
      <c r="A752">
        <v>17</v>
      </c>
      <c r="B752">
        <v>17</v>
      </c>
      <c r="C752" t="s">
        <v>166</v>
      </c>
      <c r="D752" t="s">
        <v>16</v>
      </c>
      <c r="E752">
        <v>1</v>
      </c>
      <c r="F752">
        <v>0.78</v>
      </c>
      <c r="G752">
        <v>1172.97</v>
      </c>
      <c r="I752">
        <v>1172.97</v>
      </c>
      <c r="K752" t="s">
        <v>17</v>
      </c>
      <c r="L752">
        <v>0.5</v>
      </c>
      <c r="M752">
        <v>-54.4</v>
      </c>
    </row>
    <row r="753" spans="1:13" x14ac:dyDescent="0.35">
      <c r="A753">
        <v>18</v>
      </c>
      <c r="B753">
        <v>18</v>
      </c>
      <c r="C753" t="s">
        <v>167</v>
      </c>
      <c r="D753" t="s">
        <v>16</v>
      </c>
      <c r="E753">
        <v>1</v>
      </c>
      <c r="F753">
        <v>0.57999999999999996</v>
      </c>
      <c r="G753">
        <v>371.64699999999999</v>
      </c>
      <c r="I753">
        <v>371.64699999999999</v>
      </c>
      <c r="K753" t="s">
        <v>17</v>
      </c>
      <c r="L753">
        <v>0.1</v>
      </c>
      <c r="M753">
        <v>-85.5</v>
      </c>
    </row>
    <row r="754" spans="1:13" x14ac:dyDescent="0.35">
      <c r="A754">
        <v>19</v>
      </c>
      <c r="B754">
        <v>19</v>
      </c>
      <c r="C754" t="s">
        <v>168</v>
      </c>
      <c r="D754" t="s">
        <v>16</v>
      </c>
      <c r="E754">
        <v>1</v>
      </c>
      <c r="F754">
        <v>0.57999999999999996</v>
      </c>
      <c r="G754">
        <v>904.16300000000001</v>
      </c>
      <c r="I754">
        <v>904.16300000000001</v>
      </c>
      <c r="K754" t="s">
        <v>17</v>
      </c>
      <c r="L754">
        <v>0.4</v>
      </c>
      <c r="M754">
        <v>-64.8</v>
      </c>
    </row>
    <row r="755" spans="1:13" x14ac:dyDescent="0.35">
      <c r="A755">
        <v>20</v>
      </c>
      <c r="B755">
        <v>20</v>
      </c>
      <c r="C755" t="s">
        <v>169</v>
      </c>
      <c r="D755" t="s">
        <v>16</v>
      </c>
      <c r="E755">
        <v>1</v>
      </c>
      <c r="F755">
        <v>0.56999999999999995</v>
      </c>
      <c r="G755">
        <v>328.00799999999998</v>
      </c>
      <c r="I755">
        <v>328.00799999999998</v>
      </c>
      <c r="K755" t="s">
        <v>17</v>
      </c>
      <c r="L755">
        <v>0.1</v>
      </c>
      <c r="M755">
        <v>-87.2</v>
      </c>
    </row>
    <row r="756" spans="1:13" x14ac:dyDescent="0.35">
      <c r="A756">
        <v>21</v>
      </c>
      <c r="B756">
        <v>21</v>
      </c>
      <c r="C756" t="s">
        <v>170</v>
      </c>
      <c r="D756" t="s">
        <v>24</v>
      </c>
      <c r="E756">
        <v>1</v>
      </c>
      <c r="K756" t="s">
        <v>25</v>
      </c>
    </row>
    <row r="757" spans="1:13" x14ac:dyDescent="0.35">
      <c r="A757">
        <v>22</v>
      </c>
      <c r="B757">
        <v>22</v>
      </c>
      <c r="C757" t="s">
        <v>171</v>
      </c>
      <c r="D757" t="s">
        <v>16</v>
      </c>
      <c r="E757">
        <v>1</v>
      </c>
      <c r="F757">
        <v>0.65</v>
      </c>
      <c r="G757">
        <v>2352.4859999999999</v>
      </c>
      <c r="I757">
        <v>2352.4859999999999</v>
      </c>
      <c r="K757" t="s">
        <v>17</v>
      </c>
      <c r="L757">
        <v>0.9</v>
      </c>
      <c r="M757">
        <v>-8.5</v>
      </c>
    </row>
    <row r="758" spans="1:13" x14ac:dyDescent="0.35">
      <c r="A758">
        <v>23</v>
      </c>
      <c r="B758">
        <v>23</v>
      </c>
      <c r="C758" t="s">
        <v>172</v>
      </c>
      <c r="D758" t="s">
        <v>16</v>
      </c>
      <c r="E758">
        <v>1</v>
      </c>
      <c r="F758">
        <v>0.57999999999999996</v>
      </c>
      <c r="G758">
        <v>1146.433</v>
      </c>
      <c r="I758">
        <v>1146.433</v>
      </c>
      <c r="K758" t="s">
        <v>17</v>
      </c>
      <c r="L758">
        <v>0.4</v>
      </c>
      <c r="M758">
        <v>-55.4</v>
      </c>
    </row>
    <row r="759" spans="1:13" x14ac:dyDescent="0.35">
      <c r="A759">
        <v>24</v>
      </c>
      <c r="B759">
        <v>24</v>
      </c>
      <c r="C759" t="s">
        <v>173</v>
      </c>
      <c r="D759" t="s">
        <v>16</v>
      </c>
      <c r="E759">
        <v>1</v>
      </c>
      <c r="F759">
        <v>0.59</v>
      </c>
      <c r="G759">
        <v>1229.3530000000001</v>
      </c>
      <c r="I759">
        <v>1229.3530000000001</v>
      </c>
      <c r="K759" t="s">
        <v>17</v>
      </c>
      <c r="L759">
        <v>0.5</v>
      </c>
      <c r="M759">
        <v>-52.2</v>
      </c>
    </row>
    <row r="760" spans="1:13" x14ac:dyDescent="0.35">
      <c r="A760">
        <v>25</v>
      </c>
      <c r="B760">
        <v>25</v>
      </c>
      <c r="C760" t="s">
        <v>174</v>
      </c>
      <c r="D760" t="s">
        <v>24</v>
      </c>
      <c r="E760">
        <v>1</v>
      </c>
      <c r="K760" t="s">
        <v>25</v>
      </c>
    </row>
    <row r="761" spans="1:13" x14ac:dyDescent="0.35">
      <c r="A761">
        <v>26</v>
      </c>
      <c r="B761">
        <v>26</v>
      </c>
      <c r="C761" t="s">
        <v>175</v>
      </c>
      <c r="D761" t="s">
        <v>16</v>
      </c>
      <c r="E761">
        <v>1</v>
      </c>
      <c r="F761">
        <v>0.77</v>
      </c>
      <c r="G761">
        <v>972.16300000000001</v>
      </c>
      <c r="I761">
        <v>972.16300000000001</v>
      </c>
      <c r="K761" t="s">
        <v>17</v>
      </c>
      <c r="L761">
        <v>0.4</v>
      </c>
      <c r="M761">
        <v>-62.2</v>
      </c>
    </row>
    <row r="762" spans="1:13" x14ac:dyDescent="0.35">
      <c r="A762">
        <v>27</v>
      </c>
      <c r="B762">
        <v>27</v>
      </c>
      <c r="C762" t="s">
        <v>176</v>
      </c>
      <c r="D762" t="s">
        <v>16</v>
      </c>
      <c r="E762">
        <v>1</v>
      </c>
      <c r="F762">
        <v>0.59</v>
      </c>
      <c r="G762">
        <v>578.6</v>
      </c>
      <c r="I762">
        <v>578.6</v>
      </c>
      <c r="K762" t="s">
        <v>66</v>
      </c>
      <c r="L762">
        <v>0.2</v>
      </c>
      <c r="M762">
        <v>-77.5</v>
      </c>
    </row>
    <row r="763" spans="1:13" x14ac:dyDescent="0.35">
      <c r="A763">
        <v>28</v>
      </c>
      <c r="B763">
        <v>28</v>
      </c>
      <c r="C763" t="s">
        <v>177</v>
      </c>
      <c r="D763" t="s">
        <v>16</v>
      </c>
      <c r="E763">
        <v>1</v>
      </c>
      <c r="F763">
        <v>0.57999999999999996</v>
      </c>
      <c r="G763">
        <v>1142.557</v>
      </c>
      <c r="I763">
        <v>1142.557</v>
      </c>
      <c r="K763" t="s">
        <v>17</v>
      </c>
      <c r="L763">
        <v>0.4</v>
      </c>
      <c r="M763">
        <v>-55.5</v>
      </c>
    </row>
    <row r="764" spans="1:13" x14ac:dyDescent="0.35">
      <c r="A764">
        <v>29</v>
      </c>
      <c r="B764">
        <v>29</v>
      </c>
      <c r="C764" t="s">
        <v>178</v>
      </c>
      <c r="D764" t="s">
        <v>16</v>
      </c>
      <c r="E764">
        <v>1</v>
      </c>
      <c r="F764">
        <v>0.56999999999999995</v>
      </c>
      <c r="G764">
        <v>757.27200000000005</v>
      </c>
      <c r="I764">
        <v>757.27200000000005</v>
      </c>
      <c r="K764" t="s">
        <v>17</v>
      </c>
      <c r="L764">
        <v>0.3</v>
      </c>
      <c r="M764">
        <v>-70.5</v>
      </c>
    </row>
    <row r="765" spans="1:13" x14ac:dyDescent="0.35">
      <c r="A765">
        <v>30</v>
      </c>
      <c r="B765">
        <v>30</v>
      </c>
      <c r="C765" t="s">
        <v>179</v>
      </c>
      <c r="D765" t="s">
        <v>24</v>
      </c>
      <c r="E765">
        <v>1</v>
      </c>
      <c r="K765" t="s">
        <v>25</v>
      </c>
    </row>
    <row r="766" spans="1:13" x14ac:dyDescent="0.35">
      <c r="A766">
        <v>31</v>
      </c>
      <c r="B766">
        <v>31</v>
      </c>
      <c r="C766" t="s">
        <v>180</v>
      </c>
      <c r="D766" t="s">
        <v>16</v>
      </c>
      <c r="E766">
        <v>1</v>
      </c>
      <c r="F766">
        <v>0.64</v>
      </c>
      <c r="G766">
        <v>2370.8020000000001</v>
      </c>
      <c r="I766">
        <v>2370.8020000000001</v>
      </c>
      <c r="K766" t="s">
        <v>17</v>
      </c>
      <c r="L766">
        <v>0.9</v>
      </c>
      <c r="M766">
        <v>-7.8</v>
      </c>
    </row>
    <row r="767" spans="1:13" x14ac:dyDescent="0.35">
      <c r="A767">
        <v>32</v>
      </c>
      <c r="B767">
        <v>32</v>
      </c>
      <c r="C767" t="s">
        <v>181</v>
      </c>
      <c r="D767" t="s">
        <v>16</v>
      </c>
      <c r="E767">
        <v>1</v>
      </c>
      <c r="F767">
        <v>0.56999999999999995</v>
      </c>
      <c r="G767">
        <v>934.202</v>
      </c>
      <c r="I767">
        <v>934.202</v>
      </c>
      <c r="K767" t="s">
        <v>17</v>
      </c>
      <c r="L767">
        <v>0.4</v>
      </c>
      <c r="M767">
        <v>-63.7</v>
      </c>
    </row>
    <row r="768" spans="1:13" x14ac:dyDescent="0.35">
      <c r="A768">
        <v>33</v>
      </c>
      <c r="B768">
        <v>33</v>
      </c>
      <c r="C768" t="s">
        <v>182</v>
      </c>
      <c r="D768" t="s">
        <v>16</v>
      </c>
      <c r="E768">
        <v>1</v>
      </c>
      <c r="F768">
        <v>0.57999999999999996</v>
      </c>
      <c r="G768">
        <v>669.67</v>
      </c>
      <c r="I768">
        <v>669.67</v>
      </c>
      <c r="K768" t="s">
        <v>17</v>
      </c>
      <c r="L768">
        <v>0.3</v>
      </c>
      <c r="M768">
        <v>-73.900000000000006</v>
      </c>
    </row>
    <row r="769" spans="1:13" x14ac:dyDescent="0.35">
      <c r="A769">
        <v>34</v>
      </c>
      <c r="B769">
        <v>34</v>
      </c>
      <c r="C769" t="s">
        <v>183</v>
      </c>
      <c r="D769" t="s">
        <v>24</v>
      </c>
      <c r="E769">
        <v>1</v>
      </c>
      <c r="F769">
        <v>0.19</v>
      </c>
      <c r="G769">
        <v>9.0050000000000008</v>
      </c>
      <c r="I769">
        <v>9.0050000000000008</v>
      </c>
      <c r="K769" t="s">
        <v>72</v>
      </c>
      <c r="L769">
        <v>0</v>
      </c>
      <c r="M769">
        <v>-99.6</v>
      </c>
    </row>
    <row r="770" spans="1:13" x14ac:dyDescent="0.35">
      <c r="A770">
        <v>35</v>
      </c>
      <c r="B770">
        <v>35</v>
      </c>
      <c r="C770" t="s">
        <v>184</v>
      </c>
      <c r="D770" t="s">
        <v>24</v>
      </c>
      <c r="E770">
        <v>1</v>
      </c>
      <c r="K770" t="s">
        <v>25</v>
      </c>
    </row>
    <row r="771" spans="1:13" x14ac:dyDescent="0.35">
      <c r="A771">
        <v>36</v>
      </c>
      <c r="B771">
        <v>36</v>
      </c>
      <c r="C771" t="s">
        <v>185</v>
      </c>
      <c r="D771" t="s">
        <v>24</v>
      </c>
      <c r="E771">
        <v>1</v>
      </c>
      <c r="K771" t="s">
        <v>25</v>
      </c>
    </row>
    <row r="772" spans="1:13" x14ac:dyDescent="0.35">
      <c r="A772">
        <v>37</v>
      </c>
      <c r="B772">
        <v>37</v>
      </c>
      <c r="C772" t="s">
        <v>186</v>
      </c>
      <c r="D772" t="s">
        <v>24</v>
      </c>
      <c r="E772">
        <v>1</v>
      </c>
      <c r="K772" t="s">
        <v>25</v>
      </c>
    </row>
    <row r="773" spans="1:13" x14ac:dyDescent="0.35">
      <c r="A773">
        <v>38</v>
      </c>
      <c r="B773">
        <v>38</v>
      </c>
      <c r="C773" t="s">
        <v>187</v>
      </c>
      <c r="D773" t="s">
        <v>24</v>
      </c>
      <c r="E773">
        <v>1</v>
      </c>
      <c r="K773" t="s">
        <v>25</v>
      </c>
    </row>
    <row r="774" spans="1:13" x14ac:dyDescent="0.35">
      <c r="A774">
        <v>39</v>
      </c>
      <c r="B774">
        <v>39</v>
      </c>
      <c r="C774" t="s">
        <v>188</v>
      </c>
      <c r="D774" t="s">
        <v>24</v>
      </c>
      <c r="E774">
        <v>1</v>
      </c>
      <c r="K774" t="s">
        <v>25</v>
      </c>
    </row>
    <row r="775" spans="1:13" x14ac:dyDescent="0.35">
      <c r="A775">
        <v>40</v>
      </c>
      <c r="B775">
        <v>40</v>
      </c>
      <c r="C775" t="s">
        <v>189</v>
      </c>
      <c r="D775" t="s">
        <v>24</v>
      </c>
      <c r="E775">
        <v>1</v>
      </c>
      <c r="K775" t="s">
        <v>25</v>
      </c>
    </row>
    <row r="776" spans="1:13" x14ac:dyDescent="0.35">
      <c r="A776">
        <v>41</v>
      </c>
      <c r="B776">
        <v>41</v>
      </c>
      <c r="C776" t="s">
        <v>190</v>
      </c>
      <c r="D776" t="s">
        <v>24</v>
      </c>
      <c r="E776">
        <v>1</v>
      </c>
      <c r="K776" t="s">
        <v>25</v>
      </c>
    </row>
    <row r="777" spans="1:13" x14ac:dyDescent="0.35">
      <c r="A777">
        <v>42</v>
      </c>
      <c r="B777">
        <v>42</v>
      </c>
      <c r="C777" t="s">
        <v>191</v>
      </c>
      <c r="D777" t="s">
        <v>24</v>
      </c>
      <c r="E777">
        <v>1</v>
      </c>
      <c r="K777" t="s">
        <v>25</v>
      </c>
    </row>
    <row r="778" spans="1:13" x14ac:dyDescent="0.35">
      <c r="A778">
        <v>43</v>
      </c>
      <c r="B778">
        <v>43</v>
      </c>
      <c r="C778" t="s">
        <v>192</v>
      </c>
      <c r="D778" t="s">
        <v>16</v>
      </c>
      <c r="E778">
        <v>1</v>
      </c>
      <c r="K778" t="s">
        <v>25</v>
      </c>
    </row>
    <row r="779" spans="1:13" x14ac:dyDescent="0.35">
      <c r="A779">
        <v>44</v>
      </c>
      <c r="B779">
        <v>44</v>
      </c>
      <c r="C779" t="s">
        <v>193</v>
      </c>
      <c r="D779" t="s">
        <v>16</v>
      </c>
      <c r="E779">
        <v>1</v>
      </c>
      <c r="K779" t="s">
        <v>25</v>
      </c>
    </row>
    <row r="780" spans="1:13" x14ac:dyDescent="0.35">
      <c r="A780">
        <v>45</v>
      </c>
      <c r="B780">
        <v>45</v>
      </c>
      <c r="C780" t="s">
        <v>194</v>
      </c>
      <c r="D780" t="s">
        <v>16</v>
      </c>
      <c r="E780">
        <v>1</v>
      </c>
      <c r="K780" t="s">
        <v>25</v>
      </c>
    </row>
    <row r="781" spans="1:13" x14ac:dyDescent="0.35">
      <c r="A781">
        <v>46</v>
      </c>
      <c r="B781">
        <v>46</v>
      </c>
      <c r="C781" t="s">
        <v>195</v>
      </c>
      <c r="D781" t="s">
        <v>16</v>
      </c>
      <c r="E781">
        <v>1</v>
      </c>
    </row>
    <row r="782" spans="1:13" x14ac:dyDescent="0.35">
      <c r="A782">
        <v>47</v>
      </c>
      <c r="B782">
        <v>47</v>
      </c>
      <c r="C782" t="s">
        <v>196</v>
      </c>
      <c r="D782" t="s">
        <v>16</v>
      </c>
      <c r="E782">
        <v>1</v>
      </c>
      <c r="K782" t="s">
        <v>25</v>
      </c>
    </row>
    <row r="783" spans="1:13" x14ac:dyDescent="0.35">
      <c r="A783">
        <v>48</v>
      </c>
      <c r="B783">
        <v>48</v>
      </c>
      <c r="C783" t="s">
        <v>197</v>
      </c>
      <c r="D783" t="s">
        <v>24</v>
      </c>
      <c r="E783">
        <v>1</v>
      </c>
      <c r="K783" t="s">
        <v>25</v>
      </c>
    </row>
    <row r="785" spans="1:13" x14ac:dyDescent="0.35">
      <c r="A785" t="s">
        <v>89</v>
      </c>
    </row>
    <row r="787" spans="1:13" x14ac:dyDescent="0.35">
      <c r="B787" t="s">
        <v>3</v>
      </c>
      <c r="C787" t="s">
        <v>4</v>
      </c>
      <c r="D787" t="s">
        <v>5</v>
      </c>
      <c r="E787" t="s">
        <v>6</v>
      </c>
      <c r="F787" t="s">
        <v>7</v>
      </c>
      <c r="G787" t="s">
        <v>8</v>
      </c>
      <c r="H787" t="s">
        <v>9</v>
      </c>
      <c r="I787" t="s">
        <v>10</v>
      </c>
      <c r="J787" t="s">
        <v>11</v>
      </c>
      <c r="K787" t="s">
        <v>12</v>
      </c>
      <c r="L787" t="s">
        <v>13</v>
      </c>
      <c r="M787" t="s">
        <v>14</v>
      </c>
    </row>
    <row r="788" spans="1:13" x14ac:dyDescent="0.35">
      <c r="A788">
        <v>1</v>
      </c>
      <c r="B788">
        <v>1</v>
      </c>
      <c r="C788" t="s">
        <v>150</v>
      </c>
      <c r="D788" t="s">
        <v>24</v>
      </c>
      <c r="E788">
        <v>1</v>
      </c>
      <c r="F788">
        <v>0.45</v>
      </c>
      <c r="G788">
        <v>77.594999999999999</v>
      </c>
      <c r="I788">
        <v>77.594999999999999</v>
      </c>
      <c r="K788" t="s">
        <v>69</v>
      </c>
      <c r="L788">
        <v>0</v>
      </c>
      <c r="M788">
        <v>-95.7</v>
      </c>
    </row>
    <row r="789" spans="1:13" x14ac:dyDescent="0.35">
      <c r="A789">
        <v>2</v>
      </c>
      <c r="B789">
        <v>2</v>
      </c>
      <c r="C789" t="s">
        <v>151</v>
      </c>
      <c r="D789" t="s">
        <v>16</v>
      </c>
      <c r="E789">
        <v>1</v>
      </c>
      <c r="F789">
        <v>0.77</v>
      </c>
      <c r="G789">
        <v>1263.1590000000001</v>
      </c>
      <c r="I789">
        <v>1263.1590000000001</v>
      </c>
      <c r="K789" t="s">
        <v>17</v>
      </c>
      <c r="L789">
        <v>0.7</v>
      </c>
      <c r="M789">
        <v>-30.3</v>
      </c>
    </row>
    <row r="790" spans="1:13" x14ac:dyDescent="0.35">
      <c r="A790">
        <v>3</v>
      </c>
      <c r="B790">
        <v>3</v>
      </c>
      <c r="C790" t="s">
        <v>152</v>
      </c>
      <c r="D790" t="s">
        <v>16</v>
      </c>
      <c r="E790">
        <v>1</v>
      </c>
      <c r="F790">
        <v>0.76</v>
      </c>
      <c r="G790">
        <v>1626.12</v>
      </c>
      <c r="I790">
        <v>1626.12</v>
      </c>
      <c r="K790" t="s">
        <v>17</v>
      </c>
      <c r="L790">
        <v>0.9</v>
      </c>
      <c r="M790">
        <v>-10.3</v>
      </c>
    </row>
    <row r="791" spans="1:13" x14ac:dyDescent="0.35">
      <c r="A791">
        <v>4</v>
      </c>
      <c r="B791">
        <v>4</v>
      </c>
      <c r="C791" t="s">
        <v>153</v>
      </c>
      <c r="D791" t="s">
        <v>16</v>
      </c>
      <c r="E791">
        <v>1</v>
      </c>
      <c r="F791">
        <v>0.86</v>
      </c>
      <c r="G791">
        <v>1324.702</v>
      </c>
      <c r="I791">
        <v>1324.702</v>
      </c>
      <c r="K791" t="s">
        <v>17</v>
      </c>
      <c r="L791">
        <v>0.7</v>
      </c>
      <c r="M791">
        <v>-26.9</v>
      </c>
    </row>
    <row r="792" spans="1:13" x14ac:dyDescent="0.35">
      <c r="A792">
        <v>5</v>
      </c>
      <c r="B792">
        <v>5</v>
      </c>
      <c r="C792" t="s">
        <v>154</v>
      </c>
      <c r="D792" t="s">
        <v>16</v>
      </c>
      <c r="E792">
        <v>1</v>
      </c>
      <c r="F792">
        <v>0.73</v>
      </c>
      <c r="G792">
        <v>1325.6079999999999</v>
      </c>
      <c r="I792">
        <v>1325.6079999999999</v>
      </c>
      <c r="K792" t="s">
        <v>17</v>
      </c>
      <c r="L792">
        <v>0.7</v>
      </c>
      <c r="M792">
        <v>-26.9</v>
      </c>
    </row>
    <row r="793" spans="1:13" x14ac:dyDescent="0.35">
      <c r="A793">
        <v>6</v>
      </c>
      <c r="B793">
        <v>6</v>
      </c>
      <c r="C793" t="s">
        <v>155</v>
      </c>
      <c r="D793" t="s">
        <v>16</v>
      </c>
      <c r="E793">
        <v>1</v>
      </c>
      <c r="F793">
        <v>0.86</v>
      </c>
      <c r="G793">
        <v>955.34799999999996</v>
      </c>
      <c r="I793">
        <v>955.34799999999996</v>
      </c>
      <c r="K793" t="s">
        <v>17</v>
      </c>
      <c r="L793">
        <v>0.5</v>
      </c>
      <c r="M793">
        <v>-47.3</v>
      </c>
    </row>
    <row r="794" spans="1:13" x14ac:dyDescent="0.35">
      <c r="A794">
        <v>7</v>
      </c>
      <c r="B794">
        <v>7</v>
      </c>
      <c r="C794" t="s">
        <v>156</v>
      </c>
      <c r="D794" t="s">
        <v>24</v>
      </c>
      <c r="E794">
        <v>1</v>
      </c>
      <c r="K794" t="s">
        <v>25</v>
      </c>
    </row>
    <row r="795" spans="1:13" x14ac:dyDescent="0.35">
      <c r="A795">
        <v>8</v>
      </c>
      <c r="B795">
        <v>8</v>
      </c>
      <c r="C795" t="s">
        <v>157</v>
      </c>
      <c r="D795" t="s">
        <v>16</v>
      </c>
      <c r="E795">
        <v>1</v>
      </c>
      <c r="F795">
        <v>0.91</v>
      </c>
      <c r="G795">
        <v>1567.846</v>
      </c>
      <c r="I795">
        <v>1567.846</v>
      </c>
      <c r="K795" t="s">
        <v>66</v>
      </c>
      <c r="L795">
        <v>0.9</v>
      </c>
      <c r="M795">
        <v>-13.5</v>
      </c>
    </row>
    <row r="796" spans="1:13" x14ac:dyDescent="0.35">
      <c r="A796">
        <v>9</v>
      </c>
      <c r="B796">
        <v>9</v>
      </c>
      <c r="C796" t="s">
        <v>158</v>
      </c>
      <c r="D796" t="s">
        <v>16</v>
      </c>
      <c r="E796">
        <v>1</v>
      </c>
      <c r="F796">
        <v>0.74</v>
      </c>
      <c r="G796">
        <v>1736.7360000000001</v>
      </c>
      <c r="I796">
        <v>1736.7360000000001</v>
      </c>
      <c r="K796" t="s">
        <v>17</v>
      </c>
      <c r="L796">
        <v>1</v>
      </c>
      <c r="M796">
        <v>-4.2</v>
      </c>
    </row>
    <row r="797" spans="1:13" x14ac:dyDescent="0.35">
      <c r="A797">
        <v>10</v>
      </c>
      <c r="B797">
        <v>10</v>
      </c>
      <c r="C797" t="s">
        <v>159</v>
      </c>
      <c r="D797" t="s">
        <v>16</v>
      </c>
      <c r="E797">
        <v>1</v>
      </c>
      <c r="F797">
        <v>0.77</v>
      </c>
      <c r="G797">
        <v>1067.1780000000001</v>
      </c>
      <c r="I797">
        <v>1067.1780000000001</v>
      </c>
      <c r="K797" t="s">
        <v>17</v>
      </c>
      <c r="L797">
        <v>0.6</v>
      </c>
      <c r="M797">
        <v>-41.1</v>
      </c>
    </row>
    <row r="798" spans="1:13" x14ac:dyDescent="0.35">
      <c r="A798">
        <v>11</v>
      </c>
      <c r="B798">
        <v>11</v>
      </c>
      <c r="C798" t="s">
        <v>160</v>
      </c>
      <c r="D798" t="s">
        <v>24</v>
      </c>
      <c r="E798">
        <v>1</v>
      </c>
      <c r="K798" t="s">
        <v>25</v>
      </c>
    </row>
    <row r="799" spans="1:13" x14ac:dyDescent="0.35">
      <c r="A799">
        <v>12</v>
      </c>
      <c r="B799">
        <v>12</v>
      </c>
      <c r="C799" t="s">
        <v>161</v>
      </c>
      <c r="D799" t="s">
        <v>16</v>
      </c>
      <c r="E799">
        <v>1</v>
      </c>
      <c r="F799">
        <v>0.75</v>
      </c>
      <c r="G799">
        <v>1786.5640000000001</v>
      </c>
      <c r="I799">
        <v>1786.5640000000001</v>
      </c>
      <c r="K799" t="s">
        <v>17</v>
      </c>
      <c r="L799">
        <v>1</v>
      </c>
      <c r="M799">
        <v>-1.5</v>
      </c>
    </row>
    <row r="800" spans="1:13" x14ac:dyDescent="0.35">
      <c r="A800">
        <v>13</v>
      </c>
      <c r="B800">
        <v>13</v>
      </c>
      <c r="C800" t="s">
        <v>162</v>
      </c>
      <c r="D800" t="s">
        <v>16</v>
      </c>
      <c r="E800">
        <v>1</v>
      </c>
      <c r="F800">
        <v>0.78</v>
      </c>
      <c r="G800">
        <v>1496.2190000000001</v>
      </c>
      <c r="I800">
        <v>1496.2190000000001</v>
      </c>
      <c r="K800" t="s">
        <v>17</v>
      </c>
      <c r="L800">
        <v>0.8</v>
      </c>
      <c r="M800">
        <v>-17.5</v>
      </c>
    </row>
    <row r="801" spans="1:13" x14ac:dyDescent="0.35">
      <c r="A801">
        <v>14</v>
      </c>
      <c r="B801">
        <v>14</v>
      </c>
      <c r="C801" t="s">
        <v>163</v>
      </c>
      <c r="D801" t="s">
        <v>16</v>
      </c>
      <c r="E801">
        <v>1</v>
      </c>
      <c r="F801">
        <v>0.93</v>
      </c>
      <c r="G801">
        <v>1795.183</v>
      </c>
      <c r="I801">
        <v>1795.183</v>
      </c>
      <c r="K801" t="s">
        <v>17</v>
      </c>
      <c r="L801">
        <v>1</v>
      </c>
      <c r="M801">
        <v>-1</v>
      </c>
    </row>
    <row r="802" spans="1:13" x14ac:dyDescent="0.35">
      <c r="A802">
        <v>15</v>
      </c>
      <c r="B802">
        <v>15</v>
      </c>
      <c r="C802" t="s">
        <v>164</v>
      </c>
      <c r="D802" t="s">
        <v>16</v>
      </c>
      <c r="E802">
        <v>1</v>
      </c>
      <c r="F802">
        <v>0.75</v>
      </c>
      <c r="G802">
        <v>1423.7090000000001</v>
      </c>
      <c r="I802">
        <v>1423.7090000000001</v>
      </c>
      <c r="K802" t="s">
        <v>17</v>
      </c>
      <c r="L802">
        <v>0.8</v>
      </c>
      <c r="M802">
        <v>-21.5</v>
      </c>
    </row>
    <row r="803" spans="1:13" x14ac:dyDescent="0.35">
      <c r="A803">
        <v>16</v>
      </c>
      <c r="B803">
        <v>16</v>
      </c>
      <c r="C803" t="s">
        <v>165</v>
      </c>
      <c r="D803" t="s">
        <v>24</v>
      </c>
      <c r="E803">
        <v>1</v>
      </c>
      <c r="K803" t="s">
        <v>25</v>
      </c>
    </row>
    <row r="804" spans="1:13" x14ac:dyDescent="0.35">
      <c r="A804">
        <v>17</v>
      </c>
      <c r="B804">
        <v>17</v>
      </c>
      <c r="C804" t="s">
        <v>166</v>
      </c>
      <c r="D804" t="s">
        <v>16</v>
      </c>
      <c r="E804">
        <v>1</v>
      </c>
      <c r="F804">
        <v>0.74</v>
      </c>
      <c r="G804">
        <v>1662.2919999999999</v>
      </c>
      <c r="I804">
        <v>1662.2919999999999</v>
      </c>
      <c r="K804" t="s">
        <v>17</v>
      </c>
      <c r="L804">
        <v>0.9</v>
      </c>
      <c r="M804">
        <v>-8.3000000000000007</v>
      </c>
    </row>
    <row r="805" spans="1:13" x14ac:dyDescent="0.35">
      <c r="A805">
        <v>18</v>
      </c>
      <c r="B805">
        <v>18</v>
      </c>
      <c r="C805" t="s">
        <v>167</v>
      </c>
      <c r="D805" t="s">
        <v>16</v>
      </c>
      <c r="E805">
        <v>1</v>
      </c>
      <c r="F805">
        <v>0.8</v>
      </c>
      <c r="G805">
        <v>1528.6079999999999</v>
      </c>
      <c r="I805">
        <v>1528.6079999999999</v>
      </c>
      <c r="K805" t="s">
        <v>17</v>
      </c>
      <c r="L805">
        <v>0.8</v>
      </c>
      <c r="M805">
        <v>-15.7</v>
      </c>
    </row>
    <row r="806" spans="1:13" x14ac:dyDescent="0.35">
      <c r="A806">
        <v>19</v>
      </c>
      <c r="B806">
        <v>19</v>
      </c>
      <c r="C806" t="s">
        <v>168</v>
      </c>
      <c r="D806" t="s">
        <v>16</v>
      </c>
      <c r="E806">
        <v>1</v>
      </c>
      <c r="F806">
        <v>0.75</v>
      </c>
      <c r="G806">
        <v>2357.143</v>
      </c>
      <c r="I806">
        <v>2357.143</v>
      </c>
      <c r="K806" t="s">
        <v>17</v>
      </c>
      <c r="L806">
        <v>1.3</v>
      </c>
      <c r="M806">
        <v>30</v>
      </c>
    </row>
    <row r="807" spans="1:13" x14ac:dyDescent="0.35">
      <c r="A807">
        <v>20</v>
      </c>
      <c r="B807">
        <v>20</v>
      </c>
      <c r="C807" t="s">
        <v>169</v>
      </c>
      <c r="D807" t="s">
        <v>16</v>
      </c>
      <c r="E807">
        <v>1</v>
      </c>
      <c r="F807">
        <v>0.75</v>
      </c>
      <c r="G807">
        <v>1073.308</v>
      </c>
      <c r="I807">
        <v>1073.308</v>
      </c>
      <c r="K807" t="s">
        <v>17</v>
      </c>
      <c r="L807">
        <v>0.6</v>
      </c>
      <c r="M807">
        <v>-40.799999999999997</v>
      </c>
    </row>
    <row r="808" spans="1:13" x14ac:dyDescent="0.35">
      <c r="A808">
        <v>21</v>
      </c>
      <c r="B808">
        <v>21</v>
      </c>
      <c r="C808" t="s">
        <v>170</v>
      </c>
      <c r="D808" t="s">
        <v>24</v>
      </c>
      <c r="E808">
        <v>1</v>
      </c>
      <c r="K808" t="s">
        <v>25</v>
      </c>
    </row>
    <row r="809" spans="1:13" x14ac:dyDescent="0.35">
      <c r="A809">
        <v>22</v>
      </c>
      <c r="B809">
        <v>22</v>
      </c>
      <c r="C809" t="s">
        <v>171</v>
      </c>
      <c r="D809" t="s">
        <v>16</v>
      </c>
      <c r="E809">
        <v>1</v>
      </c>
      <c r="F809">
        <v>0.88</v>
      </c>
      <c r="G809">
        <v>1600.6579999999999</v>
      </c>
      <c r="I809">
        <v>1600.6579999999999</v>
      </c>
      <c r="K809" t="s">
        <v>66</v>
      </c>
      <c r="L809">
        <v>0.9</v>
      </c>
      <c r="M809">
        <v>-11.7</v>
      </c>
    </row>
    <row r="810" spans="1:13" x14ac:dyDescent="0.35">
      <c r="A810">
        <v>23</v>
      </c>
      <c r="B810">
        <v>23</v>
      </c>
      <c r="C810" t="s">
        <v>172</v>
      </c>
      <c r="D810" t="s">
        <v>16</v>
      </c>
      <c r="E810">
        <v>1</v>
      </c>
      <c r="F810">
        <v>0.74</v>
      </c>
      <c r="G810">
        <v>2167.5450000000001</v>
      </c>
      <c r="I810">
        <v>2167.5450000000001</v>
      </c>
      <c r="K810" t="s">
        <v>17</v>
      </c>
      <c r="L810">
        <v>1.2</v>
      </c>
      <c r="M810">
        <v>19.5</v>
      </c>
    </row>
    <row r="811" spans="1:13" x14ac:dyDescent="0.35">
      <c r="A811">
        <v>24</v>
      </c>
      <c r="B811">
        <v>24</v>
      </c>
      <c r="C811" t="s">
        <v>173</v>
      </c>
      <c r="D811" t="s">
        <v>16</v>
      </c>
      <c r="E811">
        <v>1</v>
      </c>
      <c r="F811">
        <v>0.76</v>
      </c>
      <c r="G811">
        <v>2518.4830000000002</v>
      </c>
      <c r="I811">
        <v>2518.4830000000002</v>
      </c>
      <c r="K811" t="s">
        <v>17</v>
      </c>
      <c r="L811">
        <v>1.4</v>
      </c>
      <c r="M811">
        <v>38.9</v>
      </c>
    </row>
    <row r="812" spans="1:13" x14ac:dyDescent="0.35">
      <c r="A812">
        <v>25</v>
      </c>
      <c r="B812">
        <v>25</v>
      </c>
      <c r="C812" t="s">
        <v>174</v>
      </c>
      <c r="D812" t="s">
        <v>24</v>
      </c>
      <c r="E812">
        <v>1</v>
      </c>
      <c r="K812" t="s">
        <v>25</v>
      </c>
    </row>
    <row r="813" spans="1:13" x14ac:dyDescent="0.35">
      <c r="A813">
        <v>26</v>
      </c>
      <c r="B813">
        <v>26</v>
      </c>
      <c r="C813" t="s">
        <v>175</v>
      </c>
      <c r="D813" t="s">
        <v>16</v>
      </c>
      <c r="E813">
        <v>1</v>
      </c>
      <c r="F813">
        <v>0.76</v>
      </c>
      <c r="G813">
        <v>2187.0189999999998</v>
      </c>
      <c r="I813">
        <v>2187.0189999999998</v>
      </c>
      <c r="K813" t="s">
        <v>17</v>
      </c>
      <c r="L813">
        <v>1.2</v>
      </c>
      <c r="M813">
        <v>20.6</v>
      </c>
    </row>
    <row r="814" spans="1:13" x14ac:dyDescent="0.35">
      <c r="A814">
        <v>27</v>
      </c>
      <c r="B814">
        <v>27</v>
      </c>
      <c r="C814" t="s">
        <v>176</v>
      </c>
      <c r="D814" t="s">
        <v>16</v>
      </c>
      <c r="E814">
        <v>1</v>
      </c>
      <c r="F814">
        <v>0.77</v>
      </c>
      <c r="G814">
        <v>1551.049</v>
      </c>
      <c r="I814">
        <v>1551.049</v>
      </c>
      <c r="K814" t="s">
        <v>17</v>
      </c>
      <c r="L814">
        <v>0.9</v>
      </c>
      <c r="M814">
        <v>-14.5</v>
      </c>
    </row>
    <row r="815" spans="1:13" x14ac:dyDescent="0.35">
      <c r="A815">
        <v>28</v>
      </c>
      <c r="B815">
        <v>28</v>
      </c>
      <c r="C815" t="s">
        <v>177</v>
      </c>
      <c r="D815" t="s">
        <v>16</v>
      </c>
      <c r="E815">
        <v>1</v>
      </c>
      <c r="F815">
        <v>0.91</v>
      </c>
      <c r="G815">
        <v>2383.2950000000001</v>
      </c>
      <c r="I815">
        <v>2383.2950000000001</v>
      </c>
      <c r="K815" t="s">
        <v>17</v>
      </c>
      <c r="L815">
        <v>1.3</v>
      </c>
      <c r="M815">
        <v>31.4</v>
      </c>
    </row>
    <row r="816" spans="1:13" x14ac:dyDescent="0.35">
      <c r="A816">
        <v>29</v>
      </c>
      <c r="B816">
        <v>29</v>
      </c>
      <c r="C816" t="s">
        <v>178</v>
      </c>
      <c r="D816" t="s">
        <v>16</v>
      </c>
      <c r="E816">
        <v>1</v>
      </c>
      <c r="F816">
        <v>0.79</v>
      </c>
      <c r="G816">
        <v>1620.569</v>
      </c>
      <c r="I816">
        <v>1620.569</v>
      </c>
      <c r="K816" t="s">
        <v>17</v>
      </c>
      <c r="L816">
        <v>0.9</v>
      </c>
      <c r="M816">
        <v>-10.6</v>
      </c>
    </row>
    <row r="817" spans="1:13" x14ac:dyDescent="0.35">
      <c r="A817">
        <v>30</v>
      </c>
      <c r="B817">
        <v>30</v>
      </c>
      <c r="C817" t="s">
        <v>179</v>
      </c>
      <c r="D817" t="s">
        <v>24</v>
      </c>
      <c r="E817">
        <v>1</v>
      </c>
      <c r="K817" t="s">
        <v>25</v>
      </c>
    </row>
    <row r="818" spans="1:13" x14ac:dyDescent="0.35">
      <c r="A818">
        <v>31</v>
      </c>
      <c r="B818">
        <v>31</v>
      </c>
      <c r="C818" t="s">
        <v>180</v>
      </c>
      <c r="D818" t="s">
        <v>16</v>
      </c>
      <c r="E818">
        <v>1</v>
      </c>
      <c r="F818">
        <v>0.82</v>
      </c>
      <c r="G818">
        <v>1704.778</v>
      </c>
      <c r="I818">
        <v>1704.778</v>
      </c>
      <c r="K818" t="s">
        <v>66</v>
      </c>
      <c r="L818">
        <v>0.9</v>
      </c>
      <c r="M818">
        <v>-6</v>
      </c>
    </row>
    <row r="819" spans="1:13" x14ac:dyDescent="0.35">
      <c r="A819">
        <v>32</v>
      </c>
      <c r="B819">
        <v>32</v>
      </c>
      <c r="C819" t="s">
        <v>181</v>
      </c>
      <c r="D819" t="s">
        <v>16</v>
      </c>
      <c r="E819">
        <v>1</v>
      </c>
      <c r="F819">
        <v>0.79</v>
      </c>
      <c r="G819">
        <v>2344.75</v>
      </c>
      <c r="I819">
        <v>2344.75</v>
      </c>
      <c r="K819" t="s">
        <v>17</v>
      </c>
      <c r="L819">
        <v>1.3</v>
      </c>
      <c r="M819">
        <v>29.3</v>
      </c>
    </row>
    <row r="820" spans="1:13" x14ac:dyDescent="0.35">
      <c r="A820">
        <v>33</v>
      </c>
      <c r="B820">
        <v>33</v>
      </c>
      <c r="C820" t="s">
        <v>182</v>
      </c>
      <c r="D820" t="s">
        <v>16</v>
      </c>
      <c r="E820">
        <v>1</v>
      </c>
      <c r="F820">
        <v>0.75</v>
      </c>
      <c r="G820">
        <v>2365.9340000000002</v>
      </c>
      <c r="I820">
        <v>2365.9340000000002</v>
      </c>
      <c r="K820" t="s">
        <v>17</v>
      </c>
      <c r="L820">
        <v>1.3</v>
      </c>
      <c r="M820">
        <v>30.5</v>
      </c>
    </row>
    <row r="821" spans="1:13" x14ac:dyDescent="0.35">
      <c r="A821">
        <v>34</v>
      </c>
      <c r="B821">
        <v>34</v>
      </c>
      <c r="C821" t="s">
        <v>183</v>
      </c>
      <c r="D821" t="s">
        <v>24</v>
      </c>
      <c r="E821">
        <v>1</v>
      </c>
      <c r="K821" t="s">
        <v>25</v>
      </c>
    </row>
    <row r="822" spans="1:13" x14ac:dyDescent="0.35">
      <c r="A822">
        <v>35</v>
      </c>
      <c r="B822">
        <v>35</v>
      </c>
      <c r="C822" t="s">
        <v>184</v>
      </c>
      <c r="D822" t="s">
        <v>24</v>
      </c>
      <c r="E822">
        <v>1</v>
      </c>
      <c r="K822" t="s">
        <v>25</v>
      </c>
    </row>
    <row r="823" spans="1:13" x14ac:dyDescent="0.35">
      <c r="A823">
        <v>36</v>
      </c>
      <c r="B823">
        <v>36</v>
      </c>
      <c r="C823" t="s">
        <v>185</v>
      </c>
      <c r="D823" t="s">
        <v>24</v>
      </c>
      <c r="E823">
        <v>1</v>
      </c>
      <c r="K823" t="s">
        <v>25</v>
      </c>
    </row>
    <row r="824" spans="1:13" x14ac:dyDescent="0.35">
      <c r="A824">
        <v>37</v>
      </c>
      <c r="B824">
        <v>37</v>
      </c>
      <c r="C824" t="s">
        <v>186</v>
      </c>
      <c r="D824" t="s">
        <v>24</v>
      </c>
      <c r="E824">
        <v>1</v>
      </c>
      <c r="K824" t="s">
        <v>25</v>
      </c>
    </row>
    <row r="825" spans="1:13" x14ac:dyDescent="0.35">
      <c r="A825">
        <v>38</v>
      </c>
      <c r="B825">
        <v>38</v>
      </c>
      <c r="C825" t="s">
        <v>187</v>
      </c>
      <c r="D825" t="s">
        <v>24</v>
      </c>
      <c r="E825">
        <v>1</v>
      </c>
      <c r="K825" t="s">
        <v>25</v>
      </c>
    </row>
    <row r="826" spans="1:13" x14ac:dyDescent="0.35">
      <c r="A826">
        <v>39</v>
      </c>
      <c r="B826">
        <v>39</v>
      </c>
      <c r="C826" t="s">
        <v>188</v>
      </c>
      <c r="D826" t="s">
        <v>24</v>
      </c>
      <c r="E826">
        <v>1</v>
      </c>
      <c r="K826" t="s">
        <v>25</v>
      </c>
    </row>
    <row r="827" spans="1:13" x14ac:dyDescent="0.35">
      <c r="A827">
        <v>40</v>
      </c>
      <c r="B827">
        <v>40</v>
      </c>
      <c r="C827" t="s">
        <v>189</v>
      </c>
      <c r="D827" t="s">
        <v>24</v>
      </c>
      <c r="E827">
        <v>1</v>
      </c>
      <c r="K827" t="s">
        <v>25</v>
      </c>
    </row>
    <row r="828" spans="1:13" x14ac:dyDescent="0.35">
      <c r="A828">
        <v>41</v>
      </c>
      <c r="B828">
        <v>41</v>
      </c>
      <c r="C828" t="s">
        <v>190</v>
      </c>
      <c r="D828" t="s">
        <v>24</v>
      </c>
      <c r="E828">
        <v>1</v>
      </c>
      <c r="K828" t="s">
        <v>25</v>
      </c>
    </row>
    <row r="829" spans="1:13" x14ac:dyDescent="0.35">
      <c r="A829">
        <v>42</v>
      </c>
      <c r="B829">
        <v>42</v>
      </c>
      <c r="C829" t="s">
        <v>191</v>
      </c>
      <c r="D829" t="s">
        <v>24</v>
      </c>
      <c r="E829">
        <v>1</v>
      </c>
      <c r="K829" t="s">
        <v>25</v>
      </c>
    </row>
    <row r="830" spans="1:13" x14ac:dyDescent="0.35">
      <c r="A830">
        <v>43</v>
      </c>
      <c r="B830">
        <v>43</v>
      </c>
      <c r="C830" t="s">
        <v>192</v>
      </c>
      <c r="D830" t="s">
        <v>16</v>
      </c>
      <c r="E830">
        <v>1</v>
      </c>
      <c r="K830" t="s">
        <v>25</v>
      </c>
    </row>
    <row r="831" spans="1:13" x14ac:dyDescent="0.35">
      <c r="A831">
        <v>44</v>
      </c>
      <c r="B831">
        <v>44</v>
      </c>
      <c r="C831" t="s">
        <v>193</v>
      </c>
      <c r="D831" t="s">
        <v>16</v>
      </c>
      <c r="E831">
        <v>1</v>
      </c>
      <c r="K831" t="s">
        <v>25</v>
      </c>
    </row>
    <row r="832" spans="1:13" x14ac:dyDescent="0.35">
      <c r="A832">
        <v>45</v>
      </c>
      <c r="B832">
        <v>45</v>
      </c>
      <c r="C832" t="s">
        <v>194</v>
      </c>
      <c r="D832" t="s">
        <v>16</v>
      </c>
      <c r="E832">
        <v>1</v>
      </c>
    </row>
    <row r="833" spans="1:13" x14ac:dyDescent="0.35">
      <c r="A833">
        <v>46</v>
      </c>
      <c r="B833">
        <v>46</v>
      </c>
      <c r="C833" t="s">
        <v>195</v>
      </c>
      <c r="D833" t="s">
        <v>16</v>
      </c>
      <c r="E833">
        <v>1</v>
      </c>
    </row>
    <row r="834" spans="1:13" x14ac:dyDescent="0.35">
      <c r="A834">
        <v>47</v>
      </c>
      <c r="B834">
        <v>47</v>
      </c>
      <c r="C834" t="s">
        <v>196</v>
      </c>
      <c r="D834" t="s">
        <v>16</v>
      </c>
      <c r="E834">
        <v>1</v>
      </c>
      <c r="K834" t="s">
        <v>25</v>
      </c>
    </row>
    <row r="835" spans="1:13" x14ac:dyDescent="0.35">
      <c r="A835">
        <v>48</v>
      </c>
      <c r="B835">
        <v>48</v>
      </c>
      <c r="C835" t="s">
        <v>197</v>
      </c>
      <c r="D835" t="s">
        <v>24</v>
      </c>
      <c r="E835">
        <v>1</v>
      </c>
      <c r="K835" t="s">
        <v>25</v>
      </c>
    </row>
    <row r="837" spans="1:13" x14ac:dyDescent="0.35">
      <c r="A837" t="s">
        <v>90</v>
      </c>
    </row>
    <row r="839" spans="1:13" x14ac:dyDescent="0.35">
      <c r="B839" t="s">
        <v>3</v>
      </c>
      <c r="C839" t="s">
        <v>4</v>
      </c>
      <c r="D839" t="s">
        <v>5</v>
      </c>
      <c r="E839" t="s">
        <v>6</v>
      </c>
      <c r="F839" t="s">
        <v>7</v>
      </c>
      <c r="G839" t="s">
        <v>8</v>
      </c>
      <c r="H839" t="s">
        <v>9</v>
      </c>
      <c r="I839" t="s">
        <v>10</v>
      </c>
      <c r="J839" t="s">
        <v>11</v>
      </c>
      <c r="K839" t="s">
        <v>12</v>
      </c>
      <c r="L839" t="s">
        <v>13</v>
      </c>
      <c r="M839" t="s">
        <v>14</v>
      </c>
    </row>
    <row r="840" spans="1:13" x14ac:dyDescent="0.35">
      <c r="A840">
        <v>1</v>
      </c>
      <c r="B840">
        <v>1</v>
      </c>
      <c r="C840" t="s">
        <v>150</v>
      </c>
      <c r="D840" t="s">
        <v>24</v>
      </c>
      <c r="E840">
        <v>1</v>
      </c>
      <c r="K840" t="s">
        <v>25</v>
      </c>
    </row>
    <row r="841" spans="1:13" x14ac:dyDescent="0.35">
      <c r="A841">
        <v>2</v>
      </c>
      <c r="B841">
        <v>2</v>
      </c>
      <c r="C841" t="s">
        <v>151</v>
      </c>
      <c r="D841" t="s">
        <v>16</v>
      </c>
      <c r="E841">
        <v>1</v>
      </c>
      <c r="F841">
        <v>1.1000000000000001</v>
      </c>
      <c r="G841">
        <v>1709.7539999999999</v>
      </c>
      <c r="I841">
        <v>1709.7539999999999</v>
      </c>
      <c r="K841" t="s">
        <v>66</v>
      </c>
      <c r="L841">
        <v>0.7</v>
      </c>
      <c r="M841">
        <v>-28.7</v>
      </c>
    </row>
    <row r="842" spans="1:13" x14ac:dyDescent="0.35">
      <c r="A842">
        <v>3</v>
      </c>
      <c r="B842">
        <v>3</v>
      </c>
      <c r="C842" t="s">
        <v>152</v>
      </c>
      <c r="D842" t="s">
        <v>16</v>
      </c>
      <c r="E842">
        <v>1</v>
      </c>
      <c r="F842">
        <v>1.08</v>
      </c>
      <c r="G842">
        <v>1513.73</v>
      </c>
      <c r="I842">
        <v>1513.73</v>
      </c>
      <c r="K842" t="s">
        <v>17</v>
      </c>
      <c r="L842">
        <v>0.6</v>
      </c>
      <c r="M842">
        <v>-36.9</v>
      </c>
    </row>
    <row r="843" spans="1:13" x14ac:dyDescent="0.35">
      <c r="A843">
        <v>4</v>
      </c>
      <c r="B843">
        <v>4</v>
      </c>
      <c r="C843" t="s">
        <v>153</v>
      </c>
      <c r="D843" t="s">
        <v>16</v>
      </c>
      <c r="E843">
        <v>1</v>
      </c>
      <c r="F843">
        <v>1.43</v>
      </c>
      <c r="G843">
        <v>874.38499999999999</v>
      </c>
      <c r="I843">
        <v>874.38499999999999</v>
      </c>
      <c r="K843" t="s">
        <v>17</v>
      </c>
      <c r="L843">
        <v>0.4</v>
      </c>
      <c r="M843">
        <v>-63.5</v>
      </c>
    </row>
    <row r="844" spans="1:13" x14ac:dyDescent="0.35">
      <c r="A844">
        <v>5</v>
      </c>
      <c r="B844">
        <v>5</v>
      </c>
      <c r="C844" t="s">
        <v>154</v>
      </c>
      <c r="D844" t="s">
        <v>16</v>
      </c>
      <c r="E844">
        <v>1</v>
      </c>
      <c r="F844">
        <v>1.41</v>
      </c>
      <c r="G844">
        <v>851.16700000000003</v>
      </c>
      <c r="I844">
        <v>851.16700000000003</v>
      </c>
      <c r="K844" t="s">
        <v>17</v>
      </c>
      <c r="L844">
        <v>0.4</v>
      </c>
      <c r="M844">
        <v>-64.5</v>
      </c>
    </row>
    <row r="845" spans="1:13" x14ac:dyDescent="0.35">
      <c r="A845">
        <v>6</v>
      </c>
      <c r="B845">
        <v>6</v>
      </c>
      <c r="C845" t="s">
        <v>155</v>
      </c>
      <c r="D845" t="s">
        <v>16</v>
      </c>
      <c r="E845">
        <v>1</v>
      </c>
      <c r="F845">
        <v>1.08</v>
      </c>
      <c r="G845">
        <v>884.94100000000003</v>
      </c>
      <c r="I845">
        <v>884.94100000000003</v>
      </c>
      <c r="K845" t="s">
        <v>17</v>
      </c>
      <c r="L845">
        <v>0.4</v>
      </c>
      <c r="M845">
        <v>-63.1</v>
      </c>
    </row>
    <row r="846" spans="1:13" x14ac:dyDescent="0.35">
      <c r="A846">
        <v>7</v>
      </c>
      <c r="B846">
        <v>7</v>
      </c>
      <c r="C846" t="s">
        <v>156</v>
      </c>
      <c r="D846" t="s">
        <v>24</v>
      </c>
      <c r="E846">
        <v>1</v>
      </c>
      <c r="K846" t="s">
        <v>25</v>
      </c>
    </row>
    <row r="847" spans="1:13" x14ac:dyDescent="0.35">
      <c r="A847">
        <v>8</v>
      </c>
      <c r="B847">
        <v>8</v>
      </c>
      <c r="C847" t="s">
        <v>157</v>
      </c>
      <c r="D847" t="s">
        <v>16</v>
      </c>
      <c r="E847">
        <v>1</v>
      </c>
      <c r="F847">
        <v>1.21</v>
      </c>
      <c r="G847">
        <v>2205.7280000000001</v>
      </c>
      <c r="I847">
        <v>2205.7280000000001</v>
      </c>
      <c r="K847" t="s">
        <v>66</v>
      </c>
      <c r="L847">
        <v>0.9</v>
      </c>
      <c r="M847">
        <v>-8</v>
      </c>
    </row>
    <row r="848" spans="1:13" x14ac:dyDescent="0.35">
      <c r="A848">
        <v>9</v>
      </c>
      <c r="B848">
        <v>9</v>
      </c>
      <c r="C848" t="s">
        <v>158</v>
      </c>
      <c r="D848" t="s">
        <v>16</v>
      </c>
      <c r="E848">
        <v>1</v>
      </c>
      <c r="F848">
        <v>1.1000000000000001</v>
      </c>
      <c r="G848">
        <v>1287.4169999999999</v>
      </c>
      <c r="I848">
        <v>1287.4169999999999</v>
      </c>
      <c r="K848" t="s">
        <v>17</v>
      </c>
      <c r="L848">
        <v>0.5</v>
      </c>
      <c r="M848">
        <v>-46.3</v>
      </c>
    </row>
    <row r="849" spans="1:13" x14ac:dyDescent="0.35">
      <c r="A849">
        <v>10</v>
      </c>
      <c r="B849">
        <v>10</v>
      </c>
      <c r="C849" t="s">
        <v>159</v>
      </c>
      <c r="D849" t="s">
        <v>16</v>
      </c>
      <c r="E849">
        <v>1</v>
      </c>
      <c r="F849">
        <v>1.41</v>
      </c>
      <c r="G849">
        <v>1232.9829999999999</v>
      </c>
      <c r="I849">
        <v>1232.9829999999999</v>
      </c>
      <c r="K849" t="s">
        <v>17</v>
      </c>
      <c r="L849">
        <v>0.5</v>
      </c>
      <c r="M849">
        <v>-48.6</v>
      </c>
    </row>
    <row r="850" spans="1:13" x14ac:dyDescent="0.35">
      <c r="A850">
        <v>11</v>
      </c>
      <c r="B850">
        <v>11</v>
      </c>
      <c r="C850" t="s">
        <v>160</v>
      </c>
      <c r="D850" t="s">
        <v>24</v>
      </c>
      <c r="E850">
        <v>1</v>
      </c>
    </row>
    <row r="851" spans="1:13" x14ac:dyDescent="0.35">
      <c r="A851">
        <v>12</v>
      </c>
      <c r="B851">
        <v>12</v>
      </c>
      <c r="C851" t="s">
        <v>161</v>
      </c>
      <c r="D851" t="s">
        <v>16</v>
      </c>
      <c r="E851">
        <v>1</v>
      </c>
      <c r="F851">
        <v>1.1000000000000001</v>
      </c>
      <c r="G851">
        <v>1781.8579999999999</v>
      </c>
      <c r="I851">
        <v>1781.8579999999999</v>
      </c>
      <c r="K851" t="s">
        <v>66</v>
      </c>
      <c r="L851">
        <v>0.7</v>
      </c>
      <c r="M851">
        <v>-25.7</v>
      </c>
    </row>
    <row r="852" spans="1:13" x14ac:dyDescent="0.35">
      <c r="A852">
        <v>13</v>
      </c>
      <c r="B852">
        <v>13</v>
      </c>
      <c r="C852" t="s">
        <v>162</v>
      </c>
      <c r="D852" t="s">
        <v>16</v>
      </c>
      <c r="E852">
        <v>1</v>
      </c>
      <c r="F852">
        <v>1.22</v>
      </c>
      <c r="G852">
        <v>1889.991</v>
      </c>
      <c r="I852">
        <v>1889.991</v>
      </c>
      <c r="K852" t="s">
        <v>66</v>
      </c>
      <c r="L852">
        <v>0.8</v>
      </c>
      <c r="M852">
        <v>-21.2</v>
      </c>
    </row>
    <row r="853" spans="1:13" x14ac:dyDescent="0.35">
      <c r="A853">
        <v>14</v>
      </c>
      <c r="B853">
        <v>14</v>
      </c>
      <c r="C853" t="s">
        <v>163</v>
      </c>
      <c r="D853" t="s">
        <v>16</v>
      </c>
      <c r="E853">
        <v>1</v>
      </c>
      <c r="F853">
        <v>1.08</v>
      </c>
      <c r="G853">
        <v>1937.508</v>
      </c>
      <c r="I853">
        <v>1937.508</v>
      </c>
      <c r="K853" t="s">
        <v>66</v>
      </c>
      <c r="L853">
        <v>0.8</v>
      </c>
      <c r="M853">
        <v>-19.2</v>
      </c>
    </row>
    <row r="854" spans="1:13" x14ac:dyDescent="0.35">
      <c r="A854">
        <v>15</v>
      </c>
      <c r="B854">
        <v>15</v>
      </c>
      <c r="C854" t="s">
        <v>164</v>
      </c>
      <c r="D854" t="s">
        <v>16</v>
      </c>
      <c r="E854">
        <v>1</v>
      </c>
      <c r="F854">
        <v>1.1000000000000001</v>
      </c>
      <c r="G854">
        <v>1939.616</v>
      </c>
      <c r="I854">
        <v>1939.616</v>
      </c>
      <c r="K854" t="s">
        <v>66</v>
      </c>
      <c r="L854">
        <v>0.8</v>
      </c>
      <c r="M854">
        <v>-19.100000000000001</v>
      </c>
    </row>
    <row r="855" spans="1:13" x14ac:dyDescent="0.35">
      <c r="A855">
        <v>16</v>
      </c>
      <c r="B855">
        <v>16</v>
      </c>
      <c r="C855" t="s">
        <v>165</v>
      </c>
      <c r="D855" t="s">
        <v>24</v>
      </c>
      <c r="E855">
        <v>1</v>
      </c>
    </row>
    <row r="856" spans="1:13" x14ac:dyDescent="0.35">
      <c r="A856">
        <v>17</v>
      </c>
      <c r="B856">
        <v>17</v>
      </c>
      <c r="C856" t="s">
        <v>166</v>
      </c>
      <c r="D856" t="s">
        <v>16</v>
      </c>
      <c r="E856">
        <v>1</v>
      </c>
      <c r="F856">
        <v>1.1000000000000001</v>
      </c>
      <c r="G856">
        <v>1350.069</v>
      </c>
      <c r="I856">
        <v>1350.069</v>
      </c>
      <c r="K856" t="s">
        <v>17</v>
      </c>
      <c r="L856">
        <v>0.6</v>
      </c>
      <c r="M856">
        <v>-43.7</v>
      </c>
    </row>
    <row r="857" spans="1:13" x14ac:dyDescent="0.35">
      <c r="A857">
        <v>18</v>
      </c>
      <c r="B857">
        <v>18</v>
      </c>
      <c r="C857" t="s">
        <v>167</v>
      </c>
      <c r="D857" t="s">
        <v>16</v>
      </c>
      <c r="E857">
        <v>1</v>
      </c>
      <c r="F857">
        <v>1.41</v>
      </c>
      <c r="G857">
        <v>981.28300000000002</v>
      </c>
      <c r="I857">
        <v>981.28300000000002</v>
      </c>
      <c r="K857" t="s">
        <v>17</v>
      </c>
      <c r="L857">
        <v>0.4</v>
      </c>
      <c r="M857">
        <v>-59.1</v>
      </c>
    </row>
    <row r="858" spans="1:13" x14ac:dyDescent="0.35">
      <c r="A858">
        <v>19</v>
      </c>
      <c r="B858">
        <v>19</v>
      </c>
      <c r="C858" t="s">
        <v>168</v>
      </c>
      <c r="D858" t="s">
        <v>16</v>
      </c>
      <c r="E858">
        <v>1</v>
      </c>
      <c r="F858">
        <v>1.07</v>
      </c>
      <c r="G858">
        <v>1270.7750000000001</v>
      </c>
      <c r="I858">
        <v>1270.7750000000001</v>
      </c>
      <c r="K858" t="s">
        <v>17</v>
      </c>
      <c r="L858">
        <v>0.5</v>
      </c>
      <c r="M858">
        <v>-47</v>
      </c>
    </row>
    <row r="859" spans="1:13" x14ac:dyDescent="0.35">
      <c r="A859">
        <v>20</v>
      </c>
      <c r="B859">
        <v>20</v>
      </c>
      <c r="C859" t="s">
        <v>169</v>
      </c>
      <c r="D859" t="s">
        <v>16</v>
      </c>
      <c r="E859">
        <v>1</v>
      </c>
      <c r="F859">
        <v>1.41</v>
      </c>
      <c r="G859">
        <v>1023.001</v>
      </c>
      <c r="I859">
        <v>1023.001</v>
      </c>
      <c r="K859" t="s">
        <v>17</v>
      </c>
      <c r="L859">
        <v>0.4</v>
      </c>
      <c r="M859">
        <v>-57.3</v>
      </c>
    </row>
    <row r="860" spans="1:13" x14ac:dyDescent="0.35">
      <c r="A860">
        <v>21</v>
      </c>
      <c r="B860">
        <v>21</v>
      </c>
      <c r="C860" t="s">
        <v>170</v>
      </c>
      <c r="D860" t="s">
        <v>24</v>
      </c>
      <c r="E860">
        <v>1</v>
      </c>
      <c r="K860" t="s">
        <v>25</v>
      </c>
    </row>
    <row r="861" spans="1:13" x14ac:dyDescent="0.35">
      <c r="A861">
        <v>22</v>
      </c>
      <c r="B861">
        <v>22</v>
      </c>
      <c r="C861" t="s">
        <v>171</v>
      </c>
      <c r="D861" t="s">
        <v>16</v>
      </c>
      <c r="E861">
        <v>1</v>
      </c>
      <c r="F861">
        <v>1.19</v>
      </c>
      <c r="G861">
        <v>2208.6309999999999</v>
      </c>
      <c r="I861">
        <v>2208.6309999999999</v>
      </c>
      <c r="K861" t="s">
        <v>66</v>
      </c>
      <c r="L861">
        <v>0.9</v>
      </c>
      <c r="M861">
        <v>-7.9</v>
      </c>
    </row>
    <row r="862" spans="1:13" x14ac:dyDescent="0.35">
      <c r="A862">
        <v>23</v>
      </c>
      <c r="B862">
        <v>23</v>
      </c>
      <c r="C862" t="s">
        <v>172</v>
      </c>
      <c r="D862" t="s">
        <v>16</v>
      </c>
      <c r="E862">
        <v>1</v>
      </c>
      <c r="F862">
        <v>1.08</v>
      </c>
      <c r="G862">
        <v>1578.5050000000001</v>
      </c>
      <c r="I862">
        <v>1578.5050000000001</v>
      </c>
      <c r="K862" t="s">
        <v>17</v>
      </c>
      <c r="L862">
        <v>0.7</v>
      </c>
      <c r="M862">
        <v>-34.200000000000003</v>
      </c>
    </row>
    <row r="863" spans="1:13" x14ac:dyDescent="0.35">
      <c r="A863">
        <v>24</v>
      </c>
      <c r="B863">
        <v>24</v>
      </c>
      <c r="C863" t="s">
        <v>173</v>
      </c>
      <c r="D863" t="s">
        <v>16</v>
      </c>
      <c r="E863">
        <v>1</v>
      </c>
      <c r="F863">
        <v>1.1000000000000001</v>
      </c>
      <c r="G863">
        <v>1323.9179999999999</v>
      </c>
      <c r="I863">
        <v>1323.9179999999999</v>
      </c>
      <c r="K863" t="s">
        <v>17</v>
      </c>
      <c r="L863">
        <v>0.6</v>
      </c>
      <c r="M863">
        <v>-44.8</v>
      </c>
    </row>
    <row r="864" spans="1:13" x14ac:dyDescent="0.35">
      <c r="A864">
        <v>25</v>
      </c>
      <c r="B864">
        <v>25</v>
      </c>
      <c r="C864" t="s">
        <v>174</v>
      </c>
      <c r="D864" t="s">
        <v>24</v>
      </c>
      <c r="E864">
        <v>1</v>
      </c>
    </row>
    <row r="865" spans="1:13" x14ac:dyDescent="0.35">
      <c r="A865">
        <v>26</v>
      </c>
      <c r="B865">
        <v>26</v>
      </c>
      <c r="C865" t="s">
        <v>175</v>
      </c>
      <c r="D865" t="s">
        <v>16</v>
      </c>
      <c r="E865">
        <v>1</v>
      </c>
      <c r="F865">
        <v>1.1000000000000001</v>
      </c>
      <c r="G865">
        <v>1080.2529999999999</v>
      </c>
      <c r="I865">
        <v>1080.2529999999999</v>
      </c>
      <c r="K865" t="s">
        <v>17</v>
      </c>
      <c r="L865">
        <v>0.5</v>
      </c>
      <c r="M865">
        <v>-54.9</v>
      </c>
    </row>
    <row r="866" spans="1:13" x14ac:dyDescent="0.35">
      <c r="A866">
        <v>27</v>
      </c>
      <c r="B866">
        <v>27</v>
      </c>
      <c r="C866" t="s">
        <v>176</v>
      </c>
      <c r="D866" t="s">
        <v>16</v>
      </c>
      <c r="E866">
        <v>1</v>
      </c>
      <c r="F866">
        <v>1.41</v>
      </c>
      <c r="G866">
        <v>806.02800000000002</v>
      </c>
      <c r="I866">
        <v>806.02800000000002</v>
      </c>
      <c r="K866" t="s">
        <v>69</v>
      </c>
      <c r="L866">
        <v>0.3</v>
      </c>
      <c r="M866">
        <v>-66.400000000000006</v>
      </c>
    </row>
    <row r="867" spans="1:13" x14ac:dyDescent="0.35">
      <c r="A867">
        <v>28</v>
      </c>
      <c r="B867">
        <v>28</v>
      </c>
      <c r="C867" t="s">
        <v>177</v>
      </c>
      <c r="D867" t="s">
        <v>16</v>
      </c>
      <c r="E867">
        <v>1</v>
      </c>
      <c r="F867">
        <v>1.07</v>
      </c>
      <c r="G867">
        <v>1375.6210000000001</v>
      </c>
      <c r="I867">
        <v>1375.6210000000001</v>
      </c>
      <c r="K867" t="s">
        <v>17</v>
      </c>
      <c r="L867">
        <v>0.6</v>
      </c>
      <c r="M867">
        <v>-42.6</v>
      </c>
    </row>
    <row r="868" spans="1:13" x14ac:dyDescent="0.35">
      <c r="A868">
        <v>29</v>
      </c>
      <c r="B868">
        <v>29</v>
      </c>
      <c r="C868" t="s">
        <v>178</v>
      </c>
      <c r="D868" t="s">
        <v>16</v>
      </c>
      <c r="E868">
        <v>1</v>
      </c>
      <c r="F868">
        <v>1.4</v>
      </c>
      <c r="G868">
        <v>1234.047</v>
      </c>
      <c r="I868">
        <v>1234.047</v>
      </c>
      <c r="K868" t="s">
        <v>17</v>
      </c>
      <c r="L868">
        <v>0.5</v>
      </c>
      <c r="M868">
        <v>-48.5</v>
      </c>
    </row>
    <row r="869" spans="1:13" x14ac:dyDescent="0.35">
      <c r="A869">
        <v>30</v>
      </c>
      <c r="B869">
        <v>30</v>
      </c>
      <c r="C869" t="s">
        <v>179</v>
      </c>
      <c r="D869" t="s">
        <v>24</v>
      </c>
      <c r="E869">
        <v>1</v>
      </c>
    </row>
    <row r="870" spans="1:13" x14ac:dyDescent="0.35">
      <c r="A870">
        <v>31</v>
      </c>
      <c r="B870">
        <v>31</v>
      </c>
      <c r="C870" t="s">
        <v>180</v>
      </c>
      <c r="D870" t="s">
        <v>16</v>
      </c>
      <c r="E870">
        <v>1</v>
      </c>
      <c r="F870">
        <v>1.18</v>
      </c>
      <c r="G870">
        <v>2241.973</v>
      </c>
      <c r="I870">
        <v>2241.973</v>
      </c>
      <c r="K870" t="s">
        <v>66</v>
      </c>
      <c r="L870">
        <v>0.9</v>
      </c>
      <c r="M870">
        <v>-6.5</v>
      </c>
    </row>
    <row r="871" spans="1:13" x14ac:dyDescent="0.35">
      <c r="A871">
        <v>32</v>
      </c>
      <c r="B871">
        <v>32</v>
      </c>
      <c r="C871" t="s">
        <v>181</v>
      </c>
      <c r="D871" t="s">
        <v>16</v>
      </c>
      <c r="E871">
        <v>1</v>
      </c>
      <c r="F871">
        <v>1.08</v>
      </c>
      <c r="G871">
        <v>1317.6969999999999</v>
      </c>
      <c r="I871">
        <v>1317.6969999999999</v>
      </c>
      <c r="K871" t="s">
        <v>17</v>
      </c>
      <c r="L871">
        <v>0.5</v>
      </c>
      <c r="M871">
        <v>-45</v>
      </c>
    </row>
    <row r="872" spans="1:13" x14ac:dyDescent="0.35">
      <c r="A872">
        <v>33</v>
      </c>
      <c r="B872">
        <v>33</v>
      </c>
      <c r="C872" t="s">
        <v>182</v>
      </c>
      <c r="D872" t="s">
        <v>16</v>
      </c>
      <c r="E872">
        <v>1</v>
      </c>
      <c r="F872">
        <v>1.1000000000000001</v>
      </c>
      <c r="G872">
        <v>1387.1569999999999</v>
      </c>
      <c r="I872">
        <v>1387.1569999999999</v>
      </c>
      <c r="K872" t="s">
        <v>17</v>
      </c>
      <c r="L872">
        <v>0.6</v>
      </c>
      <c r="M872">
        <v>-42.1</v>
      </c>
    </row>
    <row r="873" spans="1:13" x14ac:dyDescent="0.35">
      <c r="A873">
        <v>34</v>
      </c>
      <c r="B873">
        <v>34</v>
      </c>
      <c r="C873" t="s">
        <v>183</v>
      </c>
      <c r="D873" t="s">
        <v>24</v>
      </c>
      <c r="E873">
        <v>1</v>
      </c>
    </row>
    <row r="874" spans="1:13" x14ac:dyDescent="0.35">
      <c r="A874">
        <v>35</v>
      </c>
      <c r="B874">
        <v>35</v>
      </c>
      <c r="C874" t="s">
        <v>184</v>
      </c>
      <c r="D874" t="s">
        <v>24</v>
      </c>
      <c r="E874">
        <v>1</v>
      </c>
      <c r="K874" t="s">
        <v>25</v>
      </c>
    </row>
    <row r="875" spans="1:13" x14ac:dyDescent="0.35">
      <c r="A875">
        <v>36</v>
      </c>
      <c r="B875">
        <v>36</v>
      </c>
      <c r="C875" t="s">
        <v>185</v>
      </c>
      <c r="D875" t="s">
        <v>24</v>
      </c>
      <c r="E875">
        <v>1</v>
      </c>
      <c r="K875" t="s">
        <v>25</v>
      </c>
    </row>
    <row r="876" spans="1:13" x14ac:dyDescent="0.35">
      <c r="A876">
        <v>37</v>
      </c>
      <c r="B876">
        <v>37</v>
      </c>
      <c r="C876" t="s">
        <v>186</v>
      </c>
      <c r="D876" t="s">
        <v>24</v>
      </c>
      <c r="E876">
        <v>1</v>
      </c>
      <c r="K876" t="s">
        <v>25</v>
      </c>
    </row>
    <row r="877" spans="1:13" x14ac:dyDescent="0.35">
      <c r="A877">
        <v>38</v>
      </c>
      <c r="B877">
        <v>38</v>
      </c>
      <c r="C877" t="s">
        <v>187</v>
      </c>
      <c r="D877" t="s">
        <v>24</v>
      </c>
      <c r="E877">
        <v>1</v>
      </c>
    </row>
    <row r="878" spans="1:13" x14ac:dyDescent="0.35">
      <c r="A878">
        <v>39</v>
      </c>
      <c r="B878">
        <v>39</v>
      </c>
      <c r="C878" t="s">
        <v>188</v>
      </c>
      <c r="D878" t="s">
        <v>24</v>
      </c>
      <c r="E878">
        <v>1</v>
      </c>
    </row>
    <row r="879" spans="1:13" x14ac:dyDescent="0.35">
      <c r="A879">
        <v>40</v>
      </c>
      <c r="B879">
        <v>40</v>
      </c>
      <c r="C879" t="s">
        <v>189</v>
      </c>
      <c r="D879" t="s">
        <v>24</v>
      </c>
      <c r="E879">
        <v>1</v>
      </c>
      <c r="K879" t="s">
        <v>25</v>
      </c>
    </row>
    <row r="880" spans="1:13" x14ac:dyDescent="0.35">
      <c r="A880">
        <v>41</v>
      </c>
      <c r="B880">
        <v>41</v>
      </c>
      <c r="C880" t="s">
        <v>190</v>
      </c>
      <c r="D880" t="s">
        <v>24</v>
      </c>
      <c r="E880">
        <v>1</v>
      </c>
    </row>
    <row r="881" spans="1:13" x14ac:dyDescent="0.35">
      <c r="A881">
        <v>42</v>
      </c>
      <c r="B881">
        <v>42</v>
      </c>
      <c r="C881" t="s">
        <v>191</v>
      </c>
      <c r="D881" t="s">
        <v>24</v>
      </c>
      <c r="E881">
        <v>1</v>
      </c>
    </row>
    <row r="882" spans="1:13" x14ac:dyDescent="0.35">
      <c r="A882">
        <v>43</v>
      </c>
      <c r="B882">
        <v>43</v>
      </c>
      <c r="C882" t="s">
        <v>192</v>
      </c>
      <c r="D882" t="s">
        <v>16</v>
      </c>
      <c r="E882">
        <v>1</v>
      </c>
    </row>
    <row r="883" spans="1:13" x14ac:dyDescent="0.35">
      <c r="A883">
        <v>44</v>
      </c>
      <c r="B883">
        <v>44</v>
      </c>
      <c r="C883" t="s">
        <v>193</v>
      </c>
      <c r="D883" t="s">
        <v>16</v>
      </c>
      <c r="E883">
        <v>1</v>
      </c>
    </row>
    <row r="884" spans="1:13" x14ac:dyDescent="0.35">
      <c r="A884">
        <v>45</v>
      </c>
      <c r="B884">
        <v>45</v>
      </c>
      <c r="C884" t="s">
        <v>194</v>
      </c>
      <c r="D884" t="s">
        <v>16</v>
      </c>
      <c r="E884">
        <v>1</v>
      </c>
    </row>
    <row r="885" spans="1:13" x14ac:dyDescent="0.35">
      <c r="A885">
        <v>46</v>
      </c>
      <c r="B885">
        <v>46</v>
      </c>
      <c r="C885" t="s">
        <v>195</v>
      </c>
      <c r="D885" t="s">
        <v>16</v>
      </c>
      <c r="E885">
        <v>1</v>
      </c>
    </row>
    <row r="886" spans="1:13" x14ac:dyDescent="0.35">
      <c r="A886">
        <v>47</v>
      </c>
      <c r="B886">
        <v>47</v>
      </c>
      <c r="C886" t="s">
        <v>196</v>
      </c>
      <c r="D886" t="s">
        <v>16</v>
      </c>
      <c r="E886">
        <v>1</v>
      </c>
      <c r="F886">
        <v>1.1000000000000001</v>
      </c>
      <c r="G886">
        <v>11.555999999999999</v>
      </c>
      <c r="I886">
        <v>11.555999999999999</v>
      </c>
      <c r="K886" t="s">
        <v>66</v>
      </c>
      <c r="L886">
        <v>0</v>
      </c>
      <c r="M886">
        <v>-99.5</v>
      </c>
    </row>
    <row r="887" spans="1:13" x14ac:dyDescent="0.35">
      <c r="A887">
        <v>48</v>
      </c>
      <c r="B887">
        <v>48</v>
      </c>
      <c r="C887" t="s">
        <v>197</v>
      </c>
      <c r="D887" t="s">
        <v>24</v>
      </c>
      <c r="E887">
        <v>1</v>
      </c>
      <c r="K887" t="s">
        <v>25</v>
      </c>
    </row>
    <row r="889" spans="1:13" x14ac:dyDescent="0.35">
      <c r="A889" t="s">
        <v>91</v>
      </c>
    </row>
    <row r="891" spans="1:13" x14ac:dyDescent="0.35">
      <c r="B891" t="s">
        <v>3</v>
      </c>
      <c r="C891" t="s">
        <v>4</v>
      </c>
      <c r="D891" t="s">
        <v>5</v>
      </c>
      <c r="E891" t="s">
        <v>6</v>
      </c>
      <c r="F891" t="s">
        <v>7</v>
      </c>
      <c r="G891" t="s">
        <v>8</v>
      </c>
      <c r="H891" t="s">
        <v>9</v>
      </c>
      <c r="I891" t="s">
        <v>10</v>
      </c>
      <c r="J891" t="s">
        <v>11</v>
      </c>
      <c r="K891" t="s">
        <v>12</v>
      </c>
      <c r="L891" t="s">
        <v>13</v>
      </c>
      <c r="M891" t="s">
        <v>14</v>
      </c>
    </row>
    <row r="892" spans="1:13" x14ac:dyDescent="0.35">
      <c r="A892">
        <v>1</v>
      </c>
      <c r="B892">
        <v>1</v>
      </c>
      <c r="C892" t="s">
        <v>150</v>
      </c>
      <c r="D892" t="s">
        <v>24</v>
      </c>
      <c r="E892">
        <v>1</v>
      </c>
      <c r="K892" t="s">
        <v>25</v>
      </c>
    </row>
    <row r="893" spans="1:13" x14ac:dyDescent="0.35">
      <c r="A893">
        <v>2</v>
      </c>
      <c r="B893">
        <v>2</v>
      </c>
      <c r="C893" t="s">
        <v>151</v>
      </c>
      <c r="D893" t="s">
        <v>16</v>
      </c>
      <c r="E893">
        <v>1</v>
      </c>
      <c r="F893">
        <v>1.63</v>
      </c>
      <c r="G893">
        <v>1705.5730000000001</v>
      </c>
      <c r="I893">
        <v>1705.5730000000001</v>
      </c>
      <c r="K893" t="s">
        <v>66</v>
      </c>
      <c r="L893">
        <v>0.6</v>
      </c>
      <c r="M893">
        <v>-36.9</v>
      </c>
    </row>
    <row r="894" spans="1:13" x14ac:dyDescent="0.35">
      <c r="A894">
        <v>3</v>
      </c>
      <c r="B894">
        <v>3</v>
      </c>
      <c r="C894" t="s">
        <v>152</v>
      </c>
      <c r="D894" t="s">
        <v>16</v>
      </c>
      <c r="E894">
        <v>1</v>
      </c>
      <c r="F894">
        <v>1.67</v>
      </c>
      <c r="G894">
        <v>2121.5320000000002</v>
      </c>
      <c r="I894">
        <v>2121.5320000000002</v>
      </c>
      <c r="K894" t="s">
        <v>66</v>
      </c>
      <c r="L894">
        <v>0.8</v>
      </c>
      <c r="M894">
        <v>-21.5</v>
      </c>
    </row>
    <row r="895" spans="1:13" x14ac:dyDescent="0.35">
      <c r="A895">
        <v>4</v>
      </c>
      <c r="B895">
        <v>4</v>
      </c>
      <c r="C895" t="s">
        <v>153</v>
      </c>
      <c r="D895" t="s">
        <v>16</v>
      </c>
      <c r="E895">
        <v>1</v>
      </c>
      <c r="F895">
        <v>1.69</v>
      </c>
      <c r="G895">
        <v>2214.9209999999998</v>
      </c>
      <c r="I895">
        <v>2214.9209999999998</v>
      </c>
      <c r="K895" t="s">
        <v>66</v>
      </c>
      <c r="L895">
        <v>0.8</v>
      </c>
      <c r="M895">
        <v>-18</v>
      </c>
    </row>
    <row r="896" spans="1:13" x14ac:dyDescent="0.35">
      <c r="A896">
        <v>5</v>
      </c>
      <c r="B896">
        <v>5</v>
      </c>
      <c r="C896" t="s">
        <v>154</v>
      </c>
      <c r="D896" t="s">
        <v>16</v>
      </c>
      <c r="E896">
        <v>1</v>
      </c>
      <c r="F896">
        <v>1.67</v>
      </c>
      <c r="G896">
        <v>1774.615</v>
      </c>
      <c r="I896">
        <v>1774.615</v>
      </c>
      <c r="K896" t="s">
        <v>66</v>
      </c>
      <c r="L896">
        <v>0.7</v>
      </c>
      <c r="M896">
        <v>-34.299999999999997</v>
      </c>
    </row>
    <row r="897" spans="1:13" x14ac:dyDescent="0.35">
      <c r="A897">
        <v>6</v>
      </c>
      <c r="B897">
        <v>6</v>
      </c>
      <c r="C897" t="s">
        <v>155</v>
      </c>
      <c r="D897" t="s">
        <v>16</v>
      </c>
      <c r="E897">
        <v>1</v>
      </c>
      <c r="F897">
        <v>1.67</v>
      </c>
      <c r="G897">
        <v>2340.2060000000001</v>
      </c>
      <c r="I897">
        <v>2340.2060000000001</v>
      </c>
      <c r="K897" t="s">
        <v>66</v>
      </c>
      <c r="L897">
        <v>0.9</v>
      </c>
      <c r="M897">
        <v>-13.4</v>
      </c>
    </row>
    <row r="898" spans="1:13" x14ac:dyDescent="0.35">
      <c r="A898">
        <v>7</v>
      </c>
      <c r="B898">
        <v>7</v>
      </c>
      <c r="C898" t="s">
        <v>156</v>
      </c>
      <c r="D898" t="s">
        <v>24</v>
      </c>
      <c r="E898">
        <v>1</v>
      </c>
    </row>
    <row r="899" spans="1:13" x14ac:dyDescent="0.35">
      <c r="A899">
        <v>8</v>
      </c>
      <c r="B899">
        <v>8</v>
      </c>
      <c r="C899" t="s">
        <v>157</v>
      </c>
      <c r="D899" t="s">
        <v>16</v>
      </c>
      <c r="E899">
        <v>1</v>
      </c>
      <c r="F899">
        <v>1.61</v>
      </c>
      <c r="G899">
        <v>2368.0329999999999</v>
      </c>
      <c r="I899">
        <v>2368.0329999999999</v>
      </c>
      <c r="K899" t="s">
        <v>66</v>
      </c>
      <c r="L899">
        <v>0.9</v>
      </c>
      <c r="M899">
        <v>-12.4</v>
      </c>
    </row>
    <row r="900" spans="1:13" x14ac:dyDescent="0.35">
      <c r="A900">
        <v>9</v>
      </c>
      <c r="B900">
        <v>9</v>
      </c>
      <c r="C900" t="s">
        <v>158</v>
      </c>
      <c r="D900" t="s">
        <v>16</v>
      </c>
      <c r="E900">
        <v>1</v>
      </c>
      <c r="F900">
        <v>1.65</v>
      </c>
      <c r="G900">
        <v>2017.97</v>
      </c>
      <c r="I900">
        <v>2017.97</v>
      </c>
      <c r="K900" t="s">
        <v>66</v>
      </c>
      <c r="L900">
        <v>0.7</v>
      </c>
      <c r="M900">
        <v>-25.3</v>
      </c>
    </row>
    <row r="901" spans="1:13" x14ac:dyDescent="0.35">
      <c r="A901">
        <v>10</v>
      </c>
      <c r="B901">
        <v>10</v>
      </c>
      <c r="C901" t="s">
        <v>159</v>
      </c>
      <c r="D901" t="s">
        <v>16</v>
      </c>
      <c r="E901">
        <v>1</v>
      </c>
      <c r="F901">
        <v>1.67</v>
      </c>
      <c r="G901">
        <v>1957.143</v>
      </c>
      <c r="I901">
        <v>1957.143</v>
      </c>
      <c r="K901" t="s">
        <v>66</v>
      </c>
      <c r="L901">
        <v>0.7</v>
      </c>
      <c r="M901">
        <v>-27.6</v>
      </c>
    </row>
    <row r="902" spans="1:13" x14ac:dyDescent="0.35">
      <c r="A902">
        <v>11</v>
      </c>
      <c r="B902">
        <v>11</v>
      </c>
      <c r="C902" t="s">
        <v>160</v>
      </c>
      <c r="D902" t="s">
        <v>24</v>
      </c>
      <c r="E902">
        <v>1</v>
      </c>
      <c r="K902" t="s">
        <v>25</v>
      </c>
    </row>
    <row r="903" spans="1:13" x14ac:dyDescent="0.35">
      <c r="A903">
        <v>12</v>
      </c>
      <c r="B903">
        <v>12</v>
      </c>
      <c r="C903" t="s">
        <v>161</v>
      </c>
      <c r="D903" t="s">
        <v>16</v>
      </c>
      <c r="E903">
        <v>1</v>
      </c>
      <c r="F903">
        <v>1.65</v>
      </c>
      <c r="G903">
        <v>1947.0409999999999</v>
      </c>
      <c r="I903">
        <v>1947.0409999999999</v>
      </c>
      <c r="K903" t="s">
        <v>66</v>
      </c>
      <c r="L903">
        <v>0.7</v>
      </c>
      <c r="M903">
        <v>-27.9</v>
      </c>
    </row>
    <row r="904" spans="1:13" x14ac:dyDescent="0.35">
      <c r="A904">
        <v>13</v>
      </c>
      <c r="B904">
        <v>13</v>
      </c>
      <c r="C904" t="s">
        <v>162</v>
      </c>
      <c r="D904" t="s">
        <v>16</v>
      </c>
      <c r="E904">
        <v>1</v>
      </c>
      <c r="F904">
        <v>1.6</v>
      </c>
      <c r="G904">
        <v>2050.672</v>
      </c>
      <c r="I904">
        <v>2050.672</v>
      </c>
      <c r="K904" t="s">
        <v>66</v>
      </c>
      <c r="L904">
        <v>0.8</v>
      </c>
      <c r="M904">
        <v>-24.1</v>
      </c>
    </row>
    <row r="905" spans="1:13" x14ac:dyDescent="0.35">
      <c r="A905">
        <v>14</v>
      </c>
      <c r="B905">
        <v>14</v>
      </c>
      <c r="C905" t="s">
        <v>163</v>
      </c>
      <c r="D905" t="s">
        <v>16</v>
      </c>
      <c r="E905">
        <v>1</v>
      </c>
      <c r="F905">
        <v>1.63</v>
      </c>
      <c r="G905">
        <v>1903.9469999999999</v>
      </c>
      <c r="I905">
        <v>1903.9469999999999</v>
      </c>
      <c r="K905" t="s">
        <v>66</v>
      </c>
      <c r="L905">
        <v>0.7</v>
      </c>
      <c r="M905">
        <v>-29.5</v>
      </c>
    </row>
    <row r="906" spans="1:13" x14ac:dyDescent="0.35">
      <c r="A906">
        <v>15</v>
      </c>
      <c r="B906">
        <v>15</v>
      </c>
      <c r="C906" t="s">
        <v>164</v>
      </c>
      <c r="D906" t="s">
        <v>16</v>
      </c>
      <c r="E906">
        <v>1</v>
      </c>
      <c r="F906">
        <v>1.63</v>
      </c>
      <c r="G906">
        <v>1814.8869999999999</v>
      </c>
      <c r="I906">
        <v>1814.8869999999999</v>
      </c>
      <c r="K906" t="s">
        <v>66</v>
      </c>
      <c r="L906">
        <v>0.7</v>
      </c>
      <c r="M906">
        <v>-32.799999999999997</v>
      </c>
    </row>
    <row r="907" spans="1:13" x14ac:dyDescent="0.35">
      <c r="A907">
        <v>16</v>
      </c>
      <c r="B907">
        <v>16</v>
      </c>
      <c r="C907" t="s">
        <v>165</v>
      </c>
      <c r="D907" t="s">
        <v>24</v>
      </c>
      <c r="E907">
        <v>1</v>
      </c>
      <c r="K907" t="s">
        <v>25</v>
      </c>
    </row>
    <row r="908" spans="1:13" x14ac:dyDescent="0.35">
      <c r="A908">
        <v>17</v>
      </c>
      <c r="B908">
        <v>17</v>
      </c>
      <c r="C908" t="s">
        <v>166</v>
      </c>
      <c r="D908" t="s">
        <v>16</v>
      </c>
      <c r="E908">
        <v>1</v>
      </c>
      <c r="F908">
        <v>1.65</v>
      </c>
      <c r="G908">
        <v>2166.125</v>
      </c>
      <c r="I908">
        <v>2166.125</v>
      </c>
      <c r="K908" t="s">
        <v>66</v>
      </c>
      <c r="L908">
        <v>0.8</v>
      </c>
      <c r="M908">
        <v>-19.8</v>
      </c>
    </row>
    <row r="909" spans="1:13" x14ac:dyDescent="0.35">
      <c r="A909">
        <v>18</v>
      </c>
      <c r="B909">
        <v>18</v>
      </c>
      <c r="C909" t="s">
        <v>167</v>
      </c>
      <c r="D909" t="s">
        <v>16</v>
      </c>
      <c r="E909">
        <v>1</v>
      </c>
      <c r="F909">
        <v>1.67</v>
      </c>
      <c r="G909">
        <v>1919.0150000000001</v>
      </c>
      <c r="I909">
        <v>1919.0150000000001</v>
      </c>
      <c r="K909" t="s">
        <v>66</v>
      </c>
      <c r="L909">
        <v>0.7</v>
      </c>
      <c r="M909">
        <v>-29</v>
      </c>
    </row>
    <row r="910" spans="1:13" x14ac:dyDescent="0.35">
      <c r="A910">
        <v>19</v>
      </c>
      <c r="B910">
        <v>19</v>
      </c>
      <c r="C910" t="s">
        <v>168</v>
      </c>
      <c r="D910" t="s">
        <v>16</v>
      </c>
      <c r="E910">
        <v>1</v>
      </c>
      <c r="F910">
        <v>1.65</v>
      </c>
      <c r="G910">
        <v>1942.4059999999999</v>
      </c>
      <c r="I910">
        <v>1942.4059999999999</v>
      </c>
      <c r="K910" t="s">
        <v>66</v>
      </c>
      <c r="L910">
        <v>0.7</v>
      </c>
      <c r="M910">
        <v>-28.1</v>
      </c>
    </row>
    <row r="911" spans="1:13" x14ac:dyDescent="0.35">
      <c r="A911">
        <v>20</v>
      </c>
      <c r="B911">
        <v>20</v>
      </c>
      <c r="C911" t="s">
        <v>169</v>
      </c>
      <c r="D911" t="s">
        <v>16</v>
      </c>
      <c r="E911">
        <v>1</v>
      </c>
      <c r="F911">
        <v>1.65</v>
      </c>
      <c r="G911">
        <v>2194.1979999999999</v>
      </c>
      <c r="I911">
        <v>2194.1979999999999</v>
      </c>
      <c r="K911" t="s">
        <v>66</v>
      </c>
      <c r="L911">
        <v>0.8</v>
      </c>
      <c r="M911">
        <v>-18.8</v>
      </c>
    </row>
    <row r="912" spans="1:13" x14ac:dyDescent="0.35">
      <c r="A912">
        <v>21</v>
      </c>
      <c r="B912">
        <v>21</v>
      </c>
      <c r="C912" t="s">
        <v>170</v>
      </c>
      <c r="D912" t="s">
        <v>24</v>
      </c>
      <c r="E912">
        <v>1</v>
      </c>
    </row>
    <row r="913" spans="1:13" x14ac:dyDescent="0.35">
      <c r="A913">
        <v>22</v>
      </c>
      <c r="B913">
        <v>22</v>
      </c>
      <c r="C913" t="s">
        <v>171</v>
      </c>
      <c r="D913" t="s">
        <v>16</v>
      </c>
      <c r="E913">
        <v>1</v>
      </c>
      <c r="F913">
        <v>1.6</v>
      </c>
      <c r="G913">
        <v>2291.9079999999999</v>
      </c>
      <c r="I913">
        <v>2291.9079999999999</v>
      </c>
      <c r="K913" t="s">
        <v>66</v>
      </c>
      <c r="L913">
        <v>0.8</v>
      </c>
      <c r="M913">
        <v>-15.2</v>
      </c>
    </row>
    <row r="914" spans="1:13" x14ac:dyDescent="0.35">
      <c r="A914">
        <v>23</v>
      </c>
      <c r="B914">
        <v>23</v>
      </c>
      <c r="C914" t="s">
        <v>172</v>
      </c>
      <c r="D914" t="s">
        <v>16</v>
      </c>
      <c r="E914">
        <v>1</v>
      </c>
      <c r="F914">
        <v>1.65</v>
      </c>
      <c r="G914">
        <v>1957.86</v>
      </c>
      <c r="I914">
        <v>1957.86</v>
      </c>
      <c r="K914" t="s">
        <v>66</v>
      </c>
      <c r="L914">
        <v>0.7</v>
      </c>
      <c r="M914">
        <v>-27.5</v>
      </c>
    </row>
    <row r="915" spans="1:13" x14ac:dyDescent="0.35">
      <c r="A915">
        <v>24</v>
      </c>
      <c r="B915">
        <v>24</v>
      </c>
      <c r="C915" t="s">
        <v>173</v>
      </c>
      <c r="D915" t="s">
        <v>16</v>
      </c>
      <c r="E915">
        <v>1</v>
      </c>
      <c r="F915">
        <v>1.65</v>
      </c>
      <c r="G915">
        <v>2078.4319999999998</v>
      </c>
      <c r="I915">
        <v>2078.4319999999998</v>
      </c>
      <c r="K915" t="s">
        <v>66</v>
      </c>
      <c r="L915">
        <v>0.8</v>
      </c>
      <c r="M915">
        <v>-23.1</v>
      </c>
    </row>
    <row r="916" spans="1:13" x14ac:dyDescent="0.35">
      <c r="A916">
        <v>25</v>
      </c>
      <c r="B916">
        <v>25</v>
      </c>
      <c r="C916" t="s">
        <v>174</v>
      </c>
      <c r="D916" t="s">
        <v>24</v>
      </c>
      <c r="E916">
        <v>1</v>
      </c>
    </row>
    <row r="917" spans="1:13" x14ac:dyDescent="0.35">
      <c r="A917">
        <v>26</v>
      </c>
      <c r="B917">
        <v>26</v>
      </c>
      <c r="C917" t="s">
        <v>175</v>
      </c>
      <c r="D917" t="s">
        <v>16</v>
      </c>
      <c r="E917">
        <v>1</v>
      </c>
      <c r="F917">
        <v>1.65</v>
      </c>
      <c r="G917">
        <v>1727.9190000000001</v>
      </c>
      <c r="I917">
        <v>1727.9190000000001</v>
      </c>
      <c r="K917" t="s">
        <v>66</v>
      </c>
      <c r="L917">
        <v>0.6</v>
      </c>
      <c r="M917">
        <v>-36</v>
      </c>
    </row>
    <row r="918" spans="1:13" x14ac:dyDescent="0.35">
      <c r="A918">
        <v>27</v>
      </c>
      <c r="B918">
        <v>27</v>
      </c>
      <c r="C918" t="s">
        <v>176</v>
      </c>
      <c r="D918" t="s">
        <v>16</v>
      </c>
      <c r="E918">
        <v>1</v>
      </c>
      <c r="F918">
        <v>1.67</v>
      </c>
      <c r="G918">
        <v>2034.6949999999999</v>
      </c>
      <c r="I918">
        <v>2034.6949999999999</v>
      </c>
      <c r="K918" t="s">
        <v>66</v>
      </c>
      <c r="L918">
        <v>0.8</v>
      </c>
      <c r="M918">
        <v>-24.7</v>
      </c>
    </row>
    <row r="919" spans="1:13" x14ac:dyDescent="0.35">
      <c r="A919">
        <v>28</v>
      </c>
      <c r="B919">
        <v>28</v>
      </c>
      <c r="C919" t="s">
        <v>177</v>
      </c>
      <c r="D919" t="s">
        <v>16</v>
      </c>
      <c r="E919">
        <v>1</v>
      </c>
      <c r="F919">
        <v>1.63</v>
      </c>
      <c r="G919">
        <v>1810.9880000000001</v>
      </c>
      <c r="I919">
        <v>1810.9880000000001</v>
      </c>
      <c r="K919" t="s">
        <v>66</v>
      </c>
      <c r="L919">
        <v>0.7</v>
      </c>
      <c r="M919">
        <v>-33</v>
      </c>
    </row>
    <row r="920" spans="1:13" x14ac:dyDescent="0.35">
      <c r="A920">
        <v>29</v>
      </c>
      <c r="B920">
        <v>29</v>
      </c>
      <c r="C920" t="s">
        <v>178</v>
      </c>
      <c r="D920" t="s">
        <v>16</v>
      </c>
      <c r="E920">
        <v>1</v>
      </c>
      <c r="F920">
        <v>1.63</v>
      </c>
      <c r="G920">
        <v>1847.316</v>
      </c>
      <c r="I920">
        <v>1847.316</v>
      </c>
      <c r="K920" t="s">
        <v>66</v>
      </c>
      <c r="L920">
        <v>0.7</v>
      </c>
      <c r="M920">
        <v>-31.6</v>
      </c>
    </row>
    <row r="921" spans="1:13" x14ac:dyDescent="0.35">
      <c r="A921">
        <v>30</v>
      </c>
      <c r="B921">
        <v>30</v>
      </c>
      <c r="C921" t="s">
        <v>179</v>
      </c>
      <c r="D921" t="s">
        <v>24</v>
      </c>
      <c r="E921">
        <v>1</v>
      </c>
      <c r="K921" t="s">
        <v>25</v>
      </c>
    </row>
    <row r="922" spans="1:13" x14ac:dyDescent="0.35">
      <c r="A922">
        <v>31</v>
      </c>
      <c r="B922">
        <v>31</v>
      </c>
      <c r="C922" t="s">
        <v>180</v>
      </c>
      <c r="D922" t="s">
        <v>16</v>
      </c>
      <c r="E922">
        <v>1</v>
      </c>
      <c r="F922">
        <v>1.58</v>
      </c>
      <c r="G922">
        <v>2162.5949999999998</v>
      </c>
      <c r="I922">
        <v>2162.5949999999998</v>
      </c>
      <c r="K922" t="s">
        <v>66</v>
      </c>
      <c r="L922">
        <v>0.8</v>
      </c>
      <c r="M922">
        <v>-20</v>
      </c>
    </row>
    <row r="923" spans="1:13" x14ac:dyDescent="0.35">
      <c r="A923">
        <v>32</v>
      </c>
      <c r="B923">
        <v>32</v>
      </c>
      <c r="C923" t="s">
        <v>181</v>
      </c>
      <c r="D923" t="s">
        <v>16</v>
      </c>
      <c r="E923">
        <v>1</v>
      </c>
      <c r="F923">
        <v>1.63</v>
      </c>
      <c r="G923">
        <v>1872.6890000000001</v>
      </c>
      <c r="I923">
        <v>1872.6890000000001</v>
      </c>
      <c r="K923" t="s">
        <v>66</v>
      </c>
      <c r="L923">
        <v>0.7</v>
      </c>
      <c r="M923">
        <v>-30.7</v>
      </c>
    </row>
    <row r="924" spans="1:13" x14ac:dyDescent="0.35">
      <c r="A924">
        <v>33</v>
      </c>
      <c r="B924">
        <v>33</v>
      </c>
      <c r="C924" t="s">
        <v>182</v>
      </c>
      <c r="D924" t="s">
        <v>16</v>
      </c>
      <c r="E924">
        <v>1</v>
      </c>
      <c r="F924">
        <v>1.63</v>
      </c>
      <c r="G924">
        <v>1668.3109999999999</v>
      </c>
      <c r="I924">
        <v>1668.3109999999999</v>
      </c>
      <c r="K924" t="s">
        <v>66</v>
      </c>
      <c r="L924">
        <v>0.6</v>
      </c>
      <c r="M924">
        <v>-38.299999999999997</v>
      </c>
    </row>
    <row r="925" spans="1:13" x14ac:dyDescent="0.35">
      <c r="A925">
        <v>34</v>
      </c>
      <c r="B925">
        <v>34</v>
      </c>
      <c r="C925" t="s">
        <v>183</v>
      </c>
      <c r="D925" t="s">
        <v>24</v>
      </c>
      <c r="E925">
        <v>1</v>
      </c>
      <c r="K925" t="s">
        <v>25</v>
      </c>
    </row>
    <row r="926" spans="1:13" x14ac:dyDescent="0.35">
      <c r="A926">
        <v>35</v>
      </c>
      <c r="B926">
        <v>35</v>
      </c>
      <c r="C926" t="s">
        <v>184</v>
      </c>
      <c r="D926" t="s">
        <v>24</v>
      </c>
      <c r="E926">
        <v>1</v>
      </c>
      <c r="K926" t="s">
        <v>25</v>
      </c>
    </row>
    <row r="927" spans="1:13" x14ac:dyDescent="0.35">
      <c r="A927">
        <v>36</v>
      </c>
      <c r="B927">
        <v>36</v>
      </c>
      <c r="C927" t="s">
        <v>185</v>
      </c>
      <c r="D927" t="s">
        <v>24</v>
      </c>
      <c r="E927">
        <v>1</v>
      </c>
      <c r="K927" t="s">
        <v>25</v>
      </c>
    </row>
    <row r="928" spans="1:13" x14ac:dyDescent="0.35">
      <c r="A928">
        <v>37</v>
      </c>
      <c r="B928">
        <v>37</v>
      </c>
      <c r="C928" t="s">
        <v>186</v>
      </c>
      <c r="D928" t="s">
        <v>24</v>
      </c>
      <c r="E928">
        <v>1</v>
      </c>
    </row>
    <row r="929" spans="1:13" x14ac:dyDescent="0.35">
      <c r="A929">
        <v>38</v>
      </c>
      <c r="B929">
        <v>38</v>
      </c>
      <c r="C929" t="s">
        <v>187</v>
      </c>
      <c r="D929" t="s">
        <v>24</v>
      </c>
      <c r="E929">
        <v>1</v>
      </c>
      <c r="K929" t="s">
        <v>25</v>
      </c>
    </row>
    <row r="930" spans="1:13" x14ac:dyDescent="0.35">
      <c r="A930">
        <v>39</v>
      </c>
      <c r="B930">
        <v>39</v>
      </c>
      <c r="C930" t="s">
        <v>188</v>
      </c>
      <c r="D930" t="s">
        <v>24</v>
      </c>
      <c r="E930">
        <v>1</v>
      </c>
      <c r="K930" t="s">
        <v>25</v>
      </c>
    </row>
    <row r="931" spans="1:13" x14ac:dyDescent="0.35">
      <c r="A931">
        <v>40</v>
      </c>
      <c r="B931">
        <v>40</v>
      </c>
      <c r="C931" t="s">
        <v>189</v>
      </c>
      <c r="D931" t="s">
        <v>24</v>
      </c>
      <c r="E931">
        <v>1</v>
      </c>
      <c r="K931" t="s">
        <v>25</v>
      </c>
    </row>
    <row r="932" spans="1:13" x14ac:dyDescent="0.35">
      <c r="A932">
        <v>41</v>
      </c>
      <c r="B932">
        <v>41</v>
      </c>
      <c r="C932" t="s">
        <v>190</v>
      </c>
      <c r="D932" t="s">
        <v>24</v>
      </c>
      <c r="E932">
        <v>1</v>
      </c>
      <c r="K932" t="s">
        <v>25</v>
      </c>
    </row>
    <row r="933" spans="1:13" x14ac:dyDescent="0.35">
      <c r="A933">
        <v>42</v>
      </c>
      <c r="B933">
        <v>42</v>
      </c>
      <c r="C933" t="s">
        <v>191</v>
      </c>
      <c r="D933" t="s">
        <v>24</v>
      </c>
      <c r="E933">
        <v>1</v>
      </c>
    </row>
    <row r="934" spans="1:13" x14ac:dyDescent="0.35">
      <c r="A934">
        <v>43</v>
      </c>
      <c r="B934">
        <v>43</v>
      </c>
      <c r="C934" t="s">
        <v>192</v>
      </c>
      <c r="D934" t="s">
        <v>16</v>
      </c>
      <c r="E934">
        <v>1</v>
      </c>
    </row>
    <row r="935" spans="1:13" x14ac:dyDescent="0.35">
      <c r="A935">
        <v>44</v>
      </c>
      <c r="B935">
        <v>44</v>
      </c>
      <c r="C935" t="s">
        <v>193</v>
      </c>
      <c r="D935" t="s">
        <v>16</v>
      </c>
      <c r="E935">
        <v>1</v>
      </c>
      <c r="K935" t="s">
        <v>25</v>
      </c>
    </row>
    <row r="936" spans="1:13" x14ac:dyDescent="0.35">
      <c r="A936">
        <v>45</v>
      </c>
      <c r="B936">
        <v>45</v>
      </c>
      <c r="C936" t="s">
        <v>194</v>
      </c>
      <c r="D936" t="s">
        <v>16</v>
      </c>
      <c r="E936">
        <v>1</v>
      </c>
    </row>
    <row r="937" spans="1:13" x14ac:dyDescent="0.35">
      <c r="A937">
        <v>46</v>
      </c>
      <c r="B937">
        <v>46</v>
      </c>
      <c r="C937" t="s">
        <v>195</v>
      </c>
      <c r="D937" t="s">
        <v>16</v>
      </c>
      <c r="E937">
        <v>1</v>
      </c>
    </row>
    <row r="938" spans="1:13" x14ac:dyDescent="0.35">
      <c r="A938">
        <v>47</v>
      </c>
      <c r="B938">
        <v>47</v>
      </c>
      <c r="C938" t="s">
        <v>196</v>
      </c>
      <c r="D938" t="s">
        <v>16</v>
      </c>
      <c r="E938">
        <v>1</v>
      </c>
    </row>
    <row r="939" spans="1:13" x14ac:dyDescent="0.35">
      <c r="A939">
        <v>48</v>
      </c>
      <c r="B939">
        <v>48</v>
      </c>
      <c r="C939" t="s">
        <v>197</v>
      </c>
      <c r="D939" t="s">
        <v>24</v>
      </c>
      <c r="E939">
        <v>1</v>
      </c>
      <c r="K939" t="s">
        <v>25</v>
      </c>
    </row>
    <row r="941" spans="1:13" x14ac:dyDescent="0.35">
      <c r="A941" t="s">
        <v>92</v>
      </c>
    </row>
    <row r="943" spans="1:13" x14ac:dyDescent="0.35">
      <c r="B943" t="s">
        <v>3</v>
      </c>
      <c r="C943" t="s">
        <v>4</v>
      </c>
      <c r="D943" t="s">
        <v>5</v>
      </c>
      <c r="E943" t="s">
        <v>6</v>
      </c>
      <c r="F943" t="s">
        <v>7</v>
      </c>
      <c r="G943" t="s">
        <v>8</v>
      </c>
      <c r="H943" t="s">
        <v>9</v>
      </c>
      <c r="I943" t="s">
        <v>10</v>
      </c>
      <c r="J943" t="s">
        <v>11</v>
      </c>
      <c r="K943" t="s">
        <v>12</v>
      </c>
      <c r="L943" t="s">
        <v>13</v>
      </c>
      <c r="M943" t="s">
        <v>14</v>
      </c>
    </row>
    <row r="944" spans="1:13" x14ac:dyDescent="0.35">
      <c r="A944">
        <v>1</v>
      </c>
      <c r="B944">
        <v>1</v>
      </c>
      <c r="C944" t="s">
        <v>150</v>
      </c>
      <c r="D944" t="s">
        <v>24</v>
      </c>
      <c r="E944">
        <v>1</v>
      </c>
    </row>
    <row r="945" spans="1:13" x14ac:dyDescent="0.35">
      <c r="A945">
        <v>2</v>
      </c>
      <c r="B945">
        <v>2</v>
      </c>
      <c r="C945" t="s">
        <v>151</v>
      </c>
      <c r="D945" t="s">
        <v>16</v>
      </c>
      <c r="E945">
        <v>1</v>
      </c>
      <c r="F945">
        <v>2.06</v>
      </c>
      <c r="G945">
        <v>2079.163</v>
      </c>
      <c r="I945">
        <v>2079.163</v>
      </c>
      <c r="K945" t="s">
        <v>66</v>
      </c>
      <c r="L945">
        <v>0.7</v>
      </c>
      <c r="M945">
        <v>-31.7</v>
      </c>
    </row>
    <row r="946" spans="1:13" x14ac:dyDescent="0.35">
      <c r="A946">
        <v>3</v>
      </c>
      <c r="B946">
        <v>3</v>
      </c>
      <c r="C946" t="s">
        <v>152</v>
      </c>
      <c r="D946" t="s">
        <v>16</v>
      </c>
      <c r="E946">
        <v>1</v>
      </c>
      <c r="F946">
        <v>2.08</v>
      </c>
      <c r="G946">
        <v>2252.5459999999998</v>
      </c>
      <c r="I946">
        <v>2252.5459999999998</v>
      </c>
      <c r="K946" t="s">
        <v>66</v>
      </c>
      <c r="L946">
        <v>0.7</v>
      </c>
      <c r="M946">
        <v>-26</v>
      </c>
    </row>
    <row r="947" spans="1:13" x14ac:dyDescent="0.35">
      <c r="A947">
        <v>4</v>
      </c>
      <c r="B947">
        <v>4</v>
      </c>
      <c r="C947" t="s">
        <v>153</v>
      </c>
      <c r="D947" t="s">
        <v>16</v>
      </c>
      <c r="E947">
        <v>1</v>
      </c>
      <c r="F947">
        <v>2.08</v>
      </c>
      <c r="G947">
        <v>1876.059</v>
      </c>
      <c r="I947">
        <v>1876.059</v>
      </c>
      <c r="K947" t="s">
        <v>66</v>
      </c>
      <c r="L947">
        <v>0.6</v>
      </c>
      <c r="M947">
        <v>-38.299999999999997</v>
      </c>
    </row>
    <row r="948" spans="1:13" x14ac:dyDescent="0.35">
      <c r="A948">
        <v>5</v>
      </c>
      <c r="B948">
        <v>5</v>
      </c>
      <c r="C948" t="s">
        <v>154</v>
      </c>
      <c r="D948" t="s">
        <v>16</v>
      </c>
      <c r="E948">
        <v>1</v>
      </c>
      <c r="F948">
        <v>2.08</v>
      </c>
      <c r="G948">
        <v>2466.8809999999999</v>
      </c>
      <c r="I948">
        <v>2466.8809999999999</v>
      </c>
      <c r="K948" t="s">
        <v>66</v>
      </c>
      <c r="L948">
        <v>0.8</v>
      </c>
      <c r="M948">
        <v>-18.899999999999999</v>
      </c>
    </row>
    <row r="949" spans="1:13" x14ac:dyDescent="0.35">
      <c r="A949">
        <v>6</v>
      </c>
      <c r="B949">
        <v>6</v>
      </c>
      <c r="C949" t="s">
        <v>155</v>
      </c>
      <c r="D949" t="s">
        <v>16</v>
      </c>
      <c r="E949">
        <v>1</v>
      </c>
      <c r="F949">
        <v>2.08</v>
      </c>
      <c r="G949">
        <v>2406.1860000000001</v>
      </c>
      <c r="I949">
        <v>2406.1860000000001</v>
      </c>
      <c r="K949" t="s">
        <v>66</v>
      </c>
      <c r="L949">
        <v>0.8</v>
      </c>
      <c r="M949">
        <v>-20.9</v>
      </c>
    </row>
    <row r="950" spans="1:13" x14ac:dyDescent="0.35">
      <c r="A950">
        <v>7</v>
      </c>
      <c r="B950">
        <v>7</v>
      </c>
      <c r="C950" t="s">
        <v>156</v>
      </c>
      <c r="D950" t="s">
        <v>24</v>
      </c>
      <c r="E950">
        <v>1</v>
      </c>
      <c r="K950" t="s">
        <v>25</v>
      </c>
    </row>
    <row r="951" spans="1:13" x14ac:dyDescent="0.35">
      <c r="A951">
        <v>8</v>
      </c>
      <c r="B951">
        <v>8</v>
      </c>
      <c r="C951" t="s">
        <v>157</v>
      </c>
      <c r="D951" t="s">
        <v>16</v>
      </c>
      <c r="E951">
        <v>1</v>
      </c>
      <c r="F951">
        <v>2.08</v>
      </c>
      <c r="G951">
        <v>2627.299</v>
      </c>
      <c r="I951">
        <v>2627.299</v>
      </c>
      <c r="K951" t="s">
        <v>66</v>
      </c>
      <c r="L951">
        <v>0.9</v>
      </c>
      <c r="M951">
        <v>-13.6</v>
      </c>
    </row>
    <row r="952" spans="1:13" x14ac:dyDescent="0.35">
      <c r="A952">
        <v>9</v>
      </c>
      <c r="B952">
        <v>9</v>
      </c>
      <c r="C952" t="s">
        <v>158</v>
      </c>
      <c r="D952" t="s">
        <v>16</v>
      </c>
      <c r="E952">
        <v>1</v>
      </c>
      <c r="F952">
        <v>2.08</v>
      </c>
      <c r="G952">
        <v>2528.6379999999999</v>
      </c>
      <c r="I952">
        <v>2528.6379999999999</v>
      </c>
      <c r="K952" t="s">
        <v>66</v>
      </c>
      <c r="L952">
        <v>0.8</v>
      </c>
      <c r="M952">
        <v>-16.899999999999999</v>
      </c>
    </row>
    <row r="953" spans="1:13" x14ac:dyDescent="0.35">
      <c r="A953">
        <v>10</v>
      </c>
      <c r="B953">
        <v>10</v>
      </c>
      <c r="C953" t="s">
        <v>159</v>
      </c>
      <c r="D953" t="s">
        <v>16</v>
      </c>
      <c r="E953">
        <v>1</v>
      </c>
      <c r="F953">
        <v>2.08</v>
      </c>
      <c r="G953">
        <v>2202.2649999999999</v>
      </c>
      <c r="I953">
        <v>2202.2649999999999</v>
      </c>
      <c r="K953" t="s">
        <v>66</v>
      </c>
      <c r="L953">
        <v>0.7</v>
      </c>
      <c r="M953">
        <v>-27.6</v>
      </c>
    </row>
    <row r="954" spans="1:13" x14ac:dyDescent="0.35">
      <c r="A954">
        <v>11</v>
      </c>
      <c r="B954">
        <v>11</v>
      </c>
      <c r="C954" t="s">
        <v>160</v>
      </c>
      <c r="D954" t="s">
        <v>24</v>
      </c>
      <c r="E954">
        <v>1</v>
      </c>
      <c r="K954" t="s">
        <v>25</v>
      </c>
    </row>
    <row r="955" spans="1:13" x14ac:dyDescent="0.35">
      <c r="A955">
        <v>12</v>
      </c>
      <c r="B955">
        <v>12</v>
      </c>
      <c r="C955" t="s">
        <v>161</v>
      </c>
      <c r="D955" t="s">
        <v>16</v>
      </c>
      <c r="E955">
        <v>1</v>
      </c>
      <c r="F955">
        <v>2.06</v>
      </c>
      <c r="G955">
        <v>2214.0410000000002</v>
      </c>
      <c r="I955">
        <v>2214.0410000000002</v>
      </c>
      <c r="K955" t="s">
        <v>66</v>
      </c>
      <c r="L955">
        <v>0.7</v>
      </c>
      <c r="M955">
        <v>-27.2</v>
      </c>
    </row>
    <row r="956" spans="1:13" x14ac:dyDescent="0.35">
      <c r="A956">
        <v>13</v>
      </c>
      <c r="B956">
        <v>13</v>
      </c>
      <c r="C956" t="s">
        <v>162</v>
      </c>
      <c r="D956" t="s">
        <v>16</v>
      </c>
      <c r="E956">
        <v>1</v>
      </c>
      <c r="F956">
        <v>2.0499999999999998</v>
      </c>
      <c r="G956">
        <v>2436.3739999999998</v>
      </c>
      <c r="I956">
        <v>2436.3739999999998</v>
      </c>
      <c r="K956" t="s">
        <v>66</v>
      </c>
      <c r="L956">
        <v>0.8</v>
      </c>
      <c r="M956">
        <v>-19.899999999999999</v>
      </c>
    </row>
    <row r="957" spans="1:13" x14ac:dyDescent="0.35">
      <c r="A957">
        <v>14</v>
      </c>
      <c r="B957">
        <v>14</v>
      </c>
      <c r="C957" t="s">
        <v>163</v>
      </c>
      <c r="D957" t="s">
        <v>16</v>
      </c>
      <c r="E957">
        <v>1</v>
      </c>
      <c r="F957">
        <v>2.0499999999999998</v>
      </c>
      <c r="G957">
        <v>2304.7930000000001</v>
      </c>
      <c r="I957">
        <v>2304.7930000000001</v>
      </c>
      <c r="K957" t="s">
        <v>66</v>
      </c>
      <c r="L957">
        <v>0.8</v>
      </c>
      <c r="M957">
        <v>-24.2</v>
      </c>
    </row>
    <row r="958" spans="1:13" x14ac:dyDescent="0.35">
      <c r="A958">
        <v>15</v>
      </c>
      <c r="B958">
        <v>15</v>
      </c>
      <c r="C958" t="s">
        <v>164</v>
      </c>
      <c r="D958" t="s">
        <v>16</v>
      </c>
      <c r="E958">
        <v>1</v>
      </c>
      <c r="F958">
        <v>2.06</v>
      </c>
      <c r="G958">
        <v>2384.335</v>
      </c>
      <c r="I958">
        <v>2384.335</v>
      </c>
      <c r="K958" t="s">
        <v>66</v>
      </c>
      <c r="L958">
        <v>0.8</v>
      </c>
      <c r="M958">
        <v>-21.6</v>
      </c>
    </row>
    <row r="959" spans="1:13" x14ac:dyDescent="0.35">
      <c r="A959">
        <v>16</v>
      </c>
      <c r="B959">
        <v>16</v>
      </c>
      <c r="C959" t="s">
        <v>165</v>
      </c>
      <c r="D959" t="s">
        <v>24</v>
      </c>
      <c r="E959">
        <v>1</v>
      </c>
      <c r="K959" t="s">
        <v>25</v>
      </c>
    </row>
    <row r="960" spans="1:13" x14ac:dyDescent="0.35">
      <c r="A960">
        <v>17</v>
      </c>
      <c r="B960">
        <v>17</v>
      </c>
      <c r="C960" t="s">
        <v>166</v>
      </c>
      <c r="D960" t="s">
        <v>16</v>
      </c>
      <c r="E960">
        <v>1</v>
      </c>
      <c r="F960">
        <v>2.06</v>
      </c>
      <c r="G960">
        <v>2434.0590000000002</v>
      </c>
      <c r="I960">
        <v>2434.0590000000002</v>
      </c>
      <c r="K960" t="s">
        <v>66</v>
      </c>
      <c r="L960">
        <v>0.8</v>
      </c>
      <c r="M960">
        <v>-20</v>
      </c>
    </row>
    <row r="961" spans="1:13" x14ac:dyDescent="0.35">
      <c r="A961">
        <v>18</v>
      </c>
      <c r="B961">
        <v>18</v>
      </c>
      <c r="C961" t="s">
        <v>167</v>
      </c>
      <c r="D961" t="s">
        <v>16</v>
      </c>
      <c r="E961">
        <v>1</v>
      </c>
      <c r="F961">
        <v>2.06</v>
      </c>
      <c r="G961">
        <v>1746.14</v>
      </c>
      <c r="I961">
        <v>1746.14</v>
      </c>
      <c r="K961" t="s">
        <v>66</v>
      </c>
      <c r="L961">
        <v>0.6</v>
      </c>
      <c r="M961">
        <v>-42.6</v>
      </c>
    </row>
    <row r="962" spans="1:13" x14ac:dyDescent="0.35">
      <c r="A962">
        <v>19</v>
      </c>
      <c r="B962">
        <v>19</v>
      </c>
      <c r="C962" t="s">
        <v>168</v>
      </c>
      <c r="D962" t="s">
        <v>16</v>
      </c>
      <c r="E962">
        <v>1</v>
      </c>
      <c r="F962">
        <v>2.0499999999999998</v>
      </c>
      <c r="G962">
        <v>2146.75</v>
      </c>
      <c r="I962">
        <v>2146.75</v>
      </c>
      <c r="K962" t="s">
        <v>66</v>
      </c>
      <c r="L962">
        <v>0.7</v>
      </c>
      <c r="M962">
        <v>-29.4</v>
      </c>
    </row>
    <row r="963" spans="1:13" x14ac:dyDescent="0.35">
      <c r="A963">
        <v>20</v>
      </c>
      <c r="B963">
        <v>20</v>
      </c>
      <c r="C963" t="s">
        <v>169</v>
      </c>
      <c r="D963" t="s">
        <v>16</v>
      </c>
      <c r="E963">
        <v>1</v>
      </c>
      <c r="F963">
        <v>2.06</v>
      </c>
      <c r="G963">
        <v>2442.42</v>
      </c>
      <c r="I963">
        <v>2442.42</v>
      </c>
      <c r="K963" t="s">
        <v>66</v>
      </c>
      <c r="L963">
        <v>0.8</v>
      </c>
      <c r="M963">
        <v>-19.7</v>
      </c>
    </row>
    <row r="964" spans="1:13" x14ac:dyDescent="0.35">
      <c r="A964">
        <v>21</v>
      </c>
      <c r="B964">
        <v>21</v>
      </c>
      <c r="C964" t="s">
        <v>170</v>
      </c>
      <c r="D964" t="s">
        <v>24</v>
      </c>
      <c r="E964">
        <v>1</v>
      </c>
      <c r="K964" t="s">
        <v>25</v>
      </c>
    </row>
    <row r="965" spans="1:13" x14ac:dyDescent="0.35">
      <c r="A965">
        <v>22</v>
      </c>
      <c r="B965">
        <v>22</v>
      </c>
      <c r="C965" t="s">
        <v>171</v>
      </c>
      <c r="D965" t="s">
        <v>16</v>
      </c>
      <c r="E965">
        <v>1</v>
      </c>
      <c r="F965">
        <v>2.0499999999999998</v>
      </c>
      <c r="G965">
        <v>2552.3310000000001</v>
      </c>
      <c r="I965">
        <v>2552.3310000000001</v>
      </c>
      <c r="K965" t="s">
        <v>66</v>
      </c>
      <c r="L965">
        <v>0.8</v>
      </c>
      <c r="M965">
        <v>-16.100000000000001</v>
      </c>
    </row>
    <row r="966" spans="1:13" x14ac:dyDescent="0.35">
      <c r="A966">
        <v>23</v>
      </c>
      <c r="B966">
        <v>23</v>
      </c>
      <c r="C966" t="s">
        <v>172</v>
      </c>
      <c r="D966" t="s">
        <v>16</v>
      </c>
      <c r="E966">
        <v>1</v>
      </c>
      <c r="F966">
        <v>2.0499999999999998</v>
      </c>
      <c r="G966">
        <v>2370.87</v>
      </c>
      <c r="I966">
        <v>2370.87</v>
      </c>
      <c r="K966" t="s">
        <v>66</v>
      </c>
      <c r="L966">
        <v>0.8</v>
      </c>
      <c r="M966">
        <v>-22.1</v>
      </c>
    </row>
    <row r="967" spans="1:13" x14ac:dyDescent="0.35">
      <c r="A967">
        <v>24</v>
      </c>
      <c r="B967">
        <v>24</v>
      </c>
      <c r="C967" t="s">
        <v>173</v>
      </c>
      <c r="D967" t="s">
        <v>16</v>
      </c>
      <c r="E967">
        <v>1</v>
      </c>
      <c r="F967">
        <v>2.0499999999999998</v>
      </c>
      <c r="G967">
        <v>2469.6280000000002</v>
      </c>
      <c r="I967">
        <v>2469.6280000000002</v>
      </c>
      <c r="K967" t="s">
        <v>66</v>
      </c>
      <c r="L967">
        <v>0.8</v>
      </c>
      <c r="M967">
        <v>-18.8</v>
      </c>
    </row>
    <row r="968" spans="1:13" x14ac:dyDescent="0.35">
      <c r="A968">
        <v>25</v>
      </c>
      <c r="B968">
        <v>25</v>
      </c>
      <c r="C968" t="s">
        <v>174</v>
      </c>
      <c r="D968" t="s">
        <v>24</v>
      </c>
      <c r="E968">
        <v>1</v>
      </c>
    </row>
    <row r="969" spans="1:13" x14ac:dyDescent="0.35">
      <c r="A969">
        <v>26</v>
      </c>
      <c r="B969">
        <v>26</v>
      </c>
      <c r="C969" t="s">
        <v>175</v>
      </c>
      <c r="D969" t="s">
        <v>16</v>
      </c>
      <c r="E969">
        <v>1</v>
      </c>
      <c r="F969">
        <v>2.0499999999999998</v>
      </c>
      <c r="G969">
        <v>2122.5070000000001</v>
      </c>
      <c r="I969">
        <v>2122.5070000000001</v>
      </c>
      <c r="K969" t="s">
        <v>66</v>
      </c>
      <c r="L969">
        <v>0.7</v>
      </c>
      <c r="M969">
        <v>-30.2</v>
      </c>
    </row>
    <row r="970" spans="1:13" x14ac:dyDescent="0.35">
      <c r="A970">
        <v>27</v>
      </c>
      <c r="B970">
        <v>27</v>
      </c>
      <c r="C970" t="s">
        <v>176</v>
      </c>
      <c r="D970" t="s">
        <v>16</v>
      </c>
      <c r="E970">
        <v>1</v>
      </c>
      <c r="F970">
        <v>2.06</v>
      </c>
      <c r="G970">
        <v>1798.548</v>
      </c>
      <c r="I970">
        <v>1798.548</v>
      </c>
      <c r="K970" t="s">
        <v>66</v>
      </c>
      <c r="L970">
        <v>0.6</v>
      </c>
      <c r="M970">
        <v>-40.9</v>
      </c>
    </row>
    <row r="971" spans="1:13" x14ac:dyDescent="0.35">
      <c r="A971">
        <v>28</v>
      </c>
      <c r="B971">
        <v>28</v>
      </c>
      <c r="C971" t="s">
        <v>177</v>
      </c>
      <c r="D971" t="s">
        <v>16</v>
      </c>
      <c r="E971">
        <v>1</v>
      </c>
      <c r="F971">
        <v>2.0299999999999998</v>
      </c>
      <c r="G971">
        <v>2255.739</v>
      </c>
      <c r="I971">
        <v>2255.739</v>
      </c>
      <c r="K971" t="s">
        <v>66</v>
      </c>
      <c r="L971">
        <v>0.7</v>
      </c>
      <c r="M971">
        <v>-25.9</v>
      </c>
    </row>
    <row r="972" spans="1:13" x14ac:dyDescent="0.35">
      <c r="A972">
        <v>29</v>
      </c>
      <c r="B972">
        <v>29</v>
      </c>
      <c r="C972" t="s">
        <v>178</v>
      </c>
      <c r="D972" t="s">
        <v>16</v>
      </c>
      <c r="E972">
        <v>1</v>
      </c>
      <c r="F972">
        <v>2.0499999999999998</v>
      </c>
      <c r="G972">
        <v>2188.75</v>
      </c>
      <c r="I972">
        <v>2188.75</v>
      </c>
      <c r="K972" t="s">
        <v>66</v>
      </c>
      <c r="L972">
        <v>0.7</v>
      </c>
      <c r="M972">
        <v>-28.1</v>
      </c>
    </row>
    <row r="973" spans="1:13" x14ac:dyDescent="0.35">
      <c r="A973">
        <v>30</v>
      </c>
      <c r="B973">
        <v>30</v>
      </c>
      <c r="C973" t="s">
        <v>179</v>
      </c>
      <c r="D973" t="s">
        <v>24</v>
      </c>
      <c r="E973">
        <v>1</v>
      </c>
      <c r="F973">
        <v>2.1</v>
      </c>
      <c r="G973">
        <v>8.3209999999999997</v>
      </c>
      <c r="I973">
        <v>8.3209999999999997</v>
      </c>
      <c r="K973" t="s">
        <v>66</v>
      </c>
      <c r="L973">
        <v>0</v>
      </c>
      <c r="M973">
        <v>-99.7</v>
      </c>
    </row>
    <row r="974" spans="1:13" x14ac:dyDescent="0.35">
      <c r="A974">
        <v>31</v>
      </c>
      <c r="B974">
        <v>31</v>
      </c>
      <c r="C974" t="s">
        <v>180</v>
      </c>
      <c r="D974" t="s">
        <v>16</v>
      </c>
      <c r="E974">
        <v>1</v>
      </c>
      <c r="F974">
        <v>2.0299999999999998</v>
      </c>
      <c r="G974">
        <v>2809.4520000000002</v>
      </c>
      <c r="I974">
        <v>2809.4520000000002</v>
      </c>
      <c r="K974" t="s">
        <v>66</v>
      </c>
      <c r="L974">
        <v>0.9</v>
      </c>
      <c r="M974">
        <v>-7.7</v>
      </c>
    </row>
    <row r="975" spans="1:13" x14ac:dyDescent="0.35">
      <c r="A975">
        <v>32</v>
      </c>
      <c r="B975">
        <v>32</v>
      </c>
      <c r="C975" t="s">
        <v>181</v>
      </c>
      <c r="D975" t="s">
        <v>16</v>
      </c>
      <c r="E975">
        <v>1</v>
      </c>
      <c r="F975">
        <v>2.0499999999999998</v>
      </c>
      <c r="G975">
        <v>2267.5050000000001</v>
      </c>
      <c r="I975">
        <v>2267.5050000000001</v>
      </c>
      <c r="K975" t="s">
        <v>66</v>
      </c>
      <c r="L975">
        <v>0.7</v>
      </c>
      <c r="M975">
        <v>-25.5</v>
      </c>
    </row>
    <row r="976" spans="1:13" x14ac:dyDescent="0.35">
      <c r="A976">
        <v>33</v>
      </c>
      <c r="B976">
        <v>33</v>
      </c>
      <c r="C976" t="s">
        <v>182</v>
      </c>
      <c r="D976" t="s">
        <v>16</v>
      </c>
      <c r="E976">
        <v>1</v>
      </c>
      <c r="F976">
        <v>2.0499999999999998</v>
      </c>
      <c r="G976">
        <v>2424.4589999999998</v>
      </c>
      <c r="I976">
        <v>2424.4589999999998</v>
      </c>
      <c r="K976" t="s">
        <v>66</v>
      </c>
      <c r="L976">
        <v>0.8</v>
      </c>
      <c r="M976">
        <v>-20.3</v>
      </c>
    </row>
    <row r="977" spans="1:11" x14ac:dyDescent="0.35">
      <c r="A977">
        <v>34</v>
      </c>
      <c r="B977">
        <v>34</v>
      </c>
      <c r="C977" t="s">
        <v>183</v>
      </c>
      <c r="D977" t="s">
        <v>24</v>
      </c>
      <c r="E977">
        <v>1</v>
      </c>
    </row>
    <row r="978" spans="1:11" x14ac:dyDescent="0.35">
      <c r="A978">
        <v>35</v>
      </c>
      <c r="B978">
        <v>35</v>
      </c>
      <c r="C978" t="s">
        <v>184</v>
      </c>
      <c r="D978" t="s">
        <v>24</v>
      </c>
      <c r="E978">
        <v>1</v>
      </c>
    </row>
    <row r="979" spans="1:11" x14ac:dyDescent="0.35">
      <c r="A979">
        <v>36</v>
      </c>
      <c r="B979">
        <v>36</v>
      </c>
      <c r="C979" t="s">
        <v>185</v>
      </c>
      <c r="D979" t="s">
        <v>24</v>
      </c>
      <c r="E979">
        <v>1</v>
      </c>
      <c r="K979" t="s">
        <v>25</v>
      </c>
    </row>
    <row r="980" spans="1:11" x14ac:dyDescent="0.35">
      <c r="A980">
        <v>37</v>
      </c>
      <c r="B980">
        <v>37</v>
      </c>
      <c r="C980" t="s">
        <v>186</v>
      </c>
      <c r="D980" t="s">
        <v>24</v>
      </c>
      <c r="E980">
        <v>1</v>
      </c>
    </row>
    <row r="981" spans="1:11" x14ac:dyDescent="0.35">
      <c r="A981">
        <v>38</v>
      </c>
      <c r="B981">
        <v>38</v>
      </c>
      <c r="C981" t="s">
        <v>187</v>
      </c>
      <c r="D981" t="s">
        <v>24</v>
      </c>
      <c r="E981">
        <v>1</v>
      </c>
    </row>
    <row r="982" spans="1:11" x14ac:dyDescent="0.35">
      <c r="A982">
        <v>39</v>
      </c>
      <c r="B982">
        <v>39</v>
      </c>
      <c r="C982" t="s">
        <v>188</v>
      </c>
      <c r="D982" t="s">
        <v>24</v>
      </c>
      <c r="E982">
        <v>1</v>
      </c>
      <c r="K982" t="s">
        <v>25</v>
      </c>
    </row>
    <row r="983" spans="1:11" x14ac:dyDescent="0.35">
      <c r="A983">
        <v>40</v>
      </c>
      <c r="B983">
        <v>40</v>
      </c>
      <c r="C983" t="s">
        <v>189</v>
      </c>
      <c r="D983" t="s">
        <v>24</v>
      </c>
      <c r="E983">
        <v>1</v>
      </c>
    </row>
    <row r="984" spans="1:11" x14ac:dyDescent="0.35">
      <c r="A984">
        <v>41</v>
      </c>
      <c r="B984">
        <v>41</v>
      </c>
      <c r="C984" t="s">
        <v>190</v>
      </c>
      <c r="D984" t="s">
        <v>24</v>
      </c>
      <c r="E984">
        <v>1</v>
      </c>
    </row>
    <row r="985" spans="1:11" x14ac:dyDescent="0.35">
      <c r="A985">
        <v>42</v>
      </c>
      <c r="B985">
        <v>42</v>
      </c>
      <c r="C985" t="s">
        <v>191</v>
      </c>
      <c r="D985" t="s">
        <v>24</v>
      </c>
      <c r="E985">
        <v>1</v>
      </c>
    </row>
    <row r="986" spans="1:11" x14ac:dyDescent="0.35">
      <c r="A986">
        <v>43</v>
      </c>
      <c r="B986">
        <v>43</v>
      </c>
      <c r="C986" t="s">
        <v>192</v>
      </c>
      <c r="D986" t="s">
        <v>16</v>
      </c>
      <c r="E986">
        <v>1</v>
      </c>
    </row>
    <row r="987" spans="1:11" x14ac:dyDescent="0.35">
      <c r="A987">
        <v>44</v>
      </c>
      <c r="B987">
        <v>44</v>
      </c>
      <c r="C987" t="s">
        <v>193</v>
      </c>
      <c r="D987" t="s">
        <v>16</v>
      </c>
      <c r="E987">
        <v>1</v>
      </c>
    </row>
    <row r="988" spans="1:11" x14ac:dyDescent="0.35">
      <c r="A988">
        <v>45</v>
      </c>
      <c r="B988">
        <v>45</v>
      </c>
      <c r="C988" t="s">
        <v>194</v>
      </c>
      <c r="D988" t="s">
        <v>16</v>
      </c>
      <c r="E988">
        <v>1</v>
      </c>
    </row>
    <row r="989" spans="1:11" x14ac:dyDescent="0.35">
      <c r="A989">
        <v>46</v>
      </c>
      <c r="B989">
        <v>46</v>
      </c>
      <c r="C989" t="s">
        <v>195</v>
      </c>
      <c r="D989" t="s">
        <v>16</v>
      </c>
      <c r="E989">
        <v>1</v>
      </c>
    </row>
    <row r="990" spans="1:11" x14ac:dyDescent="0.35">
      <c r="A990">
        <v>47</v>
      </c>
      <c r="B990">
        <v>47</v>
      </c>
      <c r="C990" t="s">
        <v>196</v>
      </c>
      <c r="D990" t="s">
        <v>16</v>
      </c>
      <c r="E990">
        <v>1</v>
      </c>
    </row>
    <row r="991" spans="1:11" x14ac:dyDescent="0.35">
      <c r="A991">
        <v>48</v>
      </c>
      <c r="B991">
        <v>48</v>
      </c>
      <c r="C991" t="s">
        <v>197</v>
      </c>
      <c r="D991" t="s">
        <v>24</v>
      </c>
      <c r="E991">
        <v>1</v>
      </c>
    </row>
    <row r="993" spans="1:13" x14ac:dyDescent="0.35">
      <c r="A993" t="s">
        <v>93</v>
      </c>
    </row>
    <row r="995" spans="1:13" x14ac:dyDescent="0.35">
      <c r="B995" t="s">
        <v>3</v>
      </c>
      <c r="C995" t="s">
        <v>4</v>
      </c>
      <c r="D995" t="s">
        <v>5</v>
      </c>
      <c r="E995" t="s">
        <v>6</v>
      </c>
      <c r="F995" t="s">
        <v>7</v>
      </c>
      <c r="G995" t="s">
        <v>8</v>
      </c>
      <c r="H995" t="s">
        <v>9</v>
      </c>
      <c r="I995" t="s">
        <v>10</v>
      </c>
      <c r="J995" t="s">
        <v>11</v>
      </c>
      <c r="K995" t="s">
        <v>12</v>
      </c>
      <c r="L995" t="s">
        <v>13</v>
      </c>
      <c r="M995" t="s">
        <v>14</v>
      </c>
    </row>
    <row r="996" spans="1:13" x14ac:dyDescent="0.35">
      <c r="A996">
        <v>1</v>
      </c>
      <c r="B996">
        <v>1</v>
      </c>
      <c r="C996" t="s">
        <v>150</v>
      </c>
      <c r="D996" t="s">
        <v>24</v>
      </c>
      <c r="E996">
        <v>1</v>
      </c>
    </row>
    <row r="997" spans="1:13" x14ac:dyDescent="0.35">
      <c r="A997">
        <v>2</v>
      </c>
      <c r="B997">
        <v>2</v>
      </c>
      <c r="C997" t="s">
        <v>151</v>
      </c>
      <c r="D997" t="s">
        <v>16</v>
      </c>
      <c r="E997">
        <v>1</v>
      </c>
      <c r="F997">
        <v>2.57</v>
      </c>
      <c r="G997">
        <v>567.21400000000006</v>
      </c>
      <c r="I997">
        <v>567.21400000000006</v>
      </c>
      <c r="K997" t="s">
        <v>66</v>
      </c>
      <c r="L997">
        <v>0.7</v>
      </c>
      <c r="M997">
        <v>-31.3</v>
      </c>
    </row>
    <row r="998" spans="1:13" x14ac:dyDescent="0.35">
      <c r="A998">
        <v>3</v>
      </c>
      <c r="B998">
        <v>3</v>
      </c>
      <c r="C998" t="s">
        <v>152</v>
      </c>
      <c r="D998" t="s">
        <v>16</v>
      </c>
      <c r="E998">
        <v>1</v>
      </c>
      <c r="F998">
        <v>2.58</v>
      </c>
      <c r="G998">
        <v>649.38199999999995</v>
      </c>
      <c r="I998">
        <v>649.38199999999995</v>
      </c>
      <c r="K998" t="s">
        <v>66</v>
      </c>
      <c r="L998">
        <v>0.8</v>
      </c>
      <c r="M998">
        <v>-21.3</v>
      </c>
    </row>
    <row r="999" spans="1:13" x14ac:dyDescent="0.35">
      <c r="A999">
        <v>4</v>
      </c>
      <c r="B999">
        <v>4</v>
      </c>
      <c r="C999" t="s">
        <v>153</v>
      </c>
      <c r="D999" t="s">
        <v>16</v>
      </c>
      <c r="E999">
        <v>1</v>
      </c>
      <c r="F999">
        <v>2.58</v>
      </c>
      <c r="G999">
        <v>549.51700000000005</v>
      </c>
      <c r="I999">
        <v>549.51700000000005</v>
      </c>
      <c r="K999" t="s">
        <v>66</v>
      </c>
      <c r="L999">
        <v>0.7</v>
      </c>
      <c r="M999">
        <v>-33.4</v>
      </c>
    </row>
    <row r="1000" spans="1:13" x14ac:dyDescent="0.35">
      <c r="A1000">
        <v>5</v>
      </c>
      <c r="B1000">
        <v>5</v>
      </c>
      <c r="C1000" t="s">
        <v>154</v>
      </c>
      <c r="D1000" t="s">
        <v>16</v>
      </c>
      <c r="E1000">
        <v>1</v>
      </c>
      <c r="F1000">
        <v>2.57</v>
      </c>
      <c r="G1000">
        <v>638.30399999999997</v>
      </c>
      <c r="I1000">
        <v>638.30399999999997</v>
      </c>
      <c r="K1000" t="s">
        <v>66</v>
      </c>
      <c r="L1000">
        <v>0.8</v>
      </c>
      <c r="M1000">
        <v>-22.7</v>
      </c>
    </row>
    <row r="1001" spans="1:13" x14ac:dyDescent="0.35">
      <c r="A1001">
        <v>6</v>
      </c>
      <c r="B1001">
        <v>6</v>
      </c>
      <c r="C1001" t="s">
        <v>155</v>
      </c>
      <c r="D1001" t="s">
        <v>16</v>
      </c>
      <c r="E1001">
        <v>1</v>
      </c>
      <c r="F1001">
        <v>2.5499999999999998</v>
      </c>
      <c r="G1001">
        <v>649.596</v>
      </c>
      <c r="I1001">
        <v>649.596</v>
      </c>
      <c r="K1001" t="s">
        <v>66</v>
      </c>
      <c r="L1001">
        <v>0.8</v>
      </c>
      <c r="M1001">
        <v>-21.3</v>
      </c>
    </row>
    <row r="1002" spans="1:13" x14ac:dyDescent="0.35">
      <c r="A1002">
        <v>7</v>
      </c>
      <c r="B1002">
        <v>7</v>
      </c>
      <c r="C1002" t="s">
        <v>156</v>
      </c>
      <c r="D1002" t="s">
        <v>24</v>
      </c>
      <c r="E1002">
        <v>1</v>
      </c>
      <c r="K1002" t="s">
        <v>25</v>
      </c>
    </row>
    <row r="1003" spans="1:13" x14ac:dyDescent="0.35">
      <c r="A1003">
        <v>8</v>
      </c>
      <c r="B1003">
        <v>8</v>
      </c>
      <c r="C1003" t="s">
        <v>157</v>
      </c>
      <c r="D1003" t="s">
        <v>16</v>
      </c>
      <c r="E1003">
        <v>1</v>
      </c>
      <c r="F1003">
        <v>2.57</v>
      </c>
      <c r="G1003">
        <v>840.86300000000006</v>
      </c>
      <c r="I1003">
        <v>840.86300000000006</v>
      </c>
      <c r="K1003" t="s">
        <v>66</v>
      </c>
      <c r="L1003">
        <v>1</v>
      </c>
      <c r="M1003">
        <v>1.9</v>
      </c>
    </row>
    <row r="1004" spans="1:13" x14ac:dyDescent="0.35">
      <c r="A1004">
        <v>9</v>
      </c>
      <c r="B1004">
        <v>9</v>
      </c>
      <c r="C1004" t="s">
        <v>158</v>
      </c>
      <c r="D1004" t="s">
        <v>16</v>
      </c>
      <c r="E1004">
        <v>1</v>
      </c>
      <c r="F1004">
        <v>2.57</v>
      </c>
      <c r="G1004">
        <v>593.87</v>
      </c>
      <c r="I1004">
        <v>593.87</v>
      </c>
      <c r="K1004" t="s">
        <v>17</v>
      </c>
      <c r="L1004">
        <v>0.7</v>
      </c>
      <c r="M1004">
        <v>-28</v>
      </c>
    </row>
    <row r="1005" spans="1:13" x14ac:dyDescent="0.35">
      <c r="A1005">
        <v>10</v>
      </c>
      <c r="B1005">
        <v>10</v>
      </c>
      <c r="C1005" t="s">
        <v>159</v>
      </c>
      <c r="D1005" t="s">
        <v>16</v>
      </c>
      <c r="E1005">
        <v>1</v>
      </c>
      <c r="F1005">
        <v>2.5499999999999998</v>
      </c>
      <c r="G1005">
        <v>559.15300000000002</v>
      </c>
      <c r="I1005">
        <v>559.15300000000002</v>
      </c>
      <c r="K1005" t="s">
        <v>17</v>
      </c>
      <c r="L1005">
        <v>0.7</v>
      </c>
      <c r="M1005">
        <v>-32.200000000000003</v>
      </c>
    </row>
    <row r="1006" spans="1:13" x14ac:dyDescent="0.35">
      <c r="A1006">
        <v>11</v>
      </c>
      <c r="B1006">
        <v>11</v>
      </c>
      <c r="C1006" t="s">
        <v>160</v>
      </c>
      <c r="D1006" t="s">
        <v>24</v>
      </c>
      <c r="E1006">
        <v>1</v>
      </c>
      <c r="K1006" t="s">
        <v>25</v>
      </c>
    </row>
    <row r="1007" spans="1:13" x14ac:dyDescent="0.35">
      <c r="A1007">
        <v>12</v>
      </c>
      <c r="B1007">
        <v>12</v>
      </c>
      <c r="C1007" t="s">
        <v>161</v>
      </c>
      <c r="D1007" t="s">
        <v>16</v>
      </c>
      <c r="E1007">
        <v>1</v>
      </c>
      <c r="F1007">
        <v>2.5499999999999998</v>
      </c>
      <c r="G1007">
        <v>556.65800000000002</v>
      </c>
      <c r="I1007">
        <v>556.65800000000002</v>
      </c>
      <c r="K1007" t="s">
        <v>66</v>
      </c>
      <c r="L1007">
        <v>0.7</v>
      </c>
      <c r="M1007">
        <v>-32.5</v>
      </c>
    </row>
    <row r="1008" spans="1:13" x14ac:dyDescent="0.35">
      <c r="A1008">
        <v>13</v>
      </c>
      <c r="B1008">
        <v>13</v>
      </c>
      <c r="C1008" t="s">
        <v>162</v>
      </c>
      <c r="D1008" t="s">
        <v>16</v>
      </c>
      <c r="E1008">
        <v>1</v>
      </c>
      <c r="F1008">
        <v>2.5499999999999998</v>
      </c>
      <c r="G1008">
        <v>692.47799999999995</v>
      </c>
      <c r="I1008">
        <v>692.47799999999995</v>
      </c>
      <c r="K1008" t="s">
        <v>66</v>
      </c>
      <c r="L1008">
        <v>0.8</v>
      </c>
      <c r="M1008">
        <v>-16.100000000000001</v>
      </c>
    </row>
    <row r="1009" spans="1:13" x14ac:dyDescent="0.35">
      <c r="A1009">
        <v>14</v>
      </c>
      <c r="B1009">
        <v>14</v>
      </c>
      <c r="C1009" t="s">
        <v>163</v>
      </c>
      <c r="D1009" t="s">
        <v>16</v>
      </c>
      <c r="E1009">
        <v>1</v>
      </c>
      <c r="F1009">
        <v>2.5499999999999998</v>
      </c>
      <c r="G1009">
        <v>607.32899999999995</v>
      </c>
      <c r="I1009">
        <v>607.32899999999995</v>
      </c>
      <c r="K1009" t="s">
        <v>66</v>
      </c>
      <c r="L1009">
        <v>0.7</v>
      </c>
      <c r="M1009">
        <v>-26.4</v>
      </c>
    </row>
    <row r="1010" spans="1:13" x14ac:dyDescent="0.35">
      <c r="A1010">
        <v>15</v>
      </c>
      <c r="B1010">
        <v>15</v>
      </c>
      <c r="C1010" t="s">
        <v>164</v>
      </c>
      <c r="D1010" t="s">
        <v>16</v>
      </c>
      <c r="E1010">
        <v>1</v>
      </c>
      <c r="F1010">
        <v>2.5499999999999998</v>
      </c>
      <c r="G1010">
        <v>640.88800000000003</v>
      </c>
      <c r="I1010">
        <v>640.88800000000003</v>
      </c>
      <c r="K1010" t="s">
        <v>17</v>
      </c>
      <c r="L1010">
        <v>0.8</v>
      </c>
      <c r="M1010">
        <v>-22.3</v>
      </c>
    </row>
    <row r="1011" spans="1:13" x14ac:dyDescent="0.35">
      <c r="A1011">
        <v>16</v>
      </c>
      <c r="B1011">
        <v>16</v>
      </c>
      <c r="C1011" t="s">
        <v>165</v>
      </c>
      <c r="D1011" t="s">
        <v>24</v>
      </c>
      <c r="E1011">
        <v>1</v>
      </c>
      <c r="K1011" t="s">
        <v>25</v>
      </c>
    </row>
    <row r="1012" spans="1:13" x14ac:dyDescent="0.35">
      <c r="A1012">
        <v>17</v>
      </c>
      <c r="B1012">
        <v>17</v>
      </c>
      <c r="C1012" t="s">
        <v>166</v>
      </c>
      <c r="D1012" t="s">
        <v>16</v>
      </c>
      <c r="E1012">
        <v>1</v>
      </c>
      <c r="F1012">
        <v>2.5499999999999998</v>
      </c>
      <c r="G1012">
        <v>702.77200000000005</v>
      </c>
      <c r="I1012">
        <v>702.77200000000005</v>
      </c>
      <c r="K1012" t="s">
        <v>66</v>
      </c>
      <c r="L1012">
        <v>0.9</v>
      </c>
      <c r="M1012">
        <v>-14.8</v>
      </c>
    </row>
    <row r="1013" spans="1:13" x14ac:dyDescent="0.35">
      <c r="A1013">
        <v>18</v>
      </c>
      <c r="B1013">
        <v>18</v>
      </c>
      <c r="C1013" t="s">
        <v>167</v>
      </c>
      <c r="D1013" t="s">
        <v>16</v>
      </c>
      <c r="E1013">
        <v>1</v>
      </c>
      <c r="F1013">
        <v>2.5499999999999998</v>
      </c>
      <c r="G1013">
        <v>505.60700000000003</v>
      </c>
      <c r="I1013">
        <v>505.60700000000003</v>
      </c>
      <c r="K1013" t="s">
        <v>66</v>
      </c>
      <c r="L1013">
        <v>0.6</v>
      </c>
      <c r="M1013">
        <v>-38.700000000000003</v>
      </c>
    </row>
    <row r="1014" spans="1:13" x14ac:dyDescent="0.35">
      <c r="A1014">
        <v>19</v>
      </c>
      <c r="B1014">
        <v>19</v>
      </c>
      <c r="C1014" t="s">
        <v>168</v>
      </c>
      <c r="D1014" t="s">
        <v>16</v>
      </c>
      <c r="E1014">
        <v>1</v>
      </c>
      <c r="F1014">
        <v>2.5299999999999998</v>
      </c>
      <c r="G1014">
        <v>651.91399999999999</v>
      </c>
      <c r="I1014">
        <v>651.91399999999999</v>
      </c>
      <c r="K1014" t="s">
        <v>66</v>
      </c>
      <c r="L1014">
        <v>0.8</v>
      </c>
      <c r="M1014">
        <v>-21</v>
      </c>
    </row>
    <row r="1015" spans="1:13" x14ac:dyDescent="0.35">
      <c r="A1015">
        <v>20</v>
      </c>
      <c r="B1015">
        <v>20</v>
      </c>
      <c r="C1015" t="s">
        <v>169</v>
      </c>
      <c r="D1015" t="s">
        <v>16</v>
      </c>
      <c r="E1015">
        <v>1</v>
      </c>
      <c r="F1015">
        <v>2.5299999999999998</v>
      </c>
      <c r="G1015">
        <v>645.42999999999995</v>
      </c>
      <c r="I1015">
        <v>645.42999999999995</v>
      </c>
      <c r="K1015" t="s">
        <v>66</v>
      </c>
      <c r="L1015">
        <v>0.8</v>
      </c>
      <c r="M1015">
        <v>-21.8</v>
      </c>
    </row>
    <row r="1016" spans="1:13" x14ac:dyDescent="0.35">
      <c r="A1016">
        <v>21</v>
      </c>
      <c r="B1016">
        <v>21</v>
      </c>
      <c r="C1016" t="s">
        <v>170</v>
      </c>
      <c r="D1016" t="s">
        <v>24</v>
      </c>
      <c r="E1016">
        <v>1</v>
      </c>
      <c r="K1016" t="s">
        <v>25</v>
      </c>
    </row>
    <row r="1017" spans="1:13" x14ac:dyDescent="0.35">
      <c r="A1017">
        <v>22</v>
      </c>
      <c r="B1017">
        <v>22</v>
      </c>
      <c r="C1017" t="s">
        <v>171</v>
      </c>
      <c r="D1017" t="s">
        <v>16</v>
      </c>
      <c r="E1017">
        <v>1</v>
      </c>
      <c r="F1017">
        <v>2.5299999999999998</v>
      </c>
      <c r="G1017">
        <v>803.13400000000001</v>
      </c>
      <c r="I1017">
        <v>803.13400000000001</v>
      </c>
      <c r="K1017" t="s">
        <v>66</v>
      </c>
      <c r="L1017">
        <v>1</v>
      </c>
      <c r="M1017">
        <v>-2.7</v>
      </c>
    </row>
    <row r="1018" spans="1:13" x14ac:dyDescent="0.35">
      <c r="A1018">
        <v>23</v>
      </c>
      <c r="B1018">
        <v>23</v>
      </c>
      <c r="C1018" t="s">
        <v>172</v>
      </c>
      <c r="D1018" t="s">
        <v>16</v>
      </c>
      <c r="E1018">
        <v>1</v>
      </c>
      <c r="F1018">
        <v>2.5499999999999998</v>
      </c>
      <c r="G1018">
        <v>623.73</v>
      </c>
      <c r="I1018">
        <v>623.73</v>
      </c>
      <c r="K1018" t="s">
        <v>66</v>
      </c>
      <c r="L1018">
        <v>0.8</v>
      </c>
      <c r="M1018">
        <v>-24.4</v>
      </c>
    </row>
    <row r="1019" spans="1:13" x14ac:dyDescent="0.35">
      <c r="A1019">
        <v>24</v>
      </c>
      <c r="B1019">
        <v>24</v>
      </c>
      <c r="C1019" t="s">
        <v>173</v>
      </c>
      <c r="D1019" t="s">
        <v>16</v>
      </c>
      <c r="E1019">
        <v>1</v>
      </c>
      <c r="F1019">
        <v>2.5299999999999998</v>
      </c>
      <c r="G1019">
        <v>533.65</v>
      </c>
      <c r="I1019">
        <v>533.65</v>
      </c>
      <c r="K1019" t="s">
        <v>17</v>
      </c>
      <c r="L1019">
        <v>0.6</v>
      </c>
      <c r="M1019">
        <v>-35.299999999999997</v>
      </c>
    </row>
    <row r="1020" spans="1:13" x14ac:dyDescent="0.35">
      <c r="A1020">
        <v>25</v>
      </c>
      <c r="B1020">
        <v>25</v>
      </c>
      <c r="C1020" t="s">
        <v>174</v>
      </c>
      <c r="D1020" t="s">
        <v>24</v>
      </c>
      <c r="E1020">
        <v>1</v>
      </c>
    </row>
    <row r="1021" spans="1:13" x14ac:dyDescent="0.35">
      <c r="A1021">
        <v>26</v>
      </c>
      <c r="B1021">
        <v>26</v>
      </c>
      <c r="C1021" t="s">
        <v>175</v>
      </c>
      <c r="D1021" t="s">
        <v>16</v>
      </c>
      <c r="E1021">
        <v>1</v>
      </c>
      <c r="F1021">
        <v>2.52</v>
      </c>
      <c r="G1021">
        <v>731.26499999999999</v>
      </c>
      <c r="I1021">
        <v>731.26499999999999</v>
      </c>
      <c r="K1021" t="s">
        <v>17</v>
      </c>
      <c r="L1021">
        <v>0.9</v>
      </c>
      <c r="M1021">
        <v>-11.4</v>
      </c>
    </row>
    <row r="1022" spans="1:13" x14ac:dyDescent="0.35">
      <c r="A1022">
        <v>27</v>
      </c>
      <c r="B1022">
        <v>27</v>
      </c>
      <c r="C1022" t="s">
        <v>176</v>
      </c>
      <c r="D1022" t="s">
        <v>16</v>
      </c>
      <c r="E1022">
        <v>1</v>
      </c>
      <c r="F1022">
        <v>2.52</v>
      </c>
      <c r="G1022">
        <v>452.66699999999997</v>
      </c>
      <c r="I1022">
        <v>452.66699999999997</v>
      </c>
      <c r="K1022" t="s">
        <v>66</v>
      </c>
      <c r="L1022">
        <v>0.5</v>
      </c>
      <c r="M1022">
        <v>-45.1</v>
      </c>
    </row>
    <row r="1023" spans="1:13" x14ac:dyDescent="0.35">
      <c r="A1023">
        <v>28</v>
      </c>
      <c r="B1023">
        <v>28</v>
      </c>
      <c r="C1023" t="s">
        <v>177</v>
      </c>
      <c r="D1023" t="s">
        <v>16</v>
      </c>
      <c r="E1023">
        <v>1</v>
      </c>
      <c r="F1023">
        <v>2.5</v>
      </c>
      <c r="G1023">
        <v>633.11199999999997</v>
      </c>
      <c r="I1023">
        <v>633.11199999999997</v>
      </c>
      <c r="K1023" t="s">
        <v>66</v>
      </c>
      <c r="L1023">
        <v>0.8</v>
      </c>
      <c r="M1023">
        <v>-23.3</v>
      </c>
    </row>
    <row r="1024" spans="1:13" x14ac:dyDescent="0.35">
      <c r="A1024">
        <v>29</v>
      </c>
      <c r="B1024">
        <v>29</v>
      </c>
      <c r="C1024" t="s">
        <v>178</v>
      </c>
      <c r="D1024" t="s">
        <v>16</v>
      </c>
      <c r="E1024">
        <v>1</v>
      </c>
      <c r="F1024">
        <v>2.52</v>
      </c>
      <c r="G1024">
        <v>583.86699999999996</v>
      </c>
      <c r="I1024">
        <v>583.86699999999996</v>
      </c>
      <c r="K1024" t="s">
        <v>66</v>
      </c>
      <c r="L1024">
        <v>0.7</v>
      </c>
      <c r="M1024">
        <v>-29.3</v>
      </c>
    </row>
    <row r="1025" spans="1:13" x14ac:dyDescent="0.35">
      <c r="A1025">
        <v>30</v>
      </c>
      <c r="B1025">
        <v>30</v>
      </c>
      <c r="C1025" t="s">
        <v>179</v>
      </c>
      <c r="D1025" t="s">
        <v>24</v>
      </c>
      <c r="E1025">
        <v>1</v>
      </c>
    </row>
    <row r="1026" spans="1:13" x14ac:dyDescent="0.35">
      <c r="A1026">
        <v>31</v>
      </c>
      <c r="B1026">
        <v>31</v>
      </c>
      <c r="C1026" t="s">
        <v>180</v>
      </c>
      <c r="D1026" t="s">
        <v>16</v>
      </c>
      <c r="E1026">
        <v>1</v>
      </c>
      <c r="F1026">
        <v>2.52</v>
      </c>
      <c r="G1026">
        <v>784.80200000000002</v>
      </c>
      <c r="I1026">
        <v>784.80200000000002</v>
      </c>
      <c r="K1026" t="s">
        <v>66</v>
      </c>
      <c r="L1026">
        <v>1</v>
      </c>
      <c r="M1026">
        <v>-4.9000000000000004</v>
      </c>
    </row>
    <row r="1027" spans="1:13" x14ac:dyDescent="0.35">
      <c r="A1027">
        <v>32</v>
      </c>
      <c r="B1027">
        <v>32</v>
      </c>
      <c r="C1027" t="s">
        <v>181</v>
      </c>
      <c r="D1027" t="s">
        <v>16</v>
      </c>
      <c r="E1027">
        <v>1</v>
      </c>
      <c r="F1027">
        <v>2.5299999999999998</v>
      </c>
      <c r="G1027">
        <v>562.44399999999996</v>
      </c>
      <c r="I1027">
        <v>562.44399999999996</v>
      </c>
      <c r="K1027" t="s">
        <v>66</v>
      </c>
      <c r="L1027">
        <v>0.7</v>
      </c>
      <c r="M1027">
        <v>-31.8</v>
      </c>
    </row>
    <row r="1028" spans="1:13" x14ac:dyDescent="0.35">
      <c r="A1028">
        <v>33</v>
      </c>
      <c r="B1028">
        <v>33</v>
      </c>
      <c r="C1028" t="s">
        <v>182</v>
      </c>
      <c r="D1028" t="s">
        <v>16</v>
      </c>
      <c r="E1028">
        <v>1</v>
      </c>
      <c r="F1028">
        <v>2.52</v>
      </c>
      <c r="G1028">
        <v>572.29399999999998</v>
      </c>
      <c r="I1028">
        <v>572.29399999999998</v>
      </c>
      <c r="K1028" t="s">
        <v>72</v>
      </c>
      <c r="L1028">
        <v>0.7</v>
      </c>
      <c r="M1028">
        <v>-30.7</v>
      </c>
    </row>
    <row r="1029" spans="1:13" x14ac:dyDescent="0.35">
      <c r="A1029">
        <v>34</v>
      </c>
      <c r="B1029">
        <v>34</v>
      </c>
      <c r="C1029" t="s">
        <v>183</v>
      </c>
      <c r="D1029" t="s">
        <v>24</v>
      </c>
      <c r="E1029">
        <v>1</v>
      </c>
    </row>
    <row r="1030" spans="1:13" x14ac:dyDescent="0.35">
      <c r="A1030">
        <v>35</v>
      </c>
      <c r="B1030">
        <v>35</v>
      </c>
      <c r="C1030" t="s">
        <v>184</v>
      </c>
      <c r="D1030" t="s">
        <v>24</v>
      </c>
      <c r="E1030">
        <v>1</v>
      </c>
      <c r="K1030" t="s">
        <v>25</v>
      </c>
    </row>
    <row r="1031" spans="1:13" x14ac:dyDescent="0.35">
      <c r="A1031">
        <v>36</v>
      </c>
      <c r="B1031">
        <v>36</v>
      </c>
      <c r="C1031" t="s">
        <v>185</v>
      </c>
      <c r="D1031" t="s">
        <v>24</v>
      </c>
      <c r="E1031">
        <v>1</v>
      </c>
      <c r="K1031" t="s">
        <v>25</v>
      </c>
    </row>
    <row r="1032" spans="1:13" x14ac:dyDescent="0.35">
      <c r="A1032">
        <v>37</v>
      </c>
      <c r="B1032">
        <v>37</v>
      </c>
      <c r="C1032" t="s">
        <v>186</v>
      </c>
      <c r="D1032" t="s">
        <v>24</v>
      </c>
      <c r="E1032">
        <v>1</v>
      </c>
    </row>
    <row r="1033" spans="1:13" x14ac:dyDescent="0.35">
      <c r="A1033">
        <v>38</v>
      </c>
      <c r="B1033">
        <v>38</v>
      </c>
      <c r="C1033" t="s">
        <v>187</v>
      </c>
      <c r="D1033" t="s">
        <v>24</v>
      </c>
      <c r="E1033">
        <v>1</v>
      </c>
      <c r="K1033" t="s">
        <v>25</v>
      </c>
    </row>
    <row r="1034" spans="1:13" x14ac:dyDescent="0.35">
      <c r="A1034">
        <v>39</v>
      </c>
      <c r="B1034">
        <v>39</v>
      </c>
      <c r="C1034" t="s">
        <v>188</v>
      </c>
      <c r="D1034" t="s">
        <v>24</v>
      </c>
      <c r="E1034">
        <v>1</v>
      </c>
      <c r="K1034" t="s">
        <v>25</v>
      </c>
    </row>
    <row r="1035" spans="1:13" x14ac:dyDescent="0.35">
      <c r="A1035">
        <v>40</v>
      </c>
      <c r="B1035">
        <v>40</v>
      </c>
      <c r="C1035" t="s">
        <v>189</v>
      </c>
      <c r="D1035" t="s">
        <v>24</v>
      </c>
      <c r="E1035">
        <v>1</v>
      </c>
    </row>
    <row r="1036" spans="1:13" x14ac:dyDescent="0.35">
      <c r="A1036">
        <v>41</v>
      </c>
      <c r="B1036">
        <v>41</v>
      </c>
      <c r="C1036" t="s">
        <v>190</v>
      </c>
      <c r="D1036" t="s">
        <v>24</v>
      </c>
      <c r="E1036">
        <v>1</v>
      </c>
      <c r="K1036" t="s">
        <v>25</v>
      </c>
    </row>
    <row r="1037" spans="1:13" x14ac:dyDescent="0.35">
      <c r="A1037">
        <v>42</v>
      </c>
      <c r="B1037">
        <v>42</v>
      </c>
      <c r="C1037" t="s">
        <v>191</v>
      </c>
      <c r="D1037" t="s">
        <v>24</v>
      </c>
      <c r="E1037">
        <v>1</v>
      </c>
    </row>
    <row r="1038" spans="1:13" x14ac:dyDescent="0.35">
      <c r="A1038">
        <v>43</v>
      </c>
      <c r="B1038">
        <v>43</v>
      </c>
      <c r="C1038" t="s">
        <v>192</v>
      </c>
      <c r="D1038" t="s">
        <v>16</v>
      </c>
      <c r="E1038">
        <v>1</v>
      </c>
    </row>
    <row r="1039" spans="1:13" x14ac:dyDescent="0.35">
      <c r="A1039">
        <v>44</v>
      </c>
      <c r="B1039">
        <v>44</v>
      </c>
      <c r="C1039" t="s">
        <v>193</v>
      </c>
      <c r="D1039" t="s">
        <v>16</v>
      </c>
      <c r="E1039">
        <v>1</v>
      </c>
    </row>
    <row r="1040" spans="1:13" x14ac:dyDescent="0.35">
      <c r="A1040">
        <v>45</v>
      </c>
      <c r="B1040">
        <v>45</v>
      </c>
      <c r="C1040" t="s">
        <v>194</v>
      </c>
      <c r="D1040" t="s">
        <v>16</v>
      </c>
      <c r="E1040">
        <v>1</v>
      </c>
    </row>
    <row r="1041" spans="1:13" x14ac:dyDescent="0.35">
      <c r="A1041">
        <v>46</v>
      </c>
      <c r="B1041">
        <v>46</v>
      </c>
      <c r="C1041" t="s">
        <v>195</v>
      </c>
      <c r="D1041" t="s">
        <v>16</v>
      </c>
      <c r="E1041">
        <v>1</v>
      </c>
    </row>
    <row r="1042" spans="1:13" x14ac:dyDescent="0.35">
      <c r="A1042">
        <v>47</v>
      </c>
      <c r="B1042">
        <v>47</v>
      </c>
      <c r="C1042" t="s">
        <v>196</v>
      </c>
      <c r="D1042" t="s">
        <v>16</v>
      </c>
      <c r="E1042">
        <v>1</v>
      </c>
      <c r="F1042">
        <v>2.41</v>
      </c>
      <c r="G1042">
        <v>12.164</v>
      </c>
      <c r="I1042">
        <v>12.164</v>
      </c>
      <c r="K1042" t="s">
        <v>66</v>
      </c>
      <c r="L1042">
        <v>0</v>
      </c>
      <c r="M1042">
        <v>-98.5</v>
      </c>
    </row>
    <row r="1043" spans="1:13" x14ac:dyDescent="0.35">
      <c r="A1043">
        <v>48</v>
      </c>
      <c r="B1043">
        <v>48</v>
      </c>
      <c r="C1043" t="s">
        <v>197</v>
      </c>
      <c r="D1043" t="s">
        <v>24</v>
      </c>
      <c r="E1043">
        <v>1</v>
      </c>
    </row>
    <row r="1045" spans="1:13" x14ac:dyDescent="0.35">
      <c r="A1045" t="s">
        <v>94</v>
      </c>
    </row>
    <row r="1047" spans="1:13" x14ac:dyDescent="0.35">
      <c r="B1047" t="s">
        <v>3</v>
      </c>
      <c r="C1047" t="s">
        <v>4</v>
      </c>
      <c r="D1047" t="s">
        <v>5</v>
      </c>
      <c r="E1047" t="s">
        <v>6</v>
      </c>
      <c r="F1047" t="s">
        <v>7</v>
      </c>
      <c r="G1047" t="s">
        <v>8</v>
      </c>
      <c r="H1047" t="s">
        <v>9</v>
      </c>
      <c r="I1047" t="s">
        <v>10</v>
      </c>
      <c r="J1047" t="s">
        <v>11</v>
      </c>
      <c r="K1047" t="s">
        <v>12</v>
      </c>
      <c r="L1047" t="s">
        <v>13</v>
      </c>
      <c r="M1047" t="s">
        <v>14</v>
      </c>
    </row>
    <row r="1048" spans="1:13" x14ac:dyDescent="0.35">
      <c r="A1048">
        <v>1</v>
      </c>
      <c r="B1048">
        <v>1</v>
      </c>
      <c r="C1048" t="s">
        <v>150</v>
      </c>
      <c r="D1048" t="s">
        <v>24</v>
      </c>
      <c r="E1048">
        <v>1</v>
      </c>
      <c r="K1048" t="s">
        <v>25</v>
      </c>
    </row>
    <row r="1049" spans="1:13" x14ac:dyDescent="0.35">
      <c r="A1049">
        <v>2</v>
      </c>
      <c r="B1049">
        <v>2</v>
      </c>
      <c r="C1049" t="s">
        <v>151</v>
      </c>
      <c r="D1049" t="s">
        <v>16</v>
      </c>
      <c r="E1049">
        <v>1</v>
      </c>
      <c r="F1049">
        <v>3.11</v>
      </c>
      <c r="G1049">
        <v>2743.5830000000001</v>
      </c>
      <c r="I1049">
        <v>2743.5830000000001</v>
      </c>
      <c r="K1049" t="s">
        <v>66</v>
      </c>
      <c r="L1049">
        <v>0.7</v>
      </c>
      <c r="M1049">
        <v>-29.3</v>
      </c>
    </row>
    <row r="1050" spans="1:13" x14ac:dyDescent="0.35">
      <c r="A1050">
        <v>3</v>
      </c>
      <c r="B1050">
        <v>3</v>
      </c>
      <c r="C1050" t="s">
        <v>152</v>
      </c>
      <c r="D1050" t="s">
        <v>16</v>
      </c>
      <c r="E1050">
        <v>1</v>
      </c>
      <c r="F1050">
        <v>3.11</v>
      </c>
      <c r="G1050">
        <v>2933.6849999999999</v>
      </c>
      <c r="I1050">
        <v>2933.6849999999999</v>
      </c>
      <c r="K1050" t="s">
        <v>17</v>
      </c>
      <c r="L1050">
        <v>0.8</v>
      </c>
      <c r="M1050">
        <v>-24.4</v>
      </c>
    </row>
    <row r="1051" spans="1:13" x14ac:dyDescent="0.35">
      <c r="A1051">
        <v>4</v>
      </c>
      <c r="B1051">
        <v>4</v>
      </c>
      <c r="C1051" t="s">
        <v>153</v>
      </c>
      <c r="D1051" t="s">
        <v>16</v>
      </c>
      <c r="E1051">
        <v>1</v>
      </c>
      <c r="F1051">
        <v>3.08</v>
      </c>
      <c r="G1051">
        <v>2202.087</v>
      </c>
      <c r="I1051">
        <v>2202.087</v>
      </c>
      <c r="K1051" t="s">
        <v>17</v>
      </c>
      <c r="L1051">
        <v>0.6</v>
      </c>
      <c r="M1051">
        <v>-43.3</v>
      </c>
    </row>
    <row r="1052" spans="1:13" x14ac:dyDescent="0.35">
      <c r="A1052">
        <v>5</v>
      </c>
      <c r="B1052">
        <v>5</v>
      </c>
      <c r="C1052" t="s">
        <v>154</v>
      </c>
      <c r="D1052" t="s">
        <v>16</v>
      </c>
      <c r="E1052">
        <v>1</v>
      </c>
      <c r="F1052">
        <v>3.07</v>
      </c>
      <c r="G1052">
        <v>3116.01</v>
      </c>
      <c r="I1052">
        <v>3116.01</v>
      </c>
      <c r="K1052" t="s">
        <v>66</v>
      </c>
      <c r="L1052">
        <v>0.8</v>
      </c>
      <c r="M1052">
        <v>-19.7</v>
      </c>
    </row>
    <row r="1053" spans="1:13" x14ac:dyDescent="0.35">
      <c r="A1053">
        <v>6</v>
      </c>
      <c r="B1053">
        <v>6</v>
      </c>
      <c r="C1053" t="s">
        <v>155</v>
      </c>
      <c r="D1053" t="s">
        <v>16</v>
      </c>
      <c r="E1053">
        <v>1</v>
      </c>
      <c r="F1053">
        <v>3.07</v>
      </c>
      <c r="G1053">
        <v>2657.84</v>
      </c>
      <c r="I1053">
        <v>2657.84</v>
      </c>
      <c r="K1053" t="s">
        <v>66</v>
      </c>
      <c r="L1053">
        <v>0.7</v>
      </c>
      <c r="M1053">
        <v>-31.5</v>
      </c>
    </row>
    <row r="1054" spans="1:13" x14ac:dyDescent="0.35">
      <c r="A1054">
        <v>7</v>
      </c>
      <c r="B1054">
        <v>7</v>
      </c>
      <c r="C1054" t="s">
        <v>156</v>
      </c>
      <c r="D1054" t="s">
        <v>24</v>
      </c>
      <c r="E1054">
        <v>1</v>
      </c>
      <c r="K1054" t="s">
        <v>25</v>
      </c>
    </row>
    <row r="1055" spans="1:13" x14ac:dyDescent="0.35">
      <c r="A1055">
        <v>8</v>
      </c>
      <c r="B1055">
        <v>8</v>
      </c>
      <c r="C1055" t="s">
        <v>157</v>
      </c>
      <c r="D1055" t="s">
        <v>16</v>
      </c>
      <c r="E1055">
        <v>1</v>
      </c>
      <c r="F1055">
        <v>3.08</v>
      </c>
      <c r="G1055">
        <v>3361.6779999999999</v>
      </c>
      <c r="I1055">
        <v>3361.6779999999999</v>
      </c>
      <c r="K1055" t="s">
        <v>66</v>
      </c>
      <c r="L1055">
        <v>0.9</v>
      </c>
      <c r="M1055">
        <v>-13.4</v>
      </c>
    </row>
    <row r="1056" spans="1:13" x14ac:dyDescent="0.35">
      <c r="A1056">
        <v>9</v>
      </c>
      <c r="B1056">
        <v>9</v>
      </c>
      <c r="C1056" t="s">
        <v>158</v>
      </c>
      <c r="D1056" t="s">
        <v>16</v>
      </c>
      <c r="E1056">
        <v>1</v>
      </c>
      <c r="F1056">
        <v>3.08</v>
      </c>
      <c r="G1056">
        <v>2723.4720000000002</v>
      </c>
      <c r="I1056">
        <v>2723.4720000000002</v>
      </c>
      <c r="K1056" t="s">
        <v>17</v>
      </c>
      <c r="L1056">
        <v>0.7</v>
      </c>
      <c r="M1056">
        <v>-29.8</v>
      </c>
    </row>
    <row r="1057" spans="1:13" x14ac:dyDescent="0.35">
      <c r="A1057">
        <v>10</v>
      </c>
      <c r="B1057">
        <v>10</v>
      </c>
      <c r="C1057" t="s">
        <v>159</v>
      </c>
      <c r="D1057" t="s">
        <v>16</v>
      </c>
      <c r="E1057">
        <v>1</v>
      </c>
      <c r="F1057">
        <v>3.07</v>
      </c>
      <c r="G1057">
        <v>2750.3130000000001</v>
      </c>
      <c r="I1057">
        <v>2750.3130000000001</v>
      </c>
      <c r="K1057" t="s">
        <v>17</v>
      </c>
      <c r="L1057">
        <v>0.7</v>
      </c>
      <c r="M1057">
        <v>-29.1</v>
      </c>
    </row>
    <row r="1058" spans="1:13" x14ac:dyDescent="0.35">
      <c r="A1058">
        <v>11</v>
      </c>
      <c r="B1058">
        <v>11</v>
      </c>
      <c r="C1058" t="s">
        <v>160</v>
      </c>
      <c r="D1058" t="s">
        <v>24</v>
      </c>
      <c r="E1058">
        <v>1</v>
      </c>
    </row>
    <row r="1059" spans="1:13" x14ac:dyDescent="0.35">
      <c r="A1059">
        <v>12</v>
      </c>
      <c r="B1059">
        <v>12</v>
      </c>
      <c r="C1059" t="s">
        <v>161</v>
      </c>
      <c r="D1059" t="s">
        <v>16</v>
      </c>
      <c r="E1059">
        <v>1</v>
      </c>
      <c r="F1059">
        <v>3.07</v>
      </c>
      <c r="G1059">
        <v>2973.9690000000001</v>
      </c>
      <c r="I1059">
        <v>2973.9690000000001</v>
      </c>
      <c r="K1059" t="s">
        <v>66</v>
      </c>
      <c r="L1059">
        <v>0.8</v>
      </c>
      <c r="M1059">
        <v>-23.4</v>
      </c>
    </row>
    <row r="1060" spans="1:13" x14ac:dyDescent="0.35">
      <c r="A1060">
        <v>13</v>
      </c>
      <c r="B1060">
        <v>13</v>
      </c>
      <c r="C1060" t="s">
        <v>162</v>
      </c>
      <c r="D1060" t="s">
        <v>16</v>
      </c>
      <c r="E1060">
        <v>1</v>
      </c>
      <c r="F1060">
        <v>3.07</v>
      </c>
      <c r="G1060">
        <v>2760.5909999999999</v>
      </c>
      <c r="I1060">
        <v>2760.5909999999999</v>
      </c>
      <c r="K1060" t="s">
        <v>66</v>
      </c>
      <c r="L1060">
        <v>0.7</v>
      </c>
      <c r="M1060">
        <v>-28.9</v>
      </c>
    </row>
    <row r="1061" spans="1:13" x14ac:dyDescent="0.35">
      <c r="A1061">
        <v>14</v>
      </c>
      <c r="B1061">
        <v>14</v>
      </c>
      <c r="C1061" t="s">
        <v>163</v>
      </c>
      <c r="D1061" t="s">
        <v>16</v>
      </c>
      <c r="E1061">
        <v>1</v>
      </c>
      <c r="F1061">
        <v>3.07</v>
      </c>
      <c r="G1061">
        <v>2861.2620000000002</v>
      </c>
      <c r="I1061">
        <v>2861.2620000000002</v>
      </c>
      <c r="K1061" t="s">
        <v>66</v>
      </c>
      <c r="L1061">
        <v>0.7</v>
      </c>
      <c r="M1061">
        <v>-26.3</v>
      </c>
    </row>
    <row r="1062" spans="1:13" x14ac:dyDescent="0.35">
      <c r="A1062">
        <v>15</v>
      </c>
      <c r="B1062">
        <v>15</v>
      </c>
      <c r="C1062" t="s">
        <v>164</v>
      </c>
      <c r="D1062" t="s">
        <v>16</v>
      </c>
      <c r="E1062">
        <v>1</v>
      </c>
      <c r="F1062">
        <v>3.07</v>
      </c>
      <c r="G1062">
        <v>3273.0230000000001</v>
      </c>
      <c r="I1062">
        <v>3273.0230000000001</v>
      </c>
      <c r="K1062" t="s">
        <v>66</v>
      </c>
      <c r="L1062">
        <v>0.8</v>
      </c>
      <c r="M1062">
        <v>-15.7</v>
      </c>
    </row>
    <row r="1063" spans="1:13" x14ac:dyDescent="0.35">
      <c r="A1063">
        <v>16</v>
      </c>
      <c r="B1063">
        <v>16</v>
      </c>
      <c r="C1063" t="s">
        <v>165</v>
      </c>
      <c r="D1063" t="s">
        <v>24</v>
      </c>
      <c r="E1063">
        <v>1</v>
      </c>
    </row>
    <row r="1064" spans="1:13" x14ac:dyDescent="0.35">
      <c r="A1064">
        <v>17</v>
      </c>
      <c r="B1064">
        <v>17</v>
      </c>
      <c r="C1064" t="s">
        <v>166</v>
      </c>
      <c r="D1064" t="s">
        <v>16</v>
      </c>
      <c r="E1064">
        <v>1</v>
      </c>
      <c r="F1064">
        <v>3.07</v>
      </c>
      <c r="G1064">
        <v>2601.2710000000002</v>
      </c>
      <c r="I1064">
        <v>2601.2710000000002</v>
      </c>
      <c r="K1064" t="s">
        <v>17</v>
      </c>
      <c r="L1064">
        <v>0.7</v>
      </c>
      <c r="M1064">
        <v>-33</v>
      </c>
    </row>
    <row r="1065" spans="1:13" x14ac:dyDescent="0.35">
      <c r="A1065">
        <v>18</v>
      </c>
      <c r="B1065">
        <v>18</v>
      </c>
      <c r="C1065" t="s">
        <v>167</v>
      </c>
      <c r="D1065" t="s">
        <v>16</v>
      </c>
      <c r="E1065">
        <v>1</v>
      </c>
      <c r="F1065">
        <v>3.04</v>
      </c>
      <c r="G1065">
        <v>1779.21</v>
      </c>
      <c r="I1065">
        <v>1779.21</v>
      </c>
      <c r="K1065" t="s">
        <v>66</v>
      </c>
      <c r="L1065">
        <v>0.5</v>
      </c>
      <c r="M1065">
        <v>-54.1</v>
      </c>
    </row>
    <row r="1066" spans="1:13" x14ac:dyDescent="0.35">
      <c r="A1066">
        <v>19</v>
      </c>
      <c r="B1066">
        <v>19</v>
      </c>
      <c r="C1066" t="s">
        <v>168</v>
      </c>
      <c r="D1066" t="s">
        <v>16</v>
      </c>
      <c r="E1066">
        <v>1</v>
      </c>
      <c r="F1066">
        <v>3.04</v>
      </c>
      <c r="G1066">
        <v>2928.8580000000002</v>
      </c>
      <c r="I1066">
        <v>2928.8580000000002</v>
      </c>
      <c r="K1066" t="s">
        <v>66</v>
      </c>
      <c r="L1066">
        <v>0.8</v>
      </c>
      <c r="M1066">
        <v>-24.5</v>
      </c>
    </row>
    <row r="1067" spans="1:13" x14ac:dyDescent="0.35">
      <c r="A1067">
        <v>20</v>
      </c>
      <c r="B1067">
        <v>20</v>
      </c>
      <c r="C1067" t="s">
        <v>169</v>
      </c>
      <c r="D1067" t="s">
        <v>16</v>
      </c>
      <c r="E1067">
        <v>1</v>
      </c>
      <c r="F1067">
        <v>3.04</v>
      </c>
      <c r="G1067">
        <v>2728.0529999999999</v>
      </c>
      <c r="I1067">
        <v>2728.0529999999999</v>
      </c>
      <c r="K1067" t="s">
        <v>66</v>
      </c>
      <c r="L1067">
        <v>0.7</v>
      </c>
      <c r="M1067">
        <v>-29.7</v>
      </c>
    </row>
    <row r="1068" spans="1:13" x14ac:dyDescent="0.35">
      <c r="A1068">
        <v>21</v>
      </c>
      <c r="B1068">
        <v>21</v>
      </c>
      <c r="C1068" t="s">
        <v>170</v>
      </c>
      <c r="D1068" t="s">
        <v>24</v>
      </c>
      <c r="E1068">
        <v>1</v>
      </c>
    </row>
    <row r="1069" spans="1:13" x14ac:dyDescent="0.35">
      <c r="A1069">
        <v>22</v>
      </c>
      <c r="B1069">
        <v>22</v>
      </c>
      <c r="C1069" t="s">
        <v>171</v>
      </c>
      <c r="D1069" t="s">
        <v>16</v>
      </c>
      <c r="E1069">
        <v>1</v>
      </c>
      <c r="F1069">
        <v>3.06</v>
      </c>
      <c r="G1069">
        <v>3202.989</v>
      </c>
      <c r="I1069">
        <v>3202.989</v>
      </c>
      <c r="K1069" t="s">
        <v>66</v>
      </c>
      <c r="L1069">
        <v>0.8</v>
      </c>
      <c r="M1069">
        <v>-17.5</v>
      </c>
    </row>
    <row r="1070" spans="1:13" x14ac:dyDescent="0.35">
      <c r="A1070">
        <v>23</v>
      </c>
      <c r="B1070">
        <v>23</v>
      </c>
      <c r="C1070" t="s">
        <v>172</v>
      </c>
      <c r="D1070" t="s">
        <v>16</v>
      </c>
      <c r="E1070">
        <v>1</v>
      </c>
      <c r="F1070">
        <v>3.06</v>
      </c>
      <c r="G1070">
        <v>2980.9659999999999</v>
      </c>
      <c r="I1070">
        <v>2980.9659999999999</v>
      </c>
      <c r="K1070" t="s">
        <v>66</v>
      </c>
      <c r="L1070">
        <v>0.8</v>
      </c>
      <c r="M1070">
        <v>-23.2</v>
      </c>
    </row>
    <row r="1071" spans="1:13" x14ac:dyDescent="0.35">
      <c r="A1071">
        <v>24</v>
      </c>
      <c r="B1071">
        <v>24</v>
      </c>
      <c r="C1071" t="s">
        <v>173</v>
      </c>
      <c r="D1071" t="s">
        <v>16</v>
      </c>
      <c r="E1071">
        <v>1</v>
      </c>
      <c r="F1071">
        <v>3.04</v>
      </c>
      <c r="G1071">
        <v>2761.1669999999999</v>
      </c>
      <c r="I1071">
        <v>2761.1669999999999</v>
      </c>
      <c r="K1071" t="s">
        <v>66</v>
      </c>
      <c r="L1071">
        <v>0.7</v>
      </c>
      <c r="M1071">
        <v>-28.8</v>
      </c>
    </row>
    <row r="1072" spans="1:13" x14ac:dyDescent="0.35">
      <c r="A1072">
        <v>25</v>
      </c>
      <c r="B1072">
        <v>25</v>
      </c>
      <c r="C1072" t="s">
        <v>174</v>
      </c>
      <c r="D1072" t="s">
        <v>24</v>
      </c>
      <c r="E1072">
        <v>1</v>
      </c>
      <c r="F1072">
        <v>2.9</v>
      </c>
      <c r="G1072">
        <v>15.026</v>
      </c>
      <c r="I1072">
        <v>15.026</v>
      </c>
      <c r="K1072" t="s">
        <v>66</v>
      </c>
      <c r="L1072">
        <v>0</v>
      </c>
      <c r="M1072">
        <v>-99.6</v>
      </c>
    </row>
    <row r="1073" spans="1:13" x14ac:dyDescent="0.35">
      <c r="A1073">
        <v>26</v>
      </c>
      <c r="B1073">
        <v>26</v>
      </c>
      <c r="C1073" t="s">
        <v>175</v>
      </c>
      <c r="D1073" t="s">
        <v>16</v>
      </c>
      <c r="E1073">
        <v>1</v>
      </c>
      <c r="F1073">
        <v>3.04</v>
      </c>
      <c r="G1073">
        <v>2839.2809999999999</v>
      </c>
      <c r="I1073">
        <v>2839.2809999999999</v>
      </c>
      <c r="K1073" t="s">
        <v>17</v>
      </c>
      <c r="L1073">
        <v>0.7</v>
      </c>
      <c r="M1073">
        <v>-26.8</v>
      </c>
    </row>
    <row r="1074" spans="1:13" x14ac:dyDescent="0.35">
      <c r="A1074">
        <v>27</v>
      </c>
      <c r="B1074">
        <v>27</v>
      </c>
      <c r="C1074" t="s">
        <v>176</v>
      </c>
      <c r="D1074" t="s">
        <v>16</v>
      </c>
      <c r="E1074">
        <v>1</v>
      </c>
      <c r="F1074">
        <v>3.03</v>
      </c>
      <c r="G1074">
        <v>1960.193</v>
      </c>
      <c r="I1074">
        <v>1960.193</v>
      </c>
      <c r="K1074" t="s">
        <v>17</v>
      </c>
      <c r="L1074">
        <v>0.5</v>
      </c>
      <c r="M1074">
        <v>-49.5</v>
      </c>
    </row>
    <row r="1075" spans="1:13" x14ac:dyDescent="0.35">
      <c r="A1075">
        <v>28</v>
      </c>
      <c r="B1075">
        <v>28</v>
      </c>
      <c r="C1075" t="s">
        <v>177</v>
      </c>
      <c r="D1075" t="s">
        <v>16</v>
      </c>
      <c r="E1075">
        <v>1</v>
      </c>
      <c r="F1075">
        <v>3.03</v>
      </c>
      <c r="G1075">
        <v>3038.7849999999999</v>
      </c>
      <c r="I1075">
        <v>3038.7849999999999</v>
      </c>
      <c r="K1075" t="s">
        <v>66</v>
      </c>
      <c r="L1075">
        <v>0.8</v>
      </c>
      <c r="M1075">
        <v>-21.7</v>
      </c>
    </row>
    <row r="1076" spans="1:13" x14ac:dyDescent="0.35">
      <c r="A1076">
        <v>29</v>
      </c>
      <c r="B1076">
        <v>29</v>
      </c>
      <c r="C1076" t="s">
        <v>178</v>
      </c>
      <c r="D1076" t="s">
        <v>16</v>
      </c>
      <c r="E1076">
        <v>1</v>
      </c>
      <c r="F1076">
        <v>3.03</v>
      </c>
      <c r="G1076">
        <v>2873.6129999999998</v>
      </c>
      <c r="I1076">
        <v>2873.6129999999998</v>
      </c>
      <c r="K1076" t="s">
        <v>17</v>
      </c>
      <c r="L1076">
        <v>0.7</v>
      </c>
      <c r="M1076">
        <v>-25.9</v>
      </c>
    </row>
    <row r="1077" spans="1:13" x14ac:dyDescent="0.35">
      <c r="A1077">
        <v>30</v>
      </c>
      <c r="B1077">
        <v>30</v>
      </c>
      <c r="C1077" t="s">
        <v>179</v>
      </c>
      <c r="D1077" t="s">
        <v>24</v>
      </c>
      <c r="E1077">
        <v>1</v>
      </c>
      <c r="K1077" t="s">
        <v>25</v>
      </c>
    </row>
    <row r="1078" spans="1:13" x14ac:dyDescent="0.35">
      <c r="A1078">
        <v>31</v>
      </c>
      <c r="B1078">
        <v>31</v>
      </c>
      <c r="C1078" t="s">
        <v>180</v>
      </c>
      <c r="D1078" t="s">
        <v>16</v>
      </c>
      <c r="E1078">
        <v>1</v>
      </c>
      <c r="F1078">
        <v>3.04</v>
      </c>
      <c r="G1078">
        <v>3634.2689999999998</v>
      </c>
      <c r="I1078">
        <v>3634.2689999999998</v>
      </c>
      <c r="K1078" t="s">
        <v>66</v>
      </c>
      <c r="L1078">
        <v>0.9</v>
      </c>
      <c r="M1078">
        <v>-6.3</v>
      </c>
    </row>
    <row r="1079" spans="1:13" x14ac:dyDescent="0.35">
      <c r="A1079">
        <v>32</v>
      </c>
      <c r="B1079">
        <v>32</v>
      </c>
      <c r="C1079" t="s">
        <v>181</v>
      </c>
      <c r="D1079" t="s">
        <v>16</v>
      </c>
      <c r="E1079">
        <v>1</v>
      </c>
      <c r="F1079">
        <v>3.03</v>
      </c>
      <c r="G1079">
        <v>2568.087</v>
      </c>
      <c r="I1079">
        <v>2568.087</v>
      </c>
      <c r="K1079" t="s">
        <v>17</v>
      </c>
      <c r="L1079">
        <v>0.7</v>
      </c>
      <c r="M1079">
        <v>-33.799999999999997</v>
      </c>
    </row>
    <row r="1080" spans="1:13" x14ac:dyDescent="0.35">
      <c r="A1080">
        <v>33</v>
      </c>
      <c r="B1080">
        <v>33</v>
      </c>
      <c r="C1080" t="s">
        <v>182</v>
      </c>
      <c r="D1080" t="s">
        <v>16</v>
      </c>
      <c r="E1080">
        <v>1</v>
      </c>
      <c r="F1080">
        <v>3.03</v>
      </c>
      <c r="G1080">
        <v>2823.4940000000001</v>
      </c>
      <c r="I1080">
        <v>2823.4940000000001</v>
      </c>
      <c r="K1080" t="s">
        <v>17</v>
      </c>
      <c r="L1080">
        <v>0.7</v>
      </c>
      <c r="M1080">
        <v>-27.2</v>
      </c>
    </row>
    <row r="1081" spans="1:13" x14ac:dyDescent="0.35">
      <c r="A1081">
        <v>34</v>
      </c>
      <c r="B1081">
        <v>34</v>
      </c>
      <c r="C1081" t="s">
        <v>183</v>
      </c>
      <c r="D1081" t="s">
        <v>24</v>
      </c>
      <c r="E1081">
        <v>1</v>
      </c>
      <c r="K1081" t="s">
        <v>25</v>
      </c>
    </row>
    <row r="1082" spans="1:13" x14ac:dyDescent="0.35">
      <c r="A1082">
        <v>35</v>
      </c>
      <c r="B1082">
        <v>35</v>
      </c>
      <c r="C1082" t="s">
        <v>184</v>
      </c>
      <c r="D1082" t="s">
        <v>24</v>
      </c>
      <c r="E1082">
        <v>1</v>
      </c>
      <c r="K1082" t="s">
        <v>25</v>
      </c>
    </row>
    <row r="1083" spans="1:13" x14ac:dyDescent="0.35">
      <c r="A1083">
        <v>36</v>
      </c>
      <c r="B1083">
        <v>36</v>
      </c>
      <c r="C1083" t="s">
        <v>185</v>
      </c>
      <c r="D1083" t="s">
        <v>24</v>
      </c>
      <c r="E1083">
        <v>1</v>
      </c>
      <c r="K1083" t="s">
        <v>25</v>
      </c>
    </row>
    <row r="1084" spans="1:13" x14ac:dyDescent="0.35">
      <c r="A1084">
        <v>37</v>
      </c>
      <c r="B1084">
        <v>37</v>
      </c>
      <c r="C1084" t="s">
        <v>186</v>
      </c>
      <c r="D1084" t="s">
        <v>24</v>
      </c>
      <c r="E1084">
        <v>1</v>
      </c>
      <c r="K1084" t="s">
        <v>25</v>
      </c>
    </row>
    <row r="1085" spans="1:13" x14ac:dyDescent="0.35">
      <c r="A1085">
        <v>38</v>
      </c>
      <c r="B1085">
        <v>38</v>
      </c>
      <c r="C1085" t="s">
        <v>187</v>
      </c>
      <c r="D1085" t="s">
        <v>24</v>
      </c>
      <c r="E1085">
        <v>1</v>
      </c>
      <c r="K1085" t="s">
        <v>25</v>
      </c>
    </row>
    <row r="1086" spans="1:13" x14ac:dyDescent="0.35">
      <c r="A1086">
        <v>39</v>
      </c>
      <c r="B1086">
        <v>39</v>
      </c>
      <c r="C1086" t="s">
        <v>188</v>
      </c>
      <c r="D1086" t="s">
        <v>24</v>
      </c>
      <c r="E1086">
        <v>1</v>
      </c>
    </row>
    <row r="1087" spans="1:13" x14ac:dyDescent="0.35">
      <c r="A1087">
        <v>40</v>
      </c>
      <c r="B1087">
        <v>40</v>
      </c>
      <c r="C1087" t="s">
        <v>189</v>
      </c>
      <c r="D1087" t="s">
        <v>24</v>
      </c>
      <c r="E1087">
        <v>1</v>
      </c>
      <c r="K1087" t="s">
        <v>25</v>
      </c>
    </row>
    <row r="1088" spans="1:13" x14ac:dyDescent="0.35">
      <c r="A1088">
        <v>41</v>
      </c>
      <c r="B1088">
        <v>41</v>
      </c>
      <c r="C1088" t="s">
        <v>190</v>
      </c>
      <c r="D1088" t="s">
        <v>24</v>
      </c>
      <c r="E1088">
        <v>1</v>
      </c>
      <c r="K1088" t="s">
        <v>25</v>
      </c>
    </row>
    <row r="1089" spans="1:13" x14ac:dyDescent="0.35">
      <c r="A1089">
        <v>42</v>
      </c>
      <c r="B1089">
        <v>42</v>
      </c>
      <c r="C1089" t="s">
        <v>191</v>
      </c>
      <c r="D1089" t="s">
        <v>24</v>
      </c>
      <c r="E1089">
        <v>1</v>
      </c>
      <c r="K1089" t="s">
        <v>25</v>
      </c>
    </row>
    <row r="1090" spans="1:13" x14ac:dyDescent="0.35">
      <c r="A1090">
        <v>43</v>
      </c>
      <c r="B1090">
        <v>43</v>
      </c>
      <c r="C1090" t="s">
        <v>192</v>
      </c>
      <c r="D1090" t="s">
        <v>16</v>
      </c>
      <c r="E1090">
        <v>1</v>
      </c>
    </row>
    <row r="1091" spans="1:13" x14ac:dyDescent="0.35">
      <c r="A1091">
        <v>44</v>
      </c>
      <c r="B1091">
        <v>44</v>
      </c>
      <c r="C1091" t="s">
        <v>193</v>
      </c>
      <c r="D1091" t="s">
        <v>16</v>
      </c>
      <c r="E1091">
        <v>1</v>
      </c>
    </row>
    <row r="1092" spans="1:13" x14ac:dyDescent="0.35">
      <c r="A1092">
        <v>45</v>
      </c>
      <c r="B1092">
        <v>45</v>
      </c>
      <c r="C1092" t="s">
        <v>194</v>
      </c>
      <c r="D1092" t="s">
        <v>16</v>
      </c>
      <c r="E1092">
        <v>1</v>
      </c>
    </row>
    <row r="1093" spans="1:13" x14ac:dyDescent="0.35">
      <c r="A1093">
        <v>46</v>
      </c>
      <c r="B1093">
        <v>46</v>
      </c>
      <c r="C1093" t="s">
        <v>195</v>
      </c>
      <c r="D1093" t="s">
        <v>16</v>
      </c>
      <c r="E1093">
        <v>1</v>
      </c>
    </row>
    <row r="1094" spans="1:13" x14ac:dyDescent="0.35">
      <c r="A1094">
        <v>47</v>
      </c>
      <c r="B1094">
        <v>47</v>
      </c>
      <c r="C1094" t="s">
        <v>196</v>
      </c>
      <c r="D1094" t="s">
        <v>16</v>
      </c>
      <c r="E1094">
        <v>1</v>
      </c>
      <c r="K1094" t="s">
        <v>25</v>
      </c>
    </row>
    <row r="1095" spans="1:13" x14ac:dyDescent="0.35">
      <c r="A1095">
        <v>48</v>
      </c>
      <c r="B1095">
        <v>48</v>
      </c>
      <c r="C1095" t="s">
        <v>197</v>
      </c>
      <c r="D1095" t="s">
        <v>24</v>
      </c>
      <c r="E1095">
        <v>1</v>
      </c>
      <c r="K1095" t="s">
        <v>25</v>
      </c>
    </row>
    <row r="1097" spans="1:13" x14ac:dyDescent="0.35">
      <c r="A1097" t="s">
        <v>95</v>
      </c>
    </row>
    <row r="1099" spans="1:13" x14ac:dyDescent="0.35">
      <c r="B1099" t="s">
        <v>3</v>
      </c>
      <c r="C1099" t="s">
        <v>4</v>
      </c>
      <c r="D1099" t="s">
        <v>5</v>
      </c>
      <c r="E1099" t="s">
        <v>6</v>
      </c>
      <c r="F1099" t="s">
        <v>7</v>
      </c>
      <c r="G1099" t="s">
        <v>8</v>
      </c>
      <c r="H1099" t="s">
        <v>9</v>
      </c>
      <c r="I1099" t="s">
        <v>10</v>
      </c>
      <c r="J1099" t="s">
        <v>11</v>
      </c>
      <c r="K1099" t="s">
        <v>12</v>
      </c>
      <c r="L1099" t="s">
        <v>13</v>
      </c>
      <c r="M1099" t="s">
        <v>14</v>
      </c>
    </row>
    <row r="1100" spans="1:13" x14ac:dyDescent="0.35">
      <c r="A1100">
        <v>1</v>
      </c>
      <c r="B1100">
        <v>1</v>
      </c>
      <c r="C1100" t="s">
        <v>150</v>
      </c>
      <c r="D1100" t="s">
        <v>24</v>
      </c>
      <c r="E1100">
        <v>1</v>
      </c>
    </row>
    <row r="1101" spans="1:13" x14ac:dyDescent="0.35">
      <c r="A1101">
        <v>2</v>
      </c>
      <c r="B1101">
        <v>2</v>
      </c>
      <c r="C1101" t="s">
        <v>151</v>
      </c>
      <c r="D1101" t="s">
        <v>16</v>
      </c>
      <c r="E1101">
        <v>1</v>
      </c>
      <c r="F1101">
        <v>3.67</v>
      </c>
      <c r="G1101">
        <v>3127.7</v>
      </c>
      <c r="I1101">
        <v>3127.7</v>
      </c>
      <c r="K1101" t="s">
        <v>66</v>
      </c>
      <c r="L1101">
        <v>0.8</v>
      </c>
      <c r="M1101">
        <v>-19.5</v>
      </c>
    </row>
    <row r="1102" spans="1:13" x14ac:dyDescent="0.35">
      <c r="A1102">
        <v>3</v>
      </c>
      <c r="B1102">
        <v>3</v>
      </c>
      <c r="C1102" t="s">
        <v>152</v>
      </c>
      <c r="D1102" t="s">
        <v>16</v>
      </c>
      <c r="E1102">
        <v>1</v>
      </c>
      <c r="F1102">
        <v>3.67</v>
      </c>
      <c r="G1102">
        <v>2999.2669999999998</v>
      </c>
      <c r="I1102">
        <v>2999.2669999999998</v>
      </c>
      <c r="K1102" t="s">
        <v>66</v>
      </c>
      <c r="L1102">
        <v>0.8</v>
      </c>
      <c r="M1102">
        <v>-22.8</v>
      </c>
    </row>
    <row r="1103" spans="1:13" x14ac:dyDescent="0.35">
      <c r="A1103">
        <v>4</v>
      </c>
      <c r="B1103">
        <v>4</v>
      </c>
      <c r="C1103" t="s">
        <v>153</v>
      </c>
      <c r="D1103" t="s">
        <v>16</v>
      </c>
      <c r="E1103">
        <v>1</v>
      </c>
      <c r="F1103">
        <v>3.62</v>
      </c>
      <c r="G1103">
        <v>2200.9549999999999</v>
      </c>
      <c r="I1103">
        <v>2200.9549999999999</v>
      </c>
      <c r="K1103" t="s">
        <v>66</v>
      </c>
      <c r="L1103">
        <v>0.6</v>
      </c>
      <c r="M1103">
        <v>-43.3</v>
      </c>
    </row>
    <row r="1104" spans="1:13" x14ac:dyDescent="0.35">
      <c r="A1104">
        <v>5</v>
      </c>
      <c r="B1104">
        <v>5</v>
      </c>
      <c r="C1104" t="s">
        <v>154</v>
      </c>
      <c r="D1104" t="s">
        <v>16</v>
      </c>
      <c r="E1104">
        <v>1</v>
      </c>
      <c r="F1104">
        <v>3.61</v>
      </c>
      <c r="G1104">
        <v>3023.9459999999999</v>
      </c>
      <c r="I1104">
        <v>3023.9459999999999</v>
      </c>
      <c r="K1104" t="s">
        <v>66</v>
      </c>
      <c r="L1104">
        <v>0.8</v>
      </c>
      <c r="M1104">
        <v>-22.1</v>
      </c>
    </row>
    <row r="1105" spans="1:13" x14ac:dyDescent="0.35">
      <c r="A1105">
        <v>6</v>
      </c>
      <c r="B1105">
        <v>6</v>
      </c>
      <c r="C1105" t="s">
        <v>155</v>
      </c>
      <c r="D1105" t="s">
        <v>16</v>
      </c>
      <c r="E1105">
        <v>1</v>
      </c>
      <c r="F1105">
        <v>3.62</v>
      </c>
      <c r="G1105">
        <v>2448.319</v>
      </c>
      <c r="I1105">
        <v>2448.319</v>
      </c>
      <c r="K1105" t="s">
        <v>66</v>
      </c>
      <c r="L1105">
        <v>0.6</v>
      </c>
      <c r="M1105">
        <v>-37</v>
      </c>
    </row>
    <row r="1106" spans="1:13" x14ac:dyDescent="0.35">
      <c r="A1106">
        <v>7</v>
      </c>
      <c r="B1106">
        <v>7</v>
      </c>
      <c r="C1106" t="s">
        <v>156</v>
      </c>
      <c r="D1106" t="s">
        <v>24</v>
      </c>
      <c r="E1106">
        <v>1</v>
      </c>
      <c r="K1106" t="s">
        <v>25</v>
      </c>
    </row>
    <row r="1107" spans="1:13" x14ac:dyDescent="0.35">
      <c r="A1107">
        <v>8</v>
      </c>
      <c r="B1107">
        <v>8</v>
      </c>
      <c r="C1107" t="s">
        <v>157</v>
      </c>
      <c r="D1107" t="s">
        <v>16</v>
      </c>
      <c r="E1107">
        <v>1</v>
      </c>
      <c r="F1107">
        <v>3.64</v>
      </c>
      <c r="G1107">
        <v>3135.1370000000002</v>
      </c>
      <c r="I1107">
        <v>3135.1370000000002</v>
      </c>
      <c r="K1107" t="s">
        <v>66</v>
      </c>
      <c r="L1107">
        <v>0.8</v>
      </c>
      <c r="M1107">
        <v>-19.3</v>
      </c>
    </row>
    <row r="1108" spans="1:13" x14ac:dyDescent="0.35">
      <c r="A1108">
        <v>9</v>
      </c>
      <c r="B1108">
        <v>9</v>
      </c>
      <c r="C1108" t="s">
        <v>158</v>
      </c>
      <c r="D1108" t="s">
        <v>16</v>
      </c>
      <c r="E1108">
        <v>1</v>
      </c>
      <c r="F1108">
        <v>3.62</v>
      </c>
      <c r="G1108">
        <v>2476.1689999999999</v>
      </c>
      <c r="I1108">
        <v>2476.1689999999999</v>
      </c>
      <c r="K1108" t="s">
        <v>66</v>
      </c>
      <c r="L1108">
        <v>0.6</v>
      </c>
      <c r="M1108">
        <v>-36.200000000000003</v>
      </c>
    </row>
    <row r="1109" spans="1:13" x14ac:dyDescent="0.35">
      <c r="A1109">
        <v>10</v>
      </c>
      <c r="B1109">
        <v>10</v>
      </c>
      <c r="C1109" t="s">
        <v>159</v>
      </c>
      <c r="D1109" t="s">
        <v>16</v>
      </c>
      <c r="E1109">
        <v>1</v>
      </c>
      <c r="F1109">
        <v>3.62</v>
      </c>
      <c r="G1109">
        <v>3063.6019999999999</v>
      </c>
      <c r="I1109">
        <v>3063.6019999999999</v>
      </c>
      <c r="K1109" t="s">
        <v>66</v>
      </c>
      <c r="L1109">
        <v>0.8</v>
      </c>
      <c r="M1109">
        <v>-21.1</v>
      </c>
    </row>
    <row r="1110" spans="1:13" x14ac:dyDescent="0.35">
      <c r="A1110">
        <v>11</v>
      </c>
      <c r="B1110">
        <v>11</v>
      </c>
      <c r="C1110" t="s">
        <v>160</v>
      </c>
      <c r="D1110" t="s">
        <v>24</v>
      </c>
      <c r="E1110">
        <v>1</v>
      </c>
      <c r="K1110" t="s">
        <v>25</v>
      </c>
    </row>
    <row r="1111" spans="1:13" x14ac:dyDescent="0.35">
      <c r="A1111">
        <v>12</v>
      </c>
      <c r="B1111">
        <v>12</v>
      </c>
      <c r="C1111" t="s">
        <v>161</v>
      </c>
      <c r="D1111" t="s">
        <v>16</v>
      </c>
      <c r="E1111">
        <v>1</v>
      </c>
      <c r="F1111">
        <v>3.62</v>
      </c>
      <c r="G1111">
        <v>2796.569</v>
      </c>
      <c r="I1111">
        <v>2796.569</v>
      </c>
      <c r="K1111" t="s">
        <v>66</v>
      </c>
      <c r="L1111">
        <v>0.7</v>
      </c>
      <c r="M1111">
        <v>-28</v>
      </c>
    </row>
    <row r="1112" spans="1:13" x14ac:dyDescent="0.35">
      <c r="A1112">
        <v>13</v>
      </c>
      <c r="B1112">
        <v>13</v>
      </c>
      <c r="C1112" t="s">
        <v>162</v>
      </c>
      <c r="D1112" t="s">
        <v>16</v>
      </c>
      <c r="E1112">
        <v>1</v>
      </c>
      <c r="F1112">
        <v>3.62</v>
      </c>
      <c r="G1112">
        <v>2660.645</v>
      </c>
      <c r="I1112">
        <v>2660.645</v>
      </c>
      <c r="K1112" t="s">
        <v>66</v>
      </c>
      <c r="L1112">
        <v>0.7</v>
      </c>
      <c r="M1112">
        <v>-31.5</v>
      </c>
    </row>
    <row r="1113" spans="1:13" x14ac:dyDescent="0.35">
      <c r="A1113">
        <v>14</v>
      </c>
      <c r="B1113">
        <v>14</v>
      </c>
      <c r="C1113" t="s">
        <v>163</v>
      </c>
      <c r="D1113" t="s">
        <v>16</v>
      </c>
      <c r="E1113">
        <v>1</v>
      </c>
      <c r="F1113">
        <v>3.64</v>
      </c>
      <c r="G1113">
        <v>2950.3310000000001</v>
      </c>
      <c r="I1113">
        <v>2950.3310000000001</v>
      </c>
      <c r="K1113" t="s">
        <v>66</v>
      </c>
      <c r="L1113">
        <v>0.8</v>
      </c>
      <c r="M1113">
        <v>-24</v>
      </c>
    </row>
    <row r="1114" spans="1:13" x14ac:dyDescent="0.35">
      <c r="A1114">
        <v>15</v>
      </c>
      <c r="B1114">
        <v>15</v>
      </c>
      <c r="C1114" t="s">
        <v>164</v>
      </c>
      <c r="D1114" t="s">
        <v>16</v>
      </c>
      <c r="E1114">
        <v>1</v>
      </c>
      <c r="F1114">
        <v>3.62</v>
      </c>
      <c r="G1114">
        <v>2766.011</v>
      </c>
      <c r="I1114">
        <v>2766.011</v>
      </c>
      <c r="K1114" t="s">
        <v>66</v>
      </c>
      <c r="L1114">
        <v>0.7</v>
      </c>
      <c r="M1114">
        <v>-28.8</v>
      </c>
    </row>
    <row r="1115" spans="1:13" x14ac:dyDescent="0.35">
      <c r="A1115">
        <v>16</v>
      </c>
      <c r="B1115">
        <v>16</v>
      </c>
      <c r="C1115" t="s">
        <v>165</v>
      </c>
      <c r="D1115" t="s">
        <v>24</v>
      </c>
      <c r="E1115">
        <v>1</v>
      </c>
      <c r="K1115" t="s">
        <v>25</v>
      </c>
    </row>
    <row r="1116" spans="1:13" x14ac:dyDescent="0.35">
      <c r="A1116">
        <v>17</v>
      </c>
      <c r="B1116">
        <v>17</v>
      </c>
      <c r="C1116" t="s">
        <v>166</v>
      </c>
      <c r="D1116" t="s">
        <v>16</v>
      </c>
      <c r="E1116">
        <v>1</v>
      </c>
      <c r="F1116">
        <v>3.62</v>
      </c>
      <c r="G1116">
        <v>2795.3910000000001</v>
      </c>
      <c r="I1116">
        <v>2795.3910000000001</v>
      </c>
      <c r="K1116" t="s">
        <v>17</v>
      </c>
      <c r="L1116">
        <v>0.7</v>
      </c>
      <c r="M1116">
        <v>-28</v>
      </c>
    </row>
    <row r="1117" spans="1:13" x14ac:dyDescent="0.35">
      <c r="A1117">
        <v>18</v>
      </c>
      <c r="B1117">
        <v>18</v>
      </c>
      <c r="C1117" t="s">
        <v>167</v>
      </c>
      <c r="D1117" t="s">
        <v>16</v>
      </c>
      <c r="E1117">
        <v>1</v>
      </c>
      <c r="F1117">
        <v>3.59</v>
      </c>
      <c r="G1117">
        <v>1739.153</v>
      </c>
      <c r="I1117">
        <v>1739.153</v>
      </c>
      <c r="K1117" t="s">
        <v>66</v>
      </c>
      <c r="L1117">
        <v>0.4</v>
      </c>
      <c r="M1117">
        <v>-55.2</v>
      </c>
    </row>
    <row r="1118" spans="1:13" x14ac:dyDescent="0.35">
      <c r="A1118">
        <v>19</v>
      </c>
      <c r="B1118">
        <v>19</v>
      </c>
      <c r="C1118" t="s">
        <v>168</v>
      </c>
      <c r="D1118" t="s">
        <v>16</v>
      </c>
      <c r="E1118">
        <v>1</v>
      </c>
      <c r="F1118">
        <v>3.57</v>
      </c>
      <c r="G1118">
        <v>3061.7269999999999</v>
      </c>
      <c r="I1118">
        <v>3061.7269999999999</v>
      </c>
      <c r="K1118" t="s">
        <v>66</v>
      </c>
      <c r="L1118">
        <v>0.8</v>
      </c>
      <c r="M1118">
        <v>-21.2</v>
      </c>
    </row>
    <row r="1119" spans="1:13" x14ac:dyDescent="0.35">
      <c r="A1119">
        <v>20</v>
      </c>
      <c r="B1119">
        <v>20</v>
      </c>
      <c r="C1119" t="s">
        <v>169</v>
      </c>
      <c r="D1119" t="s">
        <v>16</v>
      </c>
      <c r="E1119">
        <v>1</v>
      </c>
      <c r="F1119">
        <v>3.59</v>
      </c>
      <c r="G1119">
        <v>2553.7710000000002</v>
      </c>
      <c r="I1119">
        <v>2553.7710000000002</v>
      </c>
      <c r="K1119" t="s">
        <v>66</v>
      </c>
      <c r="L1119">
        <v>0.7</v>
      </c>
      <c r="M1119">
        <v>-34.200000000000003</v>
      </c>
    </row>
    <row r="1120" spans="1:13" x14ac:dyDescent="0.35">
      <c r="A1120">
        <v>21</v>
      </c>
      <c r="B1120">
        <v>21</v>
      </c>
      <c r="C1120" t="s">
        <v>170</v>
      </c>
      <c r="D1120" t="s">
        <v>24</v>
      </c>
      <c r="E1120">
        <v>1</v>
      </c>
      <c r="K1120" t="s">
        <v>25</v>
      </c>
    </row>
    <row r="1121" spans="1:13" x14ac:dyDescent="0.35">
      <c r="A1121">
        <v>22</v>
      </c>
      <c r="B1121">
        <v>22</v>
      </c>
      <c r="C1121" t="s">
        <v>171</v>
      </c>
      <c r="D1121" t="s">
        <v>16</v>
      </c>
      <c r="E1121">
        <v>1</v>
      </c>
      <c r="F1121">
        <v>3.61</v>
      </c>
      <c r="G1121">
        <v>3374.0039999999999</v>
      </c>
      <c r="I1121">
        <v>3374.0039999999999</v>
      </c>
      <c r="K1121" t="s">
        <v>66</v>
      </c>
      <c r="L1121">
        <v>0.9</v>
      </c>
      <c r="M1121">
        <v>-13.1</v>
      </c>
    </row>
    <row r="1122" spans="1:13" x14ac:dyDescent="0.35">
      <c r="A1122">
        <v>23</v>
      </c>
      <c r="B1122">
        <v>23</v>
      </c>
      <c r="C1122" t="s">
        <v>172</v>
      </c>
      <c r="D1122" t="s">
        <v>16</v>
      </c>
      <c r="E1122">
        <v>1</v>
      </c>
      <c r="F1122">
        <v>3.59</v>
      </c>
      <c r="G1122">
        <v>2564.5120000000002</v>
      </c>
      <c r="I1122">
        <v>2564.5120000000002</v>
      </c>
      <c r="K1122" t="s">
        <v>17</v>
      </c>
      <c r="L1122">
        <v>0.7</v>
      </c>
      <c r="M1122">
        <v>-34</v>
      </c>
    </row>
    <row r="1123" spans="1:13" x14ac:dyDescent="0.35">
      <c r="A1123">
        <v>24</v>
      </c>
      <c r="B1123">
        <v>24</v>
      </c>
      <c r="C1123" t="s">
        <v>173</v>
      </c>
      <c r="D1123" t="s">
        <v>16</v>
      </c>
      <c r="E1123">
        <v>1</v>
      </c>
      <c r="F1123">
        <v>3.59</v>
      </c>
      <c r="G1123">
        <v>2775.4319999999998</v>
      </c>
      <c r="I1123">
        <v>2775.4319999999998</v>
      </c>
      <c r="K1123" t="s">
        <v>66</v>
      </c>
      <c r="L1123">
        <v>0.7</v>
      </c>
      <c r="M1123">
        <v>-28.5</v>
      </c>
    </row>
    <row r="1124" spans="1:13" x14ac:dyDescent="0.35">
      <c r="A1124">
        <v>25</v>
      </c>
      <c r="B1124">
        <v>25</v>
      </c>
      <c r="C1124" t="s">
        <v>174</v>
      </c>
      <c r="D1124" t="s">
        <v>24</v>
      </c>
      <c r="E1124">
        <v>1</v>
      </c>
    </row>
    <row r="1125" spans="1:13" x14ac:dyDescent="0.35">
      <c r="A1125">
        <v>26</v>
      </c>
      <c r="B1125">
        <v>26</v>
      </c>
      <c r="C1125" t="s">
        <v>175</v>
      </c>
      <c r="D1125" t="s">
        <v>16</v>
      </c>
      <c r="E1125">
        <v>1</v>
      </c>
      <c r="F1125">
        <v>3.59</v>
      </c>
      <c r="G1125">
        <v>2558.261</v>
      </c>
      <c r="I1125">
        <v>2558.261</v>
      </c>
      <c r="K1125" t="s">
        <v>66</v>
      </c>
      <c r="L1125">
        <v>0.7</v>
      </c>
      <c r="M1125">
        <v>-34.1</v>
      </c>
    </row>
    <row r="1126" spans="1:13" x14ac:dyDescent="0.35">
      <c r="A1126">
        <v>27</v>
      </c>
      <c r="B1126">
        <v>27</v>
      </c>
      <c r="C1126" t="s">
        <v>176</v>
      </c>
      <c r="D1126" t="s">
        <v>16</v>
      </c>
      <c r="E1126">
        <v>1</v>
      </c>
      <c r="F1126">
        <v>3.56</v>
      </c>
      <c r="G1126">
        <v>1836.873</v>
      </c>
      <c r="I1126">
        <v>1836.873</v>
      </c>
      <c r="K1126" t="s">
        <v>66</v>
      </c>
      <c r="L1126">
        <v>0.5</v>
      </c>
      <c r="M1126">
        <v>-52.7</v>
      </c>
    </row>
    <row r="1127" spans="1:13" x14ac:dyDescent="0.35">
      <c r="A1127">
        <v>28</v>
      </c>
      <c r="B1127">
        <v>28</v>
      </c>
      <c r="C1127" t="s">
        <v>177</v>
      </c>
      <c r="D1127" t="s">
        <v>16</v>
      </c>
      <c r="E1127">
        <v>1</v>
      </c>
      <c r="F1127">
        <v>3.56</v>
      </c>
      <c r="G1127">
        <v>3173.31</v>
      </c>
      <c r="I1127">
        <v>3173.31</v>
      </c>
      <c r="K1127" t="s">
        <v>66</v>
      </c>
      <c r="L1127">
        <v>0.8</v>
      </c>
      <c r="M1127">
        <v>-18.3</v>
      </c>
    </row>
    <row r="1128" spans="1:13" x14ac:dyDescent="0.35">
      <c r="A1128">
        <v>29</v>
      </c>
      <c r="B1128">
        <v>29</v>
      </c>
      <c r="C1128" t="s">
        <v>178</v>
      </c>
      <c r="D1128" t="s">
        <v>16</v>
      </c>
      <c r="E1128">
        <v>1</v>
      </c>
      <c r="F1128">
        <v>3.55</v>
      </c>
      <c r="G1128">
        <v>2624.4169999999999</v>
      </c>
      <c r="I1128">
        <v>2624.4169999999999</v>
      </c>
      <c r="K1128" t="s">
        <v>66</v>
      </c>
      <c r="L1128">
        <v>0.7</v>
      </c>
      <c r="M1128">
        <v>-32.4</v>
      </c>
    </row>
    <row r="1129" spans="1:13" x14ac:dyDescent="0.35">
      <c r="A1129">
        <v>30</v>
      </c>
      <c r="B1129">
        <v>30</v>
      </c>
      <c r="C1129" t="s">
        <v>179</v>
      </c>
      <c r="D1129" t="s">
        <v>24</v>
      </c>
      <c r="E1129">
        <v>1</v>
      </c>
      <c r="K1129" t="s">
        <v>25</v>
      </c>
    </row>
    <row r="1130" spans="1:13" x14ac:dyDescent="0.35">
      <c r="A1130">
        <v>31</v>
      </c>
      <c r="B1130">
        <v>31</v>
      </c>
      <c r="C1130" t="s">
        <v>180</v>
      </c>
      <c r="D1130" t="s">
        <v>16</v>
      </c>
      <c r="E1130">
        <v>1</v>
      </c>
      <c r="F1130">
        <v>3.59</v>
      </c>
      <c r="G1130">
        <v>3723.85</v>
      </c>
      <c r="I1130">
        <v>3723.85</v>
      </c>
      <c r="K1130" t="s">
        <v>66</v>
      </c>
      <c r="L1130">
        <v>1</v>
      </c>
      <c r="M1130">
        <v>-4.0999999999999996</v>
      </c>
    </row>
    <row r="1131" spans="1:13" x14ac:dyDescent="0.35">
      <c r="A1131">
        <v>32</v>
      </c>
      <c r="B1131">
        <v>32</v>
      </c>
      <c r="C1131" t="s">
        <v>181</v>
      </c>
      <c r="D1131" t="s">
        <v>16</v>
      </c>
      <c r="E1131">
        <v>1</v>
      </c>
      <c r="F1131">
        <v>3.57</v>
      </c>
      <c r="G1131">
        <v>2574.9160000000002</v>
      </c>
      <c r="I1131">
        <v>2574.9160000000002</v>
      </c>
      <c r="K1131" t="s">
        <v>66</v>
      </c>
      <c r="L1131">
        <v>0.7</v>
      </c>
      <c r="M1131">
        <v>-33.700000000000003</v>
      </c>
    </row>
    <row r="1132" spans="1:13" x14ac:dyDescent="0.35">
      <c r="A1132">
        <v>33</v>
      </c>
      <c r="B1132">
        <v>33</v>
      </c>
      <c r="C1132" t="s">
        <v>182</v>
      </c>
      <c r="D1132" t="s">
        <v>16</v>
      </c>
      <c r="E1132">
        <v>1</v>
      </c>
      <c r="F1132">
        <v>3.57</v>
      </c>
      <c r="G1132">
        <v>2647.279</v>
      </c>
      <c r="I1132">
        <v>2647.279</v>
      </c>
      <c r="K1132" t="s">
        <v>66</v>
      </c>
      <c r="L1132">
        <v>0.7</v>
      </c>
      <c r="M1132">
        <v>-31.8</v>
      </c>
    </row>
    <row r="1133" spans="1:13" x14ac:dyDescent="0.35">
      <c r="A1133">
        <v>34</v>
      </c>
      <c r="B1133">
        <v>34</v>
      </c>
      <c r="C1133" t="s">
        <v>183</v>
      </c>
      <c r="D1133" t="s">
        <v>24</v>
      </c>
      <c r="E1133">
        <v>1</v>
      </c>
    </row>
    <row r="1134" spans="1:13" x14ac:dyDescent="0.35">
      <c r="A1134">
        <v>35</v>
      </c>
      <c r="B1134">
        <v>35</v>
      </c>
      <c r="C1134" t="s">
        <v>184</v>
      </c>
      <c r="D1134" t="s">
        <v>24</v>
      </c>
      <c r="E1134">
        <v>1</v>
      </c>
      <c r="K1134" t="s">
        <v>25</v>
      </c>
    </row>
    <row r="1135" spans="1:13" x14ac:dyDescent="0.35">
      <c r="A1135">
        <v>36</v>
      </c>
      <c r="B1135">
        <v>36</v>
      </c>
      <c r="C1135" t="s">
        <v>185</v>
      </c>
      <c r="D1135" t="s">
        <v>24</v>
      </c>
      <c r="E1135">
        <v>1</v>
      </c>
    </row>
    <row r="1136" spans="1:13" x14ac:dyDescent="0.35">
      <c r="A1136">
        <v>37</v>
      </c>
      <c r="B1136">
        <v>37</v>
      </c>
      <c r="C1136" t="s">
        <v>186</v>
      </c>
      <c r="D1136" t="s">
        <v>24</v>
      </c>
      <c r="E1136">
        <v>1</v>
      </c>
    </row>
    <row r="1137" spans="1:13" x14ac:dyDescent="0.35">
      <c r="A1137">
        <v>38</v>
      </c>
      <c r="B1137">
        <v>38</v>
      </c>
      <c r="C1137" t="s">
        <v>187</v>
      </c>
      <c r="D1137" t="s">
        <v>24</v>
      </c>
      <c r="E1137">
        <v>1</v>
      </c>
      <c r="K1137" t="s">
        <v>25</v>
      </c>
    </row>
    <row r="1138" spans="1:13" x14ac:dyDescent="0.35">
      <c r="A1138">
        <v>39</v>
      </c>
      <c r="B1138">
        <v>39</v>
      </c>
      <c r="C1138" t="s">
        <v>188</v>
      </c>
      <c r="D1138" t="s">
        <v>24</v>
      </c>
      <c r="E1138">
        <v>1</v>
      </c>
    </row>
    <row r="1139" spans="1:13" x14ac:dyDescent="0.35">
      <c r="A1139">
        <v>40</v>
      </c>
      <c r="B1139">
        <v>40</v>
      </c>
      <c r="C1139" t="s">
        <v>189</v>
      </c>
      <c r="D1139" t="s">
        <v>24</v>
      </c>
      <c r="E1139">
        <v>1</v>
      </c>
      <c r="K1139" t="s">
        <v>25</v>
      </c>
    </row>
    <row r="1140" spans="1:13" x14ac:dyDescent="0.35">
      <c r="A1140">
        <v>41</v>
      </c>
      <c r="B1140">
        <v>41</v>
      </c>
      <c r="C1140" t="s">
        <v>190</v>
      </c>
      <c r="D1140" t="s">
        <v>24</v>
      </c>
      <c r="E1140">
        <v>1</v>
      </c>
      <c r="K1140" t="s">
        <v>25</v>
      </c>
    </row>
    <row r="1141" spans="1:13" x14ac:dyDescent="0.35">
      <c r="A1141">
        <v>42</v>
      </c>
      <c r="B1141">
        <v>42</v>
      </c>
      <c r="C1141" t="s">
        <v>191</v>
      </c>
      <c r="D1141" t="s">
        <v>24</v>
      </c>
      <c r="E1141">
        <v>1</v>
      </c>
      <c r="K1141" t="s">
        <v>25</v>
      </c>
    </row>
    <row r="1142" spans="1:13" x14ac:dyDescent="0.35">
      <c r="A1142">
        <v>43</v>
      </c>
      <c r="B1142">
        <v>43</v>
      </c>
      <c r="C1142" t="s">
        <v>192</v>
      </c>
      <c r="D1142" t="s">
        <v>16</v>
      </c>
      <c r="E1142">
        <v>1</v>
      </c>
      <c r="K1142" t="s">
        <v>25</v>
      </c>
    </row>
    <row r="1143" spans="1:13" x14ac:dyDescent="0.35">
      <c r="A1143">
        <v>44</v>
      </c>
      <c r="B1143">
        <v>44</v>
      </c>
      <c r="C1143" t="s">
        <v>193</v>
      </c>
      <c r="D1143" t="s">
        <v>16</v>
      </c>
      <c r="E1143">
        <v>1</v>
      </c>
      <c r="K1143" t="s">
        <v>25</v>
      </c>
    </row>
    <row r="1144" spans="1:13" x14ac:dyDescent="0.35">
      <c r="A1144">
        <v>45</v>
      </c>
      <c r="B1144">
        <v>45</v>
      </c>
      <c r="C1144" t="s">
        <v>194</v>
      </c>
      <c r="D1144" t="s">
        <v>16</v>
      </c>
      <c r="E1144">
        <v>1</v>
      </c>
      <c r="K1144" t="s">
        <v>25</v>
      </c>
    </row>
    <row r="1145" spans="1:13" x14ac:dyDescent="0.35">
      <c r="A1145">
        <v>46</v>
      </c>
      <c r="B1145">
        <v>46</v>
      </c>
      <c r="C1145" t="s">
        <v>195</v>
      </c>
      <c r="D1145" t="s">
        <v>16</v>
      </c>
      <c r="E1145">
        <v>1</v>
      </c>
    </row>
    <row r="1146" spans="1:13" x14ac:dyDescent="0.35">
      <c r="A1146">
        <v>47</v>
      </c>
      <c r="B1146">
        <v>47</v>
      </c>
      <c r="C1146" t="s">
        <v>196</v>
      </c>
      <c r="D1146" t="s">
        <v>16</v>
      </c>
      <c r="E1146">
        <v>1</v>
      </c>
      <c r="K1146" t="s">
        <v>25</v>
      </c>
    </row>
    <row r="1147" spans="1:13" x14ac:dyDescent="0.35">
      <c r="A1147">
        <v>48</v>
      </c>
      <c r="B1147">
        <v>48</v>
      </c>
      <c r="C1147" t="s">
        <v>197</v>
      </c>
      <c r="D1147" t="s">
        <v>24</v>
      </c>
      <c r="E1147">
        <v>1</v>
      </c>
    </row>
    <row r="1149" spans="1:13" x14ac:dyDescent="0.35">
      <c r="A1149" t="s">
        <v>96</v>
      </c>
    </row>
    <row r="1151" spans="1:13" x14ac:dyDescent="0.35">
      <c r="B1151" t="s">
        <v>3</v>
      </c>
      <c r="C1151" t="s">
        <v>4</v>
      </c>
      <c r="D1151" t="s">
        <v>5</v>
      </c>
      <c r="E1151" t="s">
        <v>6</v>
      </c>
      <c r="F1151" t="s">
        <v>7</v>
      </c>
      <c r="G1151" t="s">
        <v>8</v>
      </c>
      <c r="H1151" t="s">
        <v>9</v>
      </c>
      <c r="I1151" t="s">
        <v>10</v>
      </c>
      <c r="J1151" t="s">
        <v>11</v>
      </c>
      <c r="K1151" t="s">
        <v>12</v>
      </c>
      <c r="L1151" t="s">
        <v>13</v>
      </c>
      <c r="M1151" t="s">
        <v>14</v>
      </c>
    </row>
    <row r="1152" spans="1:13" x14ac:dyDescent="0.35">
      <c r="A1152">
        <v>1</v>
      </c>
      <c r="B1152">
        <v>1</v>
      </c>
      <c r="C1152" t="s">
        <v>150</v>
      </c>
      <c r="D1152" t="s">
        <v>24</v>
      </c>
      <c r="E1152">
        <v>1</v>
      </c>
    </row>
    <row r="1153" spans="1:5" x14ac:dyDescent="0.35">
      <c r="A1153">
        <v>2</v>
      </c>
      <c r="B1153">
        <v>2</v>
      </c>
      <c r="C1153" t="s">
        <v>151</v>
      </c>
      <c r="D1153" t="s">
        <v>16</v>
      </c>
      <c r="E1153">
        <v>1</v>
      </c>
    </row>
    <row r="1154" spans="1:5" x14ac:dyDescent="0.35">
      <c r="A1154">
        <v>3</v>
      </c>
      <c r="B1154">
        <v>3</v>
      </c>
      <c r="C1154" t="s">
        <v>152</v>
      </c>
      <c r="D1154" t="s">
        <v>16</v>
      </c>
      <c r="E1154">
        <v>1</v>
      </c>
    </row>
    <row r="1155" spans="1:5" x14ac:dyDescent="0.35">
      <c r="A1155">
        <v>4</v>
      </c>
      <c r="B1155">
        <v>4</v>
      </c>
      <c r="C1155" t="s">
        <v>153</v>
      </c>
      <c r="D1155" t="s">
        <v>16</v>
      </c>
      <c r="E1155">
        <v>1</v>
      </c>
    </row>
    <row r="1156" spans="1:5" x14ac:dyDescent="0.35">
      <c r="A1156">
        <v>5</v>
      </c>
      <c r="B1156">
        <v>5</v>
      </c>
      <c r="C1156" t="s">
        <v>154</v>
      </c>
      <c r="D1156" t="s">
        <v>16</v>
      </c>
      <c r="E1156">
        <v>1</v>
      </c>
    </row>
    <row r="1157" spans="1:5" x14ac:dyDescent="0.35">
      <c r="A1157">
        <v>6</v>
      </c>
      <c r="B1157">
        <v>6</v>
      </c>
      <c r="C1157" t="s">
        <v>155</v>
      </c>
      <c r="D1157" t="s">
        <v>16</v>
      </c>
      <c r="E1157">
        <v>1</v>
      </c>
    </row>
    <row r="1158" spans="1:5" x14ac:dyDescent="0.35">
      <c r="A1158">
        <v>7</v>
      </c>
      <c r="B1158">
        <v>7</v>
      </c>
      <c r="C1158" t="s">
        <v>156</v>
      </c>
      <c r="D1158" t="s">
        <v>24</v>
      </c>
      <c r="E1158">
        <v>1</v>
      </c>
    </row>
    <row r="1159" spans="1:5" x14ac:dyDescent="0.35">
      <c r="A1159">
        <v>8</v>
      </c>
      <c r="B1159">
        <v>8</v>
      </c>
      <c r="C1159" t="s">
        <v>157</v>
      </c>
      <c r="D1159" t="s">
        <v>16</v>
      </c>
      <c r="E1159">
        <v>1</v>
      </c>
    </row>
    <row r="1160" spans="1:5" x14ac:dyDescent="0.35">
      <c r="A1160">
        <v>9</v>
      </c>
      <c r="B1160">
        <v>9</v>
      </c>
      <c r="C1160" t="s">
        <v>158</v>
      </c>
      <c r="D1160" t="s">
        <v>16</v>
      </c>
      <c r="E1160">
        <v>1</v>
      </c>
    </row>
    <row r="1161" spans="1:5" x14ac:dyDescent="0.35">
      <c r="A1161">
        <v>10</v>
      </c>
      <c r="B1161">
        <v>10</v>
      </c>
      <c r="C1161" t="s">
        <v>159</v>
      </c>
      <c r="D1161" t="s">
        <v>16</v>
      </c>
      <c r="E1161">
        <v>1</v>
      </c>
    </row>
    <row r="1162" spans="1:5" x14ac:dyDescent="0.35">
      <c r="A1162">
        <v>11</v>
      </c>
      <c r="B1162">
        <v>11</v>
      </c>
      <c r="C1162" t="s">
        <v>160</v>
      </c>
      <c r="D1162" t="s">
        <v>24</v>
      </c>
      <c r="E1162">
        <v>1</v>
      </c>
    </row>
    <row r="1163" spans="1:5" x14ac:dyDescent="0.35">
      <c r="A1163">
        <v>12</v>
      </c>
      <c r="B1163">
        <v>12</v>
      </c>
      <c r="C1163" t="s">
        <v>161</v>
      </c>
      <c r="D1163" t="s">
        <v>16</v>
      </c>
      <c r="E1163">
        <v>1</v>
      </c>
    </row>
    <row r="1164" spans="1:5" x14ac:dyDescent="0.35">
      <c r="A1164">
        <v>13</v>
      </c>
      <c r="B1164">
        <v>13</v>
      </c>
      <c r="C1164" t="s">
        <v>162</v>
      </c>
      <c r="D1164" t="s">
        <v>16</v>
      </c>
      <c r="E1164">
        <v>1</v>
      </c>
    </row>
    <row r="1165" spans="1:5" x14ac:dyDescent="0.35">
      <c r="A1165">
        <v>14</v>
      </c>
      <c r="B1165">
        <v>14</v>
      </c>
      <c r="C1165" t="s">
        <v>163</v>
      </c>
      <c r="D1165" t="s">
        <v>16</v>
      </c>
      <c r="E1165">
        <v>1</v>
      </c>
    </row>
    <row r="1166" spans="1:5" x14ac:dyDescent="0.35">
      <c r="A1166">
        <v>15</v>
      </c>
      <c r="B1166">
        <v>15</v>
      </c>
      <c r="C1166" t="s">
        <v>164</v>
      </c>
      <c r="D1166" t="s">
        <v>16</v>
      </c>
      <c r="E1166">
        <v>1</v>
      </c>
    </row>
    <row r="1167" spans="1:5" x14ac:dyDescent="0.35">
      <c r="A1167">
        <v>16</v>
      </c>
      <c r="B1167">
        <v>16</v>
      </c>
      <c r="C1167" t="s">
        <v>165</v>
      </c>
      <c r="D1167" t="s">
        <v>24</v>
      </c>
      <c r="E1167">
        <v>1</v>
      </c>
    </row>
    <row r="1168" spans="1:5" x14ac:dyDescent="0.35">
      <c r="A1168">
        <v>17</v>
      </c>
      <c r="B1168">
        <v>17</v>
      </c>
      <c r="C1168" t="s">
        <v>166</v>
      </c>
      <c r="D1168" t="s">
        <v>16</v>
      </c>
      <c r="E1168">
        <v>1</v>
      </c>
    </row>
    <row r="1169" spans="1:5" x14ac:dyDescent="0.35">
      <c r="A1169">
        <v>18</v>
      </c>
      <c r="B1169">
        <v>18</v>
      </c>
      <c r="C1169" t="s">
        <v>167</v>
      </c>
      <c r="D1169" t="s">
        <v>16</v>
      </c>
      <c r="E1169">
        <v>1</v>
      </c>
    </row>
    <row r="1170" spans="1:5" x14ac:dyDescent="0.35">
      <c r="A1170">
        <v>19</v>
      </c>
      <c r="B1170">
        <v>19</v>
      </c>
      <c r="C1170" t="s">
        <v>168</v>
      </c>
      <c r="D1170" t="s">
        <v>16</v>
      </c>
      <c r="E1170">
        <v>1</v>
      </c>
    </row>
    <row r="1171" spans="1:5" x14ac:dyDescent="0.35">
      <c r="A1171">
        <v>20</v>
      </c>
      <c r="B1171">
        <v>20</v>
      </c>
      <c r="C1171" t="s">
        <v>169</v>
      </c>
      <c r="D1171" t="s">
        <v>16</v>
      </c>
      <c r="E1171">
        <v>1</v>
      </c>
    </row>
    <row r="1172" spans="1:5" x14ac:dyDescent="0.35">
      <c r="A1172">
        <v>21</v>
      </c>
      <c r="B1172">
        <v>21</v>
      </c>
      <c r="C1172" t="s">
        <v>170</v>
      </c>
      <c r="D1172" t="s">
        <v>24</v>
      </c>
      <c r="E1172">
        <v>1</v>
      </c>
    </row>
    <row r="1173" spans="1:5" x14ac:dyDescent="0.35">
      <c r="A1173">
        <v>22</v>
      </c>
      <c r="B1173">
        <v>22</v>
      </c>
      <c r="C1173" t="s">
        <v>171</v>
      </c>
      <c r="D1173" t="s">
        <v>16</v>
      </c>
      <c r="E1173">
        <v>1</v>
      </c>
    </row>
    <row r="1174" spans="1:5" x14ac:dyDescent="0.35">
      <c r="A1174">
        <v>23</v>
      </c>
      <c r="B1174">
        <v>23</v>
      </c>
      <c r="C1174" t="s">
        <v>172</v>
      </c>
      <c r="D1174" t="s">
        <v>16</v>
      </c>
      <c r="E1174">
        <v>1</v>
      </c>
    </row>
    <row r="1175" spans="1:5" x14ac:dyDescent="0.35">
      <c r="A1175">
        <v>24</v>
      </c>
      <c r="B1175">
        <v>24</v>
      </c>
      <c r="C1175" t="s">
        <v>173</v>
      </c>
      <c r="D1175" t="s">
        <v>16</v>
      </c>
      <c r="E1175">
        <v>1</v>
      </c>
    </row>
    <row r="1176" spans="1:5" x14ac:dyDescent="0.35">
      <c r="A1176">
        <v>25</v>
      </c>
      <c r="B1176">
        <v>25</v>
      </c>
      <c r="C1176" t="s">
        <v>174</v>
      </c>
      <c r="D1176" t="s">
        <v>24</v>
      </c>
      <c r="E1176">
        <v>1</v>
      </c>
    </row>
    <row r="1177" spans="1:5" x14ac:dyDescent="0.35">
      <c r="A1177">
        <v>26</v>
      </c>
      <c r="B1177">
        <v>26</v>
      </c>
      <c r="C1177" t="s">
        <v>175</v>
      </c>
      <c r="D1177" t="s">
        <v>16</v>
      </c>
      <c r="E1177">
        <v>1</v>
      </c>
    </row>
    <row r="1178" spans="1:5" x14ac:dyDescent="0.35">
      <c r="A1178">
        <v>27</v>
      </c>
      <c r="B1178">
        <v>27</v>
      </c>
      <c r="C1178" t="s">
        <v>176</v>
      </c>
      <c r="D1178" t="s">
        <v>16</v>
      </c>
      <c r="E1178">
        <v>1</v>
      </c>
    </row>
    <row r="1179" spans="1:5" x14ac:dyDescent="0.35">
      <c r="A1179">
        <v>28</v>
      </c>
      <c r="B1179">
        <v>28</v>
      </c>
      <c r="C1179" t="s">
        <v>177</v>
      </c>
      <c r="D1179" t="s">
        <v>16</v>
      </c>
      <c r="E1179">
        <v>1</v>
      </c>
    </row>
    <row r="1180" spans="1:5" x14ac:dyDescent="0.35">
      <c r="A1180">
        <v>29</v>
      </c>
      <c r="B1180">
        <v>29</v>
      </c>
      <c r="C1180" t="s">
        <v>178</v>
      </c>
      <c r="D1180" t="s">
        <v>16</v>
      </c>
      <c r="E1180">
        <v>1</v>
      </c>
    </row>
    <row r="1181" spans="1:5" x14ac:dyDescent="0.35">
      <c r="A1181">
        <v>30</v>
      </c>
      <c r="B1181">
        <v>30</v>
      </c>
      <c r="C1181" t="s">
        <v>179</v>
      </c>
      <c r="D1181" t="s">
        <v>24</v>
      </c>
      <c r="E1181">
        <v>1</v>
      </c>
    </row>
    <row r="1182" spans="1:5" x14ac:dyDescent="0.35">
      <c r="A1182">
        <v>31</v>
      </c>
      <c r="B1182">
        <v>31</v>
      </c>
      <c r="C1182" t="s">
        <v>180</v>
      </c>
      <c r="D1182" t="s">
        <v>16</v>
      </c>
      <c r="E1182">
        <v>1</v>
      </c>
    </row>
    <row r="1183" spans="1:5" x14ac:dyDescent="0.35">
      <c r="A1183">
        <v>32</v>
      </c>
      <c r="B1183">
        <v>32</v>
      </c>
      <c r="C1183" t="s">
        <v>181</v>
      </c>
      <c r="D1183" t="s">
        <v>16</v>
      </c>
      <c r="E1183">
        <v>1</v>
      </c>
    </row>
    <row r="1184" spans="1:5" x14ac:dyDescent="0.35">
      <c r="A1184">
        <v>33</v>
      </c>
      <c r="B1184">
        <v>33</v>
      </c>
      <c r="C1184" t="s">
        <v>182</v>
      </c>
      <c r="D1184" t="s">
        <v>16</v>
      </c>
      <c r="E1184">
        <v>1</v>
      </c>
    </row>
    <row r="1185" spans="1:5" x14ac:dyDescent="0.35">
      <c r="A1185">
        <v>34</v>
      </c>
      <c r="B1185">
        <v>34</v>
      </c>
      <c r="C1185" t="s">
        <v>183</v>
      </c>
      <c r="D1185" t="s">
        <v>24</v>
      </c>
      <c r="E1185">
        <v>1</v>
      </c>
    </row>
    <row r="1186" spans="1:5" x14ac:dyDescent="0.35">
      <c r="A1186">
        <v>35</v>
      </c>
      <c r="B1186">
        <v>35</v>
      </c>
      <c r="C1186" t="s">
        <v>184</v>
      </c>
      <c r="D1186" t="s">
        <v>24</v>
      </c>
      <c r="E1186">
        <v>1</v>
      </c>
    </row>
    <row r="1187" spans="1:5" x14ac:dyDescent="0.35">
      <c r="A1187">
        <v>36</v>
      </c>
      <c r="B1187">
        <v>36</v>
      </c>
      <c r="C1187" t="s">
        <v>185</v>
      </c>
      <c r="D1187" t="s">
        <v>24</v>
      </c>
      <c r="E1187">
        <v>1</v>
      </c>
    </row>
    <row r="1188" spans="1:5" x14ac:dyDescent="0.35">
      <c r="A1188">
        <v>37</v>
      </c>
      <c r="B1188">
        <v>37</v>
      </c>
      <c r="C1188" t="s">
        <v>186</v>
      </c>
      <c r="D1188" t="s">
        <v>24</v>
      </c>
      <c r="E1188">
        <v>1</v>
      </c>
    </row>
    <row r="1189" spans="1:5" x14ac:dyDescent="0.35">
      <c r="A1189">
        <v>38</v>
      </c>
      <c r="B1189">
        <v>38</v>
      </c>
      <c r="C1189" t="s">
        <v>187</v>
      </c>
      <c r="D1189" t="s">
        <v>24</v>
      </c>
      <c r="E1189">
        <v>1</v>
      </c>
    </row>
    <row r="1190" spans="1:5" x14ac:dyDescent="0.35">
      <c r="A1190">
        <v>39</v>
      </c>
      <c r="B1190">
        <v>39</v>
      </c>
      <c r="C1190" t="s">
        <v>188</v>
      </c>
      <c r="D1190" t="s">
        <v>24</v>
      </c>
      <c r="E1190">
        <v>1</v>
      </c>
    </row>
    <row r="1191" spans="1:5" x14ac:dyDescent="0.35">
      <c r="A1191">
        <v>40</v>
      </c>
      <c r="B1191">
        <v>40</v>
      </c>
      <c r="C1191" t="s">
        <v>189</v>
      </c>
      <c r="D1191" t="s">
        <v>24</v>
      </c>
      <c r="E1191">
        <v>1</v>
      </c>
    </row>
    <row r="1192" spans="1:5" x14ac:dyDescent="0.35">
      <c r="A1192">
        <v>41</v>
      </c>
      <c r="B1192">
        <v>41</v>
      </c>
      <c r="C1192" t="s">
        <v>190</v>
      </c>
      <c r="D1192" t="s">
        <v>24</v>
      </c>
      <c r="E1192">
        <v>1</v>
      </c>
    </row>
    <row r="1193" spans="1:5" x14ac:dyDescent="0.35">
      <c r="A1193">
        <v>42</v>
      </c>
      <c r="B1193">
        <v>42</v>
      </c>
      <c r="C1193" t="s">
        <v>191</v>
      </c>
      <c r="D1193" t="s">
        <v>24</v>
      </c>
      <c r="E1193">
        <v>1</v>
      </c>
    </row>
    <row r="1194" spans="1:5" x14ac:dyDescent="0.35">
      <c r="A1194">
        <v>43</v>
      </c>
      <c r="B1194">
        <v>43</v>
      </c>
      <c r="C1194" t="s">
        <v>192</v>
      </c>
      <c r="D1194" t="s">
        <v>16</v>
      </c>
      <c r="E1194">
        <v>1</v>
      </c>
    </row>
    <row r="1195" spans="1:5" x14ac:dyDescent="0.35">
      <c r="A1195">
        <v>44</v>
      </c>
      <c r="B1195">
        <v>44</v>
      </c>
      <c r="C1195" t="s">
        <v>193</v>
      </c>
      <c r="D1195" t="s">
        <v>16</v>
      </c>
      <c r="E1195">
        <v>1</v>
      </c>
    </row>
    <row r="1196" spans="1:5" x14ac:dyDescent="0.35">
      <c r="A1196">
        <v>45</v>
      </c>
      <c r="B1196">
        <v>45</v>
      </c>
      <c r="C1196" t="s">
        <v>194</v>
      </c>
      <c r="D1196" t="s">
        <v>16</v>
      </c>
      <c r="E1196">
        <v>1</v>
      </c>
    </row>
    <row r="1197" spans="1:5" x14ac:dyDescent="0.35">
      <c r="A1197">
        <v>46</v>
      </c>
      <c r="B1197">
        <v>46</v>
      </c>
      <c r="C1197" t="s">
        <v>195</v>
      </c>
      <c r="D1197" t="s">
        <v>16</v>
      </c>
      <c r="E1197">
        <v>1</v>
      </c>
    </row>
    <row r="1198" spans="1:5" x14ac:dyDescent="0.35">
      <c r="A1198">
        <v>47</v>
      </c>
      <c r="B1198">
        <v>47</v>
      </c>
      <c r="C1198" t="s">
        <v>196</v>
      </c>
      <c r="D1198" t="s">
        <v>16</v>
      </c>
      <c r="E1198">
        <v>1</v>
      </c>
    </row>
    <row r="1199" spans="1:5" x14ac:dyDescent="0.35">
      <c r="A1199">
        <v>48</v>
      </c>
      <c r="B1199">
        <v>48</v>
      </c>
      <c r="C1199" t="s">
        <v>197</v>
      </c>
      <c r="D1199" t="s">
        <v>24</v>
      </c>
      <c r="E1199">
        <v>1</v>
      </c>
    </row>
    <row r="1201" spans="1:13" x14ac:dyDescent="0.35">
      <c r="A1201" t="s">
        <v>97</v>
      </c>
    </row>
    <row r="1203" spans="1:13" x14ac:dyDescent="0.35">
      <c r="B1203" t="s">
        <v>3</v>
      </c>
      <c r="C1203" t="s">
        <v>4</v>
      </c>
      <c r="D1203" t="s">
        <v>5</v>
      </c>
      <c r="E1203" t="s">
        <v>6</v>
      </c>
      <c r="F1203" t="s">
        <v>7</v>
      </c>
      <c r="G1203" t="s">
        <v>8</v>
      </c>
      <c r="H1203" t="s">
        <v>9</v>
      </c>
      <c r="I1203" t="s">
        <v>10</v>
      </c>
      <c r="J1203" t="s">
        <v>11</v>
      </c>
      <c r="K1203" t="s">
        <v>12</v>
      </c>
      <c r="L1203" t="s">
        <v>13</v>
      </c>
      <c r="M1203" t="s">
        <v>14</v>
      </c>
    </row>
    <row r="1204" spans="1:13" x14ac:dyDescent="0.35">
      <c r="A1204">
        <v>1</v>
      </c>
      <c r="B1204">
        <v>1</v>
      </c>
      <c r="C1204" t="s">
        <v>150</v>
      </c>
      <c r="D1204" t="s">
        <v>24</v>
      </c>
      <c r="E1204">
        <v>1</v>
      </c>
      <c r="K1204" t="s">
        <v>25</v>
      </c>
    </row>
    <row r="1205" spans="1:13" x14ac:dyDescent="0.35">
      <c r="A1205">
        <v>2</v>
      </c>
      <c r="B1205">
        <v>2</v>
      </c>
      <c r="C1205" t="s">
        <v>151</v>
      </c>
      <c r="D1205" t="s">
        <v>16</v>
      </c>
      <c r="E1205">
        <v>1</v>
      </c>
      <c r="F1205">
        <v>4.3</v>
      </c>
      <c r="G1205">
        <v>3753.9839999999999</v>
      </c>
      <c r="I1205">
        <v>3753.9839999999999</v>
      </c>
      <c r="K1205" t="s">
        <v>66</v>
      </c>
      <c r="L1205">
        <v>0.8</v>
      </c>
      <c r="M1205">
        <v>-22</v>
      </c>
    </row>
    <row r="1206" spans="1:13" x14ac:dyDescent="0.35">
      <c r="A1206">
        <v>3</v>
      </c>
      <c r="B1206">
        <v>3</v>
      </c>
      <c r="C1206" t="s">
        <v>152</v>
      </c>
      <c r="D1206" t="s">
        <v>16</v>
      </c>
      <c r="E1206">
        <v>1</v>
      </c>
      <c r="F1206">
        <v>4.29</v>
      </c>
      <c r="G1206">
        <v>3866.0169999999998</v>
      </c>
      <c r="I1206">
        <v>3866.0169999999998</v>
      </c>
      <c r="K1206" t="s">
        <v>17</v>
      </c>
      <c r="L1206">
        <v>0.8</v>
      </c>
      <c r="M1206">
        <v>-19.7</v>
      </c>
    </row>
    <row r="1207" spans="1:13" x14ac:dyDescent="0.35">
      <c r="A1207">
        <v>4</v>
      </c>
      <c r="B1207">
        <v>4</v>
      </c>
      <c r="C1207" t="s">
        <v>153</v>
      </c>
      <c r="D1207" t="s">
        <v>16</v>
      </c>
      <c r="E1207">
        <v>1</v>
      </c>
      <c r="F1207">
        <v>4.2</v>
      </c>
      <c r="G1207">
        <v>2324.0970000000002</v>
      </c>
      <c r="I1207">
        <v>2324.0970000000002</v>
      </c>
      <c r="K1207" t="s">
        <v>66</v>
      </c>
      <c r="L1207">
        <v>0.5</v>
      </c>
      <c r="M1207">
        <v>-51.7</v>
      </c>
    </row>
    <row r="1208" spans="1:13" x14ac:dyDescent="0.35">
      <c r="A1208">
        <v>5</v>
      </c>
      <c r="B1208">
        <v>5</v>
      </c>
      <c r="C1208" t="s">
        <v>154</v>
      </c>
      <c r="D1208" t="s">
        <v>16</v>
      </c>
      <c r="E1208">
        <v>1</v>
      </c>
      <c r="F1208">
        <v>4.22</v>
      </c>
      <c r="G1208">
        <v>3880.886</v>
      </c>
      <c r="I1208">
        <v>3880.886</v>
      </c>
      <c r="K1208" t="s">
        <v>66</v>
      </c>
      <c r="L1208">
        <v>0.8</v>
      </c>
      <c r="M1208">
        <v>-19.399999999999999</v>
      </c>
    </row>
    <row r="1209" spans="1:13" x14ac:dyDescent="0.35">
      <c r="A1209">
        <v>6</v>
      </c>
      <c r="B1209">
        <v>6</v>
      </c>
      <c r="C1209" t="s">
        <v>155</v>
      </c>
      <c r="D1209" t="s">
        <v>16</v>
      </c>
      <c r="E1209">
        <v>1</v>
      </c>
      <c r="F1209">
        <v>4.24</v>
      </c>
      <c r="G1209">
        <v>3838.8220000000001</v>
      </c>
      <c r="I1209">
        <v>3838.8220000000001</v>
      </c>
      <c r="K1209" t="s">
        <v>72</v>
      </c>
      <c r="L1209">
        <v>0.8</v>
      </c>
      <c r="M1209">
        <v>-20.3</v>
      </c>
    </row>
    <row r="1210" spans="1:13" x14ac:dyDescent="0.35">
      <c r="A1210">
        <v>7</v>
      </c>
      <c r="B1210">
        <v>7</v>
      </c>
      <c r="C1210" t="s">
        <v>156</v>
      </c>
      <c r="D1210" t="s">
        <v>24</v>
      </c>
      <c r="E1210">
        <v>1</v>
      </c>
    </row>
    <row r="1211" spans="1:13" x14ac:dyDescent="0.35">
      <c r="A1211">
        <v>8</v>
      </c>
      <c r="B1211">
        <v>8</v>
      </c>
      <c r="C1211" t="s">
        <v>157</v>
      </c>
      <c r="D1211" t="s">
        <v>16</v>
      </c>
      <c r="E1211">
        <v>1</v>
      </c>
      <c r="F1211">
        <v>4.25</v>
      </c>
      <c r="G1211">
        <v>4379.5959999999995</v>
      </c>
      <c r="I1211">
        <v>4379.5959999999995</v>
      </c>
      <c r="K1211" t="s">
        <v>17</v>
      </c>
      <c r="L1211">
        <v>0.9</v>
      </c>
      <c r="M1211">
        <v>-9</v>
      </c>
    </row>
    <row r="1212" spans="1:13" x14ac:dyDescent="0.35">
      <c r="A1212">
        <v>9</v>
      </c>
      <c r="B1212">
        <v>9</v>
      </c>
      <c r="C1212" t="s">
        <v>158</v>
      </c>
      <c r="D1212" t="s">
        <v>16</v>
      </c>
      <c r="E1212">
        <v>1</v>
      </c>
      <c r="F1212">
        <v>4.24</v>
      </c>
      <c r="G1212">
        <v>3724.7890000000002</v>
      </c>
      <c r="I1212">
        <v>3724.7890000000002</v>
      </c>
      <c r="K1212" t="s">
        <v>17</v>
      </c>
      <c r="L1212">
        <v>0.8</v>
      </c>
      <c r="M1212">
        <v>-22.6</v>
      </c>
    </row>
    <row r="1213" spans="1:13" x14ac:dyDescent="0.35">
      <c r="A1213">
        <v>10</v>
      </c>
      <c r="B1213">
        <v>10</v>
      </c>
      <c r="C1213" t="s">
        <v>159</v>
      </c>
      <c r="D1213" t="s">
        <v>16</v>
      </c>
      <c r="E1213">
        <v>1</v>
      </c>
      <c r="F1213">
        <v>4.2</v>
      </c>
      <c r="G1213">
        <v>3628.8119999999999</v>
      </c>
      <c r="I1213">
        <v>3628.8119999999999</v>
      </c>
      <c r="K1213" t="s">
        <v>17</v>
      </c>
      <c r="L1213">
        <v>0.8</v>
      </c>
      <c r="M1213">
        <v>-24.6</v>
      </c>
    </row>
    <row r="1214" spans="1:13" x14ac:dyDescent="0.35">
      <c r="A1214">
        <v>11</v>
      </c>
      <c r="B1214">
        <v>11</v>
      </c>
      <c r="C1214" t="s">
        <v>160</v>
      </c>
      <c r="D1214" t="s">
        <v>24</v>
      </c>
      <c r="E1214">
        <v>1</v>
      </c>
    </row>
    <row r="1215" spans="1:13" x14ac:dyDescent="0.35">
      <c r="A1215">
        <v>12</v>
      </c>
      <c r="B1215">
        <v>12</v>
      </c>
      <c r="C1215" t="s">
        <v>161</v>
      </c>
      <c r="D1215" t="s">
        <v>16</v>
      </c>
      <c r="E1215">
        <v>1</v>
      </c>
      <c r="F1215">
        <v>4.24</v>
      </c>
      <c r="G1215">
        <v>3789.9009999999998</v>
      </c>
      <c r="I1215">
        <v>3789.9009999999998</v>
      </c>
      <c r="K1215" t="s">
        <v>17</v>
      </c>
      <c r="L1215">
        <v>0.8</v>
      </c>
      <c r="M1215">
        <v>-21.3</v>
      </c>
    </row>
    <row r="1216" spans="1:13" x14ac:dyDescent="0.35">
      <c r="A1216">
        <v>13</v>
      </c>
      <c r="B1216">
        <v>13</v>
      </c>
      <c r="C1216" t="s">
        <v>162</v>
      </c>
      <c r="D1216" t="s">
        <v>16</v>
      </c>
      <c r="E1216">
        <v>1</v>
      </c>
      <c r="F1216">
        <v>4.22</v>
      </c>
      <c r="G1216">
        <v>3862.5279999999998</v>
      </c>
      <c r="I1216">
        <v>3862.5279999999998</v>
      </c>
      <c r="K1216" t="s">
        <v>66</v>
      </c>
      <c r="L1216">
        <v>0.8</v>
      </c>
      <c r="M1216">
        <v>-19.8</v>
      </c>
    </row>
    <row r="1217" spans="1:13" x14ac:dyDescent="0.35">
      <c r="A1217">
        <v>14</v>
      </c>
      <c r="B1217">
        <v>14</v>
      </c>
      <c r="C1217" t="s">
        <v>163</v>
      </c>
      <c r="D1217" t="s">
        <v>16</v>
      </c>
      <c r="E1217">
        <v>1</v>
      </c>
      <c r="F1217">
        <v>4.24</v>
      </c>
      <c r="G1217">
        <v>3950.3870000000002</v>
      </c>
      <c r="I1217">
        <v>3950.3870000000002</v>
      </c>
      <c r="K1217" t="s">
        <v>66</v>
      </c>
      <c r="L1217">
        <v>0.8</v>
      </c>
      <c r="M1217">
        <v>-18</v>
      </c>
    </row>
    <row r="1218" spans="1:13" x14ac:dyDescent="0.35">
      <c r="A1218">
        <v>15</v>
      </c>
      <c r="B1218">
        <v>15</v>
      </c>
      <c r="C1218" t="s">
        <v>164</v>
      </c>
      <c r="D1218" t="s">
        <v>16</v>
      </c>
      <c r="E1218">
        <v>1</v>
      </c>
      <c r="F1218">
        <v>4.22</v>
      </c>
      <c r="G1218">
        <v>3567.1550000000002</v>
      </c>
      <c r="I1218">
        <v>3567.1550000000002</v>
      </c>
      <c r="K1218" t="s">
        <v>66</v>
      </c>
      <c r="L1218">
        <v>0.7</v>
      </c>
      <c r="M1218">
        <v>-25.9</v>
      </c>
    </row>
    <row r="1219" spans="1:13" x14ac:dyDescent="0.35">
      <c r="A1219">
        <v>16</v>
      </c>
      <c r="B1219">
        <v>16</v>
      </c>
      <c r="C1219" t="s">
        <v>165</v>
      </c>
      <c r="D1219" t="s">
        <v>24</v>
      </c>
      <c r="E1219">
        <v>1</v>
      </c>
      <c r="K1219" t="s">
        <v>25</v>
      </c>
    </row>
    <row r="1220" spans="1:13" x14ac:dyDescent="0.35">
      <c r="A1220">
        <v>17</v>
      </c>
      <c r="B1220">
        <v>17</v>
      </c>
      <c r="C1220" t="s">
        <v>166</v>
      </c>
      <c r="D1220" t="s">
        <v>16</v>
      </c>
      <c r="E1220">
        <v>1</v>
      </c>
      <c r="F1220">
        <v>4.22</v>
      </c>
      <c r="G1220">
        <v>3544.1080000000002</v>
      </c>
      <c r="I1220">
        <v>3544.1080000000002</v>
      </c>
      <c r="K1220" t="s">
        <v>17</v>
      </c>
      <c r="L1220">
        <v>0.7</v>
      </c>
      <c r="M1220">
        <v>-26.4</v>
      </c>
    </row>
    <row r="1221" spans="1:13" x14ac:dyDescent="0.35">
      <c r="A1221">
        <v>18</v>
      </c>
      <c r="B1221">
        <v>18</v>
      </c>
      <c r="C1221" t="s">
        <v>167</v>
      </c>
      <c r="D1221" t="s">
        <v>16</v>
      </c>
      <c r="E1221">
        <v>1</v>
      </c>
      <c r="F1221">
        <v>4.17</v>
      </c>
      <c r="G1221">
        <v>2050.067</v>
      </c>
      <c r="I1221">
        <v>2050.067</v>
      </c>
      <c r="K1221" t="s">
        <v>17</v>
      </c>
      <c r="L1221">
        <v>0.4</v>
      </c>
      <c r="M1221">
        <v>-57.4</v>
      </c>
    </row>
    <row r="1222" spans="1:13" x14ac:dyDescent="0.35">
      <c r="A1222">
        <v>19</v>
      </c>
      <c r="B1222">
        <v>19</v>
      </c>
      <c r="C1222" t="s">
        <v>168</v>
      </c>
      <c r="D1222" t="s">
        <v>16</v>
      </c>
      <c r="E1222">
        <v>1</v>
      </c>
      <c r="F1222">
        <v>4.17</v>
      </c>
      <c r="G1222">
        <v>3877.288</v>
      </c>
      <c r="I1222">
        <v>3877.288</v>
      </c>
      <c r="K1222" t="s">
        <v>17</v>
      </c>
      <c r="L1222">
        <v>0.8</v>
      </c>
      <c r="M1222">
        <v>-19.5</v>
      </c>
    </row>
    <row r="1223" spans="1:13" x14ac:dyDescent="0.35">
      <c r="A1223">
        <v>20</v>
      </c>
      <c r="B1223">
        <v>20</v>
      </c>
      <c r="C1223" t="s">
        <v>169</v>
      </c>
      <c r="D1223" t="s">
        <v>16</v>
      </c>
      <c r="E1223">
        <v>1</v>
      </c>
      <c r="F1223">
        <v>4.1900000000000004</v>
      </c>
      <c r="G1223">
        <v>3726.819</v>
      </c>
      <c r="I1223">
        <v>3726.819</v>
      </c>
      <c r="K1223" t="s">
        <v>66</v>
      </c>
      <c r="L1223">
        <v>0.8</v>
      </c>
      <c r="M1223">
        <v>-22.6</v>
      </c>
    </row>
    <row r="1224" spans="1:13" x14ac:dyDescent="0.35">
      <c r="A1224">
        <v>21</v>
      </c>
      <c r="B1224">
        <v>21</v>
      </c>
      <c r="C1224" t="s">
        <v>170</v>
      </c>
      <c r="D1224" t="s">
        <v>24</v>
      </c>
      <c r="E1224">
        <v>1</v>
      </c>
      <c r="K1224" t="s">
        <v>25</v>
      </c>
    </row>
    <row r="1225" spans="1:13" x14ac:dyDescent="0.35">
      <c r="A1225">
        <v>22</v>
      </c>
      <c r="B1225">
        <v>22</v>
      </c>
      <c r="C1225" t="s">
        <v>171</v>
      </c>
      <c r="D1225" t="s">
        <v>16</v>
      </c>
      <c r="E1225">
        <v>1</v>
      </c>
      <c r="F1225">
        <v>4.22</v>
      </c>
      <c r="G1225">
        <v>4321.8540000000003</v>
      </c>
      <c r="I1225">
        <v>4321.8540000000003</v>
      </c>
      <c r="K1225" t="s">
        <v>66</v>
      </c>
      <c r="L1225">
        <v>0.9</v>
      </c>
      <c r="M1225">
        <v>-10.199999999999999</v>
      </c>
    </row>
    <row r="1226" spans="1:13" x14ac:dyDescent="0.35">
      <c r="A1226">
        <v>23</v>
      </c>
      <c r="B1226">
        <v>23</v>
      </c>
      <c r="C1226" t="s">
        <v>172</v>
      </c>
      <c r="D1226" t="s">
        <v>16</v>
      </c>
      <c r="E1226">
        <v>1</v>
      </c>
      <c r="F1226">
        <v>4.2</v>
      </c>
      <c r="G1226">
        <v>3868.8820000000001</v>
      </c>
      <c r="I1226">
        <v>3868.8820000000001</v>
      </c>
      <c r="K1226" t="s">
        <v>66</v>
      </c>
      <c r="L1226">
        <v>0.8</v>
      </c>
      <c r="M1226">
        <v>-19.600000000000001</v>
      </c>
    </row>
    <row r="1227" spans="1:13" x14ac:dyDescent="0.35">
      <c r="A1227">
        <v>24</v>
      </c>
      <c r="B1227">
        <v>24</v>
      </c>
      <c r="C1227" t="s">
        <v>173</v>
      </c>
      <c r="D1227" t="s">
        <v>16</v>
      </c>
      <c r="E1227">
        <v>1</v>
      </c>
      <c r="F1227">
        <v>4.17</v>
      </c>
      <c r="G1227">
        <v>3579.6320000000001</v>
      </c>
      <c r="I1227">
        <v>3579.6320000000001</v>
      </c>
      <c r="K1227" t="s">
        <v>72</v>
      </c>
      <c r="L1227">
        <v>0.7</v>
      </c>
      <c r="M1227">
        <v>-25.7</v>
      </c>
    </row>
    <row r="1228" spans="1:13" x14ac:dyDescent="0.35">
      <c r="A1228">
        <v>25</v>
      </c>
      <c r="B1228">
        <v>25</v>
      </c>
      <c r="C1228" t="s">
        <v>174</v>
      </c>
      <c r="D1228" t="s">
        <v>24</v>
      </c>
      <c r="E1228">
        <v>1</v>
      </c>
      <c r="K1228" t="s">
        <v>25</v>
      </c>
    </row>
    <row r="1229" spans="1:13" x14ac:dyDescent="0.35">
      <c r="A1229">
        <v>26</v>
      </c>
      <c r="B1229">
        <v>26</v>
      </c>
      <c r="C1229" t="s">
        <v>175</v>
      </c>
      <c r="D1229" t="s">
        <v>16</v>
      </c>
      <c r="E1229">
        <v>1</v>
      </c>
      <c r="F1229">
        <v>4.17</v>
      </c>
      <c r="G1229">
        <v>3488.567</v>
      </c>
      <c r="I1229">
        <v>3488.567</v>
      </c>
      <c r="K1229" t="s">
        <v>66</v>
      </c>
      <c r="L1229">
        <v>0.7</v>
      </c>
      <c r="M1229">
        <v>-27.5</v>
      </c>
    </row>
    <row r="1230" spans="1:13" x14ac:dyDescent="0.35">
      <c r="A1230">
        <v>27</v>
      </c>
      <c r="B1230">
        <v>27</v>
      </c>
      <c r="C1230" t="s">
        <v>176</v>
      </c>
      <c r="D1230" t="s">
        <v>16</v>
      </c>
      <c r="E1230">
        <v>1</v>
      </c>
      <c r="F1230">
        <v>4.1399999999999997</v>
      </c>
      <c r="G1230">
        <v>2396.585</v>
      </c>
      <c r="I1230">
        <v>2396.585</v>
      </c>
      <c r="K1230" t="s">
        <v>66</v>
      </c>
      <c r="L1230">
        <v>0.5</v>
      </c>
      <c r="M1230">
        <v>-50.2</v>
      </c>
    </row>
    <row r="1231" spans="1:13" x14ac:dyDescent="0.35">
      <c r="A1231">
        <v>28</v>
      </c>
      <c r="B1231">
        <v>28</v>
      </c>
      <c r="C1231" t="s">
        <v>177</v>
      </c>
      <c r="D1231" t="s">
        <v>16</v>
      </c>
      <c r="E1231">
        <v>1</v>
      </c>
      <c r="F1231">
        <v>4.1500000000000004</v>
      </c>
      <c r="G1231">
        <v>3680.7469999999998</v>
      </c>
      <c r="I1231">
        <v>3680.7469999999998</v>
      </c>
      <c r="K1231" t="s">
        <v>66</v>
      </c>
      <c r="L1231">
        <v>0.8</v>
      </c>
      <c r="M1231">
        <v>-23.6</v>
      </c>
    </row>
    <row r="1232" spans="1:13" x14ac:dyDescent="0.35">
      <c r="A1232">
        <v>29</v>
      </c>
      <c r="B1232">
        <v>29</v>
      </c>
      <c r="C1232" t="s">
        <v>178</v>
      </c>
      <c r="D1232" t="s">
        <v>16</v>
      </c>
      <c r="E1232">
        <v>1</v>
      </c>
      <c r="F1232">
        <v>4.1500000000000004</v>
      </c>
      <c r="G1232">
        <v>3739.9290000000001</v>
      </c>
      <c r="I1232">
        <v>3739.9290000000001</v>
      </c>
      <c r="K1232" t="s">
        <v>66</v>
      </c>
      <c r="L1232">
        <v>0.8</v>
      </c>
      <c r="M1232">
        <v>-22.3</v>
      </c>
    </row>
    <row r="1233" spans="1:13" x14ac:dyDescent="0.35">
      <c r="A1233">
        <v>30</v>
      </c>
      <c r="B1233">
        <v>30</v>
      </c>
      <c r="C1233" t="s">
        <v>179</v>
      </c>
      <c r="D1233" t="s">
        <v>24</v>
      </c>
      <c r="E1233">
        <v>1</v>
      </c>
      <c r="K1233" t="s">
        <v>25</v>
      </c>
    </row>
    <row r="1234" spans="1:13" x14ac:dyDescent="0.35">
      <c r="A1234">
        <v>31</v>
      </c>
      <c r="B1234">
        <v>31</v>
      </c>
      <c r="C1234" t="s">
        <v>180</v>
      </c>
      <c r="D1234" t="s">
        <v>16</v>
      </c>
      <c r="E1234">
        <v>1</v>
      </c>
      <c r="F1234">
        <v>4.17</v>
      </c>
      <c r="G1234">
        <v>4570.9939999999997</v>
      </c>
      <c r="I1234">
        <v>4570.9939999999997</v>
      </c>
      <c r="K1234" t="s">
        <v>66</v>
      </c>
      <c r="L1234">
        <v>0.9</v>
      </c>
      <c r="M1234">
        <v>-5.0999999999999996</v>
      </c>
    </row>
    <row r="1235" spans="1:13" x14ac:dyDescent="0.35">
      <c r="A1235">
        <v>32</v>
      </c>
      <c r="B1235">
        <v>32</v>
      </c>
      <c r="C1235" t="s">
        <v>181</v>
      </c>
      <c r="D1235" t="s">
        <v>16</v>
      </c>
      <c r="E1235">
        <v>1</v>
      </c>
      <c r="F1235">
        <v>4.17</v>
      </c>
      <c r="G1235">
        <v>3874.0509999999999</v>
      </c>
      <c r="I1235">
        <v>3874.0509999999999</v>
      </c>
      <c r="K1235" t="s">
        <v>66</v>
      </c>
      <c r="L1235">
        <v>0.8</v>
      </c>
      <c r="M1235">
        <v>-19.5</v>
      </c>
    </row>
    <row r="1236" spans="1:13" x14ac:dyDescent="0.35">
      <c r="A1236">
        <v>33</v>
      </c>
      <c r="B1236">
        <v>33</v>
      </c>
      <c r="C1236" t="s">
        <v>182</v>
      </c>
      <c r="D1236" t="s">
        <v>16</v>
      </c>
      <c r="E1236">
        <v>1</v>
      </c>
      <c r="F1236">
        <v>4.1500000000000004</v>
      </c>
      <c r="G1236">
        <v>3730.625</v>
      </c>
      <c r="I1236">
        <v>3730.625</v>
      </c>
      <c r="K1236" t="s">
        <v>66</v>
      </c>
      <c r="L1236">
        <v>0.8</v>
      </c>
      <c r="M1236">
        <v>-22.5</v>
      </c>
    </row>
    <row r="1237" spans="1:13" x14ac:dyDescent="0.35">
      <c r="A1237">
        <v>34</v>
      </c>
      <c r="B1237">
        <v>34</v>
      </c>
      <c r="C1237" t="s">
        <v>183</v>
      </c>
      <c r="D1237" t="s">
        <v>24</v>
      </c>
      <c r="E1237">
        <v>1</v>
      </c>
      <c r="K1237" t="s">
        <v>25</v>
      </c>
    </row>
    <row r="1238" spans="1:13" x14ac:dyDescent="0.35">
      <c r="A1238">
        <v>35</v>
      </c>
      <c r="B1238">
        <v>35</v>
      </c>
      <c r="C1238" t="s">
        <v>184</v>
      </c>
      <c r="D1238" t="s">
        <v>24</v>
      </c>
      <c r="E1238">
        <v>1</v>
      </c>
    </row>
    <row r="1239" spans="1:13" x14ac:dyDescent="0.35">
      <c r="A1239">
        <v>36</v>
      </c>
      <c r="B1239">
        <v>36</v>
      </c>
      <c r="C1239" t="s">
        <v>185</v>
      </c>
      <c r="D1239" t="s">
        <v>24</v>
      </c>
      <c r="E1239">
        <v>1</v>
      </c>
      <c r="K1239" t="s">
        <v>25</v>
      </c>
    </row>
    <row r="1240" spans="1:13" x14ac:dyDescent="0.35">
      <c r="A1240">
        <v>37</v>
      </c>
      <c r="B1240">
        <v>37</v>
      </c>
      <c r="C1240" t="s">
        <v>186</v>
      </c>
      <c r="D1240" t="s">
        <v>24</v>
      </c>
      <c r="E1240">
        <v>1</v>
      </c>
      <c r="K1240" t="s">
        <v>25</v>
      </c>
    </row>
    <row r="1241" spans="1:13" x14ac:dyDescent="0.35">
      <c r="A1241">
        <v>38</v>
      </c>
      <c r="B1241">
        <v>38</v>
      </c>
      <c r="C1241" t="s">
        <v>187</v>
      </c>
      <c r="D1241" t="s">
        <v>24</v>
      </c>
      <c r="E1241">
        <v>1</v>
      </c>
    </row>
    <row r="1242" spans="1:13" x14ac:dyDescent="0.35">
      <c r="A1242">
        <v>39</v>
      </c>
      <c r="B1242">
        <v>39</v>
      </c>
      <c r="C1242" t="s">
        <v>188</v>
      </c>
      <c r="D1242" t="s">
        <v>24</v>
      </c>
      <c r="E1242">
        <v>1</v>
      </c>
      <c r="K1242" t="s">
        <v>25</v>
      </c>
    </row>
    <row r="1243" spans="1:13" x14ac:dyDescent="0.35">
      <c r="A1243">
        <v>40</v>
      </c>
      <c r="B1243">
        <v>40</v>
      </c>
      <c r="C1243" t="s">
        <v>189</v>
      </c>
      <c r="D1243" t="s">
        <v>24</v>
      </c>
      <c r="E1243">
        <v>1</v>
      </c>
      <c r="K1243" t="s">
        <v>25</v>
      </c>
    </row>
    <row r="1244" spans="1:13" x14ac:dyDescent="0.35">
      <c r="A1244">
        <v>41</v>
      </c>
      <c r="B1244">
        <v>41</v>
      </c>
      <c r="C1244" t="s">
        <v>190</v>
      </c>
      <c r="D1244" t="s">
        <v>24</v>
      </c>
      <c r="E1244">
        <v>1</v>
      </c>
    </row>
    <row r="1245" spans="1:13" x14ac:dyDescent="0.35">
      <c r="A1245">
        <v>42</v>
      </c>
      <c r="B1245">
        <v>42</v>
      </c>
      <c r="C1245" t="s">
        <v>191</v>
      </c>
      <c r="D1245" t="s">
        <v>24</v>
      </c>
      <c r="E1245">
        <v>1</v>
      </c>
      <c r="K1245" t="s">
        <v>25</v>
      </c>
    </row>
    <row r="1246" spans="1:13" x14ac:dyDescent="0.35">
      <c r="A1246">
        <v>43</v>
      </c>
      <c r="B1246">
        <v>43</v>
      </c>
      <c r="C1246" t="s">
        <v>192</v>
      </c>
      <c r="D1246" t="s">
        <v>16</v>
      </c>
      <c r="E1246">
        <v>1</v>
      </c>
    </row>
    <row r="1247" spans="1:13" x14ac:dyDescent="0.35">
      <c r="A1247">
        <v>44</v>
      </c>
      <c r="B1247">
        <v>44</v>
      </c>
      <c r="C1247" t="s">
        <v>193</v>
      </c>
      <c r="D1247" t="s">
        <v>16</v>
      </c>
      <c r="E1247">
        <v>1</v>
      </c>
    </row>
    <row r="1248" spans="1:13" x14ac:dyDescent="0.35">
      <c r="A1248">
        <v>45</v>
      </c>
      <c r="B1248">
        <v>45</v>
      </c>
      <c r="C1248" t="s">
        <v>194</v>
      </c>
      <c r="D1248" t="s">
        <v>16</v>
      </c>
      <c r="E1248">
        <v>1</v>
      </c>
      <c r="K1248" t="s">
        <v>25</v>
      </c>
    </row>
    <row r="1249" spans="1:13" x14ac:dyDescent="0.35">
      <c r="A1249">
        <v>46</v>
      </c>
      <c r="B1249">
        <v>46</v>
      </c>
      <c r="C1249" t="s">
        <v>195</v>
      </c>
      <c r="D1249" t="s">
        <v>16</v>
      </c>
      <c r="E1249">
        <v>1</v>
      </c>
      <c r="K1249" t="s">
        <v>25</v>
      </c>
    </row>
    <row r="1250" spans="1:13" x14ac:dyDescent="0.35">
      <c r="A1250">
        <v>47</v>
      </c>
      <c r="B1250">
        <v>47</v>
      </c>
      <c r="C1250" t="s">
        <v>196</v>
      </c>
      <c r="D1250" t="s">
        <v>16</v>
      </c>
      <c r="E1250">
        <v>1</v>
      </c>
      <c r="F1250">
        <v>4.2699999999999996</v>
      </c>
      <c r="G1250">
        <v>58.601999999999997</v>
      </c>
      <c r="I1250">
        <v>58.601999999999997</v>
      </c>
      <c r="K1250" t="s">
        <v>66</v>
      </c>
      <c r="L1250">
        <v>0</v>
      </c>
      <c r="M1250">
        <v>-98.8</v>
      </c>
    </row>
    <row r="1251" spans="1:13" x14ac:dyDescent="0.35">
      <c r="A1251">
        <v>48</v>
      </c>
      <c r="B1251">
        <v>48</v>
      </c>
      <c r="C1251" t="s">
        <v>197</v>
      </c>
      <c r="D1251" t="s">
        <v>24</v>
      </c>
      <c r="E1251">
        <v>1</v>
      </c>
      <c r="K1251" t="s">
        <v>25</v>
      </c>
    </row>
    <row r="1253" spans="1:13" x14ac:dyDescent="0.35">
      <c r="A1253" t="s">
        <v>98</v>
      </c>
    </row>
    <row r="1255" spans="1:13" x14ac:dyDescent="0.35">
      <c r="B1255" t="s">
        <v>3</v>
      </c>
      <c r="C1255" t="s">
        <v>4</v>
      </c>
      <c r="D1255" t="s">
        <v>5</v>
      </c>
      <c r="E1255" t="s">
        <v>6</v>
      </c>
      <c r="F1255" t="s">
        <v>7</v>
      </c>
      <c r="G1255" t="s">
        <v>8</v>
      </c>
      <c r="H1255" t="s">
        <v>9</v>
      </c>
      <c r="I1255" t="s">
        <v>10</v>
      </c>
      <c r="J1255" t="s">
        <v>11</v>
      </c>
      <c r="K1255" t="s">
        <v>12</v>
      </c>
      <c r="L1255" t="s">
        <v>13</v>
      </c>
      <c r="M1255" t="s">
        <v>14</v>
      </c>
    </row>
    <row r="1256" spans="1:13" x14ac:dyDescent="0.35">
      <c r="A1256">
        <v>1</v>
      </c>
      <c r="B1256">
        <v>1</v>
      </c>
      <c r="C1256" t="s">
        <v>150</v>
      </c>
      <c r="D1256" t="s">
        <v>24</v>
      </c>
      <c r="E1256">
        <v>1</v>
      </c>
    </row>
    <row r="1257" spans="1:13" x14ac:dyDescent="0.35">
      <c r="A1257">
        <v>2</v>
      </c>
      <c r="B1257">
        <v>2</v>
      </c>
      <c r="C1257" t="s">
        <v>151</v>
      </c>
      <c r="D1257" t="s">
        <v>16</v>
      </c>
      <c r="E1257">
        <v>1</v>
      </c>
      <c r="F1257">
        <v>5.64</v>
      </c>
      <c r="G1257">
        <v>2711.268</v>
      </c>
      <c r="I1257">
        <v>2711.268</v>
      </c>
      <c r="K1257" t="s">
        <v>66</v>
      </c>
      <c r="L1257">
        <v>0.6</v>
      </c>
      <c r="M1257">
        <v>-40.799999999999997</v>
      </c>
    </row>
    <row r="1258" spans="1:13" x14ac:dyDescent="0.35">
      <c r="A1258">
        <v>3</v>
      </c>
      <c r="B1258">
        <v>3</v>
      </c>
      <c r="C1258" t="s">
        <v>152</v>
      </c>
      <c r="D1258" t="s">
        <v>16</v>
      </c>
      <c r="E1258">
        <v>1</v>
      </c>
      <c r="F1258">
        <v>5.61</v>
      </c>
      <c r="G1258">
        <v>2595.598</v>
      </c>
      <c r="I1258">
        <v>2595.598</v>
      </c>
      <c r="K1258" t="s">
        <v>66</v>
      </c>
      <c r="L1258">
        <v>0.6</v>
      </c>
      <c r="M1258">
        <v>-43.3</v>
      </c>
    </row>
    <row r="1259" spans="1:13" x14ac:dyDescent="0.35">
      <c r="A1259">
        <v>4</v>
      </c>
      <c r="B1259">
        <v>4</v>
      </c>
      <c r="C1259" t="s">
        <v>153</v>
      </c>
      <c r="D1259" t="s">
        <v>16</v>
      </c>
      <c r="E1259">
        <v>1</v>
      </c>
      <c r="F1259">
        <v>5.49</v>
      </c>
      <c r="G1259">
        <v>1177.2950000000001</v>
      </c>
      <c r="I1259">
        <v>1177.2950000000001</v>
      </c>
      <c r="K1259" t="s">
        <v>66</v>
      </c>
      <c r="L1259">
        <v>0.3</v>
      </c>
      <c r="M1259">
        <v>-74.3</v>
      </c>
    </row>
    <row r="1260" spans="1:13" x14ac:dyDescent="0.35">
      <c r="A1260">
        <v>5</v>
      </c>
      <c r="B1260">
        <v>5</v>
      </c>
      <c r="C1260" t="s">
        <v>154</v>
      </c>
      <c r="D1260" t="s">
        <v>16</v>
      </c>
      <c r="E1260">
        <v>1</v>
      </c>
      <c r="F1260">
        <v>5.49</v>
      </c>
      <c r="G1260">
        <v>3007.444</v>
      </c>
      <c r="I1260">
        <v>3007.444</v>
      </c>
      <c r="K1260" t="s">
        <v>66</v>
      </c>
      <c r="L1260">
        <v>0.7</v>
      </c>
      <c r="M1260">
        <v>-34.299999999999997</v>
      </c>
    </row>
    <row r="1261" spans="1:13" x14ac:dyDescent="0.35">
      <c r="A1261">
        <v>6</v>
      </c>
      <c r="B1261">
        <v>6</v>
      </c>
      <c r="C1261" t="s">
        <v>155</v>
      </c>
      <c r="D1261" t="s">
        <v>16</v>
      </c>
      <c r="E1261">
        <v>1</v>
      </c>
      <c r="F1261">
        <v>5.53</v>
      </c>
      <c r="G1261">
        <v>2787.6570000000002</v>
      </c>
      <c r="I1261">
        <v>2787.6570000000002</v>
      </c>
      <c r="K1261" t="s">
        <v>17</v>
      </c>
      <c r="L1261">
        <v>0.6</v>
      </c>
      <c r="M1261">
        <v>-39.1</v>
      </c>
    </row>
    <row r="1262" spans="1:13" x14ac:dyDescent="0.35">
      <c r="A1262">
        <v>7</v>
      </c>
      <c r="B1262">
        <v>7</v>
      </c>
      <c r="C1262" t="s">
        <v>156</v>
      </c>
      <c r="D1262" t="s">
        <v>24</v>
      </c>
      <c r="E1262">
        <v>1</v>
      </c>
    </row>
    <row r="1263" spans="1:13" x14ac:dyDescent="0.35">
      <c r="A1263">
        <v>8</v>
      </c>
      <c r="B1263">
        <v>8</v>
      </c>
      <c r="C1263" t="s">
        <v>157</v>
      </c>
      <c r="D1263" t="s">
        <v>16</v>
      </c>
      <c r="E1263">
        <v>1</v>
      </c>
      <c r="F1263">
        <v>5.56</v>
      </c>
      <c r="G1263">
        <v>3226.848</v>
      </c>
      <c r="I1263">
        <v>3226.848</v>
      </c>
      <c r="K1263" t="s">
        <v>66</v>
      </c>
      <c r="L1263">
        <v>0.7</v>
      </c>
      <c r="M1263">
        <v>-29.5</v>
      </c>
    </row>
    <row r="1264" spans="1:13" x14ac:dyDescent="0.35">
      <c r="A1264">
        <v>9</v>
      </c>
      <c r="B1264">
        <v>9</v>
      </c>
      <c r="C1264" t="s">
        <v>158</v>
      </c>
      <c r="D1264" t="s">
        <v>16</v>
      </c>
      <c r="E1264">
        <v>1</v>
      </c>
      <c r="F1264">
        <v>5.56</v>
      </c>
      <c r="G1264">
        <v>2872.105</v>
      </c>
      <c r="I1264">
        <v>2872.105</v>
      </c>
      <c r="K1264" t="s">
        <v>66</v>
      </c>
      <c r="L1264">
        <v>0.6</v>
      </c>
      <c r="M1264">
        <v>-37.200000000000003</v>
      </c>
    </row>
    <row r="1265" spans="1:13" x14ac:dyDescent="0.35">
      <c r="A1265">
        <v>10</v>
      </c>
      <c r="B1265">
        <v>10</v>
      </c>
      <c r="C1265" t="s">
        <v>159</v>
      </c>
      <c r="D1265" t="s">
        <v>16</v>
      </c>
      <c r="E1265">
        <v>1</v>
      </c>
      <c r="F1265">
        <v>5.53</v>
      </c>
      <c r="G1265">
        <v>2887.2269999999999</v>
      </c>
      <c r="I1265">
        <v>2887.2269999999999</v>
      </c>
      <c r="K1265" t="s">
        <v>66</v>
      </c>
      <c r="L1265">
        <v>0.6</v>
      </c>
      <c r="M1265">
        <v>-36.9</v>
      </c>
    </row>
    <row r="1266" spans="1:13" x14ac:dyDescent="0.35">
      <c r="A1266">
        <v>11</v>
      </c>
      <c r="B1266">
        <v>11</v>
      </c>
      <c r="C1266" t="s">
        <v>160</v>
      </c>
      <c r="D1266" t="s">
        <v>24</v>
      </c>
      <c r="E1266">
        <v>1</v>
      </c>
    </row>
    <row r="1267" spans="1:13" x14ac:dyDescent="0.35">
      <c r="A1267">
        <v>12</v>
      </c>
      <c r="B1267">
        <v>12</v>
      </c>
      <c r="C1267" t="s">
        <v>161</v>
      </c>
      <c r="D1267" t="s">
        <v>16</v>
      </c>
      <c r="E1267">
        <v>1</v>
      </c>
      <c r="F1267">
        <v>5.56</v>
      </c>
      <c r="G1267">
        <v>3054.3969999999999</v>
      </c>
      <c r="I1267">
        <v>3054.3969999999999</v>
      </c>
      <c r="K1267" t="s">
        <v>66</v>
      </c>
      <c r="L1267">
        <v>0.7</v>
      </c>
      <c r="M1267">
        <v>-33.299999999999997</v>
      </c>
    </row>
    <row r="1268" spans="1:13" x14ac:dyDescent="0.35">
      <c r="A1268">
        <v>13</v>
      </c>
      <c r="B1268">
        <v>13</v>
      </c>
      <c r="C1268" t="s">
        <v>162</v>
      </c>
      <c r="D1268" t="s">
        <v>16</v>
      </c>
      <c r="E1268">
        <v>1</v>
      </c>
      <c r="F1268">
        <v>5.56</v>
      </c>
      <c r="G1268">
        <v>2987.0549999999998</v>
      </c>
      <c r="I1268">
        <v>2987.0549999999998</v>
      </c>
      <c r="K1268" t="s">
        <v>66</v>
      </c>
      <c r="L1268">
        <v>0.7</v>
      </c>
      <c r="M1268">
        <v>-34.700000000000003</v>
      </c>
    </row>
    <row r="1269" spans="1:13" x14ac:dyDescent="0.35">
      <c r="A1269">
        <v>14</v>
      </c>
      <c r="B1269">
        <v>14</v>
      </c>
      <c r="C1269" t="s">
        <v>163</v>
      </c>
      <c r="D1269" t="s">
        <v>16</v>
      </c>
      <c r="E1269">
        <v>1</v>
      </c>
      <c r="F1269">
        <v>5.54</v>
      </c>
      <c r="G1269">
        <v>3232.6280000000002</v>
      </c>
      <c r="I1269">
        <v>3232.6280000000002</v>
      </c>
      <c r="K1269" t="s">
        <v>66</v>
      </c>
      <c r="L1269">
        <v>0.7</v>
      </c>
      <c r="M1269">
        <v>-29.4</v>
      </c>
    </row>
    <row r="1270" spans="1:13" x14ac:dyDescent="0.35">
      <c r="A1270">
        <v>15</v>
      </c>
      <c r="B1270">
        <v>15</v>
      </c>
      <c r="C1270" t="s">
        <v>164</v>
      </c>
      <c r="D1270" t="s">
        <v>16</v>
      </c>
      <c r="E1270">
        <v>1</v>
      </c>
      <c r="F1270">
        <v>5.56</v>
      </c>
      <c r="G1270">
        <v>3078.78</v>
      </c>
      <c r="I1270">
        <v>3078.78</v>
      </c>
      <c r="K1270" t="s">
        <v>66</v>
      </c>
      <c r="L1270">
        <v>0.7</v>
      </c>
      <c r="M1270">
        <v>-32.700000000000003</v>
      </c>
    </row>
    <row r="1271" spans="1:13" x14ac:dyDescent="0.35">
      <c r="A1271">
        <v>16</v>
      </c>
      <c r="B1271">
        <v>16</v>
      </c>
      <c r="C1271" t="s">
        <v>165</v>
      </c>
      <c r="D1271" t="s">
        <v>24</v>
      </c>
      <c r="E1271">
        <v>1</v>
      </c>
      <c r="K1271" t="s">
        <v>25</v>
      </c>
    </row>
    <row r="1272" spans="1:13" x14ac:dyDescent="0.35">
      <c r="A1272">
        <v>17</v>
      </c>
      <c r="B1272">
        <v>17</v>
      </c>
      <c r="C1272" t="s">
        <v>166</v>
      </c>
      <c r="D1272" t="s">
        <v>16</v>
      </c>
      <c r="E1272">
        <v>1</v>
      </c>
      <c r="F1272">
        <v>5.53</v>
      </c>
      <c r="G1272">
        <v>2620.835</v>
      </c>
      <c r="I1272">
        <v>2620.835</v>
      </c>
      <c r="K1272" t="s">
        <v>66</v>
      </c>
      <c r="L1272">
        <v>0.6</v>
      </c>
      <c r="M1272">
        <v>-42.7</v>
      </c>
    </row>
    <row r="1273" spans="1:13" x14ac:dyDescent="0.35">
      <c r="A1273">
        <v>18</v>
      </c>
      <c r="B1273">
        <v>18</v>
      </c>
      <c r="C1273" t="s">
        <v>167</v>
      </c>
      <c r="D1273" t="s">
        <v>16</v>
      </c>
      <c r="E1273">
        <v>1</v>
      </c>
      <c r="F1273">
        <v>5.44</v>
      </c>
      <c r="G1273">
        <v>1373.934</v>
      </c>
      <c r="I1273">
        <v>1373.934</v>
      </c>
      <c r="K1273" t="s">
        <v>66</v>
      </c>
      <c r="L1273">
        <v>0.3</v>
      </c>
      <c r="M1273">
        <v>-70</v>
      </c>
    </row>
    <row r="1274" spans="1:13" x14ac:dyDescent="0.35">
      <c r="A1274">
        <v>19</v>
      </c>
      <c r="B1274">
        <v>19</v>
      </c>
      <c r="C1274" t="s">
        <v>168</v>
      </c>
      <c r="D1274" t="s">
        <v>16</v>
      </c>
      <c r="E1274">
        <v>1</v>
      </c>
      <c r="F1274">
        <v>5.36</v>
      </c>
      <c r="G1274">
        <v>3197.83</v>
      </c>
      <c r="I1274">
        <v>3197.83</v>
      </c>
      <c r="K1274" t="s">
        <v>66</v>
      </c>
      <c r="L1274">
        <v>0.7</v>
      </c>
      <c r="M1274">
        <v>-30.1</v>
      </c>
    </row>
    <row r="1275" spans="1:13" x14ac:dyDescent="0.35">
      <c r="A1275">
        <v>20</v>
      </c>
      <c r="B1275">
        <v>20</v>
      </c>
      <c r="C1275" t="s">
        <v>169</v>
      </c>
      <c r="D1275" t="s">
        <v>16</v>
      </c>
      <c r="E1275">
        <v>1</v>
      </c>
      <c r="F1275">
        <v>5.43</v>
      </c>
      <c r="G1275">
        <v>2909.8209999999999</v>
      </c>
      <c r="I1275">
        <v>2909.8209999999999</v>
      </c>
      <c r="K1275" t="s">
        <v>66</v>
      </c>
      <c r="L1275">
        <v>0.6</v>
      </c>
      <c r="M1275">
        <v>-36.4</v>
      </c>
    </row>
    <row r="1276" spans="1:13" x14ac:dyDescent="0.35">
      <c r="A1276">
        <v>21</v>
      </c>
      <c r="B1276">
        <v>21</v>
      </c>
      <c r="C1276" t="s">
        <v>170</v>
      </c>
      <c r="D1276" t="s">
        <v>24</v>
      </c>
      <c r="E1276">
        <v>1</v>
      </c>
    </row>
    <row r="1277" spans="1:13" x14ac:dyDescent="0.35">
      <c r="A1277">
        <v>22</v>
      </c>
      <c r="B1277">
        <v>22</v>
      </c>
      <c r="C1277" t="s">
        <v>171</v>
      </c>
      <c r="D1277" t="s">
        <v>16</v>
      </c>
      <c r="E1277">
        <v>1</v>
      </c>
      <c r="F1277">
        <v>5.49</v>
      </c>
      <c r="G1277">
        <v>3574.433</v>
      </c>
      <c r="I1277">
        <v>3574.433</v>
      </c>
      <c r="K1277" t="s">
        <v>66</v>
      </c>
      <c r="L1277">
        <v>0.8</v>
      </c>
      <c r="M1277">
        <v>-21.9</v>
      </c>
    </row>
    <row r="1278" spans="1:13" x14ac:dyDescent="0.35">
      <c r="A1278">
        <v>23</v>
      </c>
      <c r="B1278">
        <v>23</v>
      </c>
      <c r="C1278" t="s">
        <v>172</v>
      </c>
      <c r="D1278" t="s">
        <v>16</v>
      </c>
      <c r="E1278">
        <v>1</v>
      </c>
      <c r="F1278">
        <v>5.48</v>
      </c>
      <c r="G1278">
        <v>2962.8049999999998</v>
      </c>
      <c r="I1278">
        <v>2962.8049999999998</v>
      </c>
      <c r="K1278" t="s">
        <v>66</v>
      </c>
      <c r="L1278">
        <v>0.6</v>
      </c>
      <c r="M1278">
        <v>-35.299999999999997</v>
      </c>
    </row>
    <row r="1279" spans="1:13" x14ac:dyDescent="0.35">
      <c r="A1279">
        <v>24</v>
      </c>
      <c r="B1279">
        <v>24</v>
      </c>
      <c r="C1279" t="s">
        <v>173</v>
      </c>
      <c r="D1279" t="s">
        <v>16</v>
      </c>
      <c r="E1279">
        <v>1</v>
      </c>
      <c r="F1279">
        <v>5.46</v>
      </c>
      <c r="G1279">
        <v>2711.8029999999999</v>
      </c>
      <c r="I1279">
        <v>2711.8029999999999</v>
      </c>
      <c r="K1279" t="s">
        <v>66</v>
      </c>
      <c r="L1279">
        <v>0.6</v>
      </c>
      <c r="M1279">
        <v>-40.700000000000003</v>
      </c>
    </row>
    <row r="1280" spans="1:13" x14ac:dyDescent="0.35">
      <c r="A1280">
        <v>25</v>
      </c>
      <c r="B1280">
        <v>25</v>
      </c>
      <c r="C1280" t="s">
        <v>174</v>
      </c>
      <c r="D1280" t="s">
        <v>24</v>
      </c>
      <c r="E1280">
        <v>1</v>
      </c>
    </row>
    <row r="1281" spans="1:13" x14ac:dyDescent="0.35">
      <c r="A1281">
        <v>26</v>
      </c>
      <c r="B1281">
        <v>26</v>
      </c>
      <c r="C1281" t="s">
        <v>175</v>
      </c>
      <c r="D1281" t="s">
        <v>16</v>
      </c>
      <c r="E1281">
        <v>1</v>
      </c>
      <c r="F1281">
        <v>5.44</v>
      </c>
      <c r="G1281">
        <v>3180.1010000000001</v>
      </c>
      <c r="I1281">
        <v>3180.1010000000001</v>
      </c>
      <c r="K1281" t="s">
        <v>66</v>
      </c>
      <c r="L1281">
        <v>0.7</v>
      </c>
      <c r="M1281">
        <v>-30.5</v>
      </c>
    </row>
    <row r="1282" spans="1:13" x14ac:dyDescent="0.35">
      <c r="A1282">
        <v>27</v>
      </c>
      <c r="B1282">
        <v>27</v>
      </c>
      <c r="C1282" t="s">
        <v>176</v>
      </c>
      <c r="D1282" t="s">
        <v>16</v>
      </c>
      <c r="E1282">
        <v>1</v>
      </c>
      <c r="F1282">
        <v>5.34</v>
      </c>
      <c r="G1282">
        <v>1332.588</v>
      </c>
      <c r="I1282">
        <v>1332.588</v>
      </c>
      <c r="K1282" t="s">
        <v>66</v>
      </c>
      <c r="L1282">
        <v>0.3</v>
      </c>
      <c r="M1282">
        <v>-70.900000000000006</v>
      </c>
    </row>
    <row r="1283" spans="1:13" x14ac:dyDescent="0.35">
      <c r="A1283">
        <v>28</v>
      </c>
      <c r="B1283">
        <v>28</v>
      </c>
      <c r="C1283" t="s">
        <v>177</v>
      </c>
      <c r="D1283" t="s">
        <v>16</v>
      </c>
      <c r="E1283">
        <v>1</v>
      </c>
      <c r="F1283">
        <v>5.31</v>
      </c>
      <c r="G1283">
        <v>3174.3969999999999</v>
      </c>
      <c r="I1283">
        <v>3174.3969999999999</v>
      </c>
      <c r="K1283" t="s">
        <v>66</v>
      </c>
      <c r="L1283">
        <v>0.7</v>
      </c>
      <c r="M1283">
        <v>-30.6</v>
      </c>
    </row>
    <row r="1284" spans="1:13" x14ac:dyDescent="0.35">
      <c r="A1284">
        <v>29</v>
      </c>
      <c r="B1284">
        <v>29</v>
      </c>
      <c r="C1284" t="s">
        <v>178</v>
      </c>
      <c r="D1284" t="s">
        <v>16</v>
      </c>
      <c r="E1284">
        <v>1</v>
      </c>
      <c r="F1284">
        <v>5.39</v>
      </c>
      <c r="G1284">
        <v>3007.62</v>
      </c>
      <c r="I1284">
        <v>3007.62</v>
      </c>
      <c r="K1284" t="s">
        <v>66</v>
      </c>
      <c r="L1284">
        <v>0.7</v>
      </c>
      <c r="M1284">
        <v>-34.299999999999997</v>
      </c>
    </row>
    <row r="1285" spans="1:13" x14ac:dyDescent="0.35">
      <c r="A1285">
        <v>30</v>
      </c>
      <c r="B1285">
        <v>30</v>
      </c>
      <c r="C1285" t="s">
        <v>179</v>
      </c>
      <c r="D1285" t="s">
        <v>24</v>
      </c>
      <c r="E1285">
        <v>1</v>
      </c>
    </row>
    <row r="1286" spans="1:13" x14ac:dyDescent="0.35">
      <c r="A1286">
        <v>31</v>
      </c>
      <c r="B1286">
        <v>31</v>
      </c>
      <c r="C1286" t="s">
        <v>180</v>
      </c>
      <c r="D1286" t="s">
        <v>16</v>
      </c>
      <c r="E1286">
        <v>1</v>
      </c>
      <c r="F1286">
        <v>5.48</v>
      </c>
      <c r="G1286">
        <v>4104.7079999999996</v>
      </c>
      <c r="I1286">
        <v>4104.7079999999996</v>
      </c>
      <c r="K1286" t="s">
        <v>66</v>
      </c>
      <c r="L1286">
        <v>0.9</v>
      </c>
      <c r="M1286">
        <v>-10.3</v>
      </c>
    </row>
    <row r="1287" spans="1:13" x14ac:dyDescent="0.35">
      <c r="A1287">
        <v>32</v>
      </c>
      <c r="B1287">
        <v>32</v>
      </c>
      <c r="C1287" t="s">
        <v>181</v>
      </c>
      <c r="D1287" t="s">
        <v>16</v>
      </c>
      <c r="E1287">
        <v>1</v>
      </c>
      <c r="F1287">
        <v>5.46</v>
      </c>
      <c r="G1287">
        <v>2985.76</v>
      </c>
      <c r="I1287">
        <v>2985.76</v>
      </c>
      <c r="K1287" t="s">
        <v>66</v>
      </c>
      <c r="L1287">
        <v>0.7</v>
      </c>
      <c r="M1287">
        <v>-34.799999999999997</v>
      </c>
    </row>
    <row r="1288" spans="1:13" x14ac:dyDescent="0.35">
      <c r="A1288">
        <v>33</v>
      </c>
      <c r="B1288">
        <v>33</v>
      </c>
      <c r="C1288" t="s">
        <v>182</v>
      </c>
      <c r="D1288" t="s">
        <v>16</v>
      </c>
      <c r="E1288">
        <v>1</v>
      </c>
      <c r="F1288">
        <v>5.43</v>
      </c>
      <c r="G1288">
        <v>2854.49</v>
      </c>
      <c r="I1288">
        <v>2854.49</v>
      </c>
      <c r="K1288" t="s">
        <v>66</v>
      </c>
      <c r="L1288">
        <v>0.6</v>
      </c>
      <c r="M1288">
        <v>-37.6</v>
      </c>
    </row>
    <row r="1289" spans="1:13" x14ac:dyDescent="0.35">
      <c r="A1289">
        <v>34</v>
      </c>
      <c r="B1289">
        <v>34</v>
      </c>
      <c r="C1289" t="s">
        <v>183</v>
      </c>
      <c r="D1289" t="s">
        <v>24</v>
      </c>
      <c r="E1289">
        <v>1</v>
      </c>
    </row>
    <row r="1290" spans="1:13" x14ac:dyDescent="0.35">
      <c r="A1290">
        <v>35</v>
      </c>
      <c r="B1290">
        <v>35</v>
      </c>
      <c r="C1290" t="s">
        <v>184</v>
      </c>
      <c r="D1290" t="s">
        <v>24</v>
      </c>
      <c r="E1290">
        <v>1</v>
      </c>
    </row>
    <row r="1291" spans="1:13" x14ac:dyDescent="0.35">
      <c r="A1291">
        <v>36</v>
      </c>
      <c r="B1291">
        <v>36</v>
      </c>
      <c r="C1291" t="s">
        <v>185</v>
      </c>
      <c r="D1291" t="s">
        <v>24</v>
      </c>
      <c r="E1291">
        <v>1</v>
      </c>
    </row>
    <row r="1292" spans="1:13" x14ac:dyDescent="0.35">
      <c r="A1292">
        <v>37</v>
      </c>
      <c r="B1292">
        <v>37</v>
      </c>
      <c r="C1292" t="s">
        <v>186</v>
      </c>
      <c r="D1292" t="s">
        <v>24</v>
      </c>
      <c r="E1292">
        <v>1</v>
      </c>
    </row>
    <row r="1293" spans="1:13" x14ac:dyDescent="0.35">
      <c r="A1293">
        <v>38</v>
      </c>
      <c r="B1293">
        <v>38</v>
      </c>
      <c r="C1293" t="s">
        <v>187</v>
      </c>
      <c r="D1293" t="s">
        <v>24</v>
      </c>
      <c r="E1293">
        <v>1</v>
      </c>
    </row>
    <row r="1294" spans="1:13" x14ac:dyDescent="0.35">
      <c r="A1294">
        <v>39</v>
      </c>
      <c r="B1294">
        <v>39</v>
      </c>
      <c r="C1294" t="s">
        <v>188</v>
      </c>
      <c r="D1294" t="s">
        <v>24</v>
      </c>
      <c r="E1294">
        <v>1</v>
      </c>
    </row>
    <row r="1295" spans="1:13" x14ac:dyDescent="0.35">
      <c r="A1295">
        <v>40</v>
      </c>
      <c r="B1295">
        <v>40</v>
      </c>
      <c r="C1295" t="s">
        <v>189</v>
      </c>
      <c r="D1295" t="s">
        <v>24</v>
      </c>
      <c r="E1295">
        <v>1</v>
      </c>
    </row>
    <row r="1296" spans="1:13" x14ac:dyDescent="0.35">
      <c r="A1296">
        <v>41</v>
      </c>
      <c r="B1296">
        <v>41</v>
      </c>
      <c r="C1296" t="s">
        <v>190</v>
      </c>
      <c r="D1296" t="s">
        <v>24</v>
      </c>
      <c r="E1296">
        <v>1</v>
      </c>
      <c r="F1296">
        <v>5.53</v>
      </c>
      <c r="G1296">
        <v>6.3280000000000003</v>
      </c>
      <c r="I1296">
        <v>6.3280000000000003</v>
      </c>
      <c r="K1296" t="s">
        <v>66</v>
      </c>
      <c r="L1296">
        <v>0</v>
      </c>
      <c r="M1296">
        <v>-99.9</v>
      </c>
    </row>
    <row r="1297" spans="1:13" x14ac:dyDescent="0.35">
      <c r="A1297">
        <v>42</v>
      </c>
      <c r="B1297">
        <v>42</v>
      </c>
      <c r="C1297" t="s">
        <v>191</v>
      </c>
      <c r="D1297" t="s">
        <v>24</v>
      </c>
      <c r="E1297">
        <v>1</v>
      </c>
    </row>
    <row r="1298" spans="1:13" x14ac:dyDescent="0.35">
      <c r="A1298">
        <v>43</v>
      </c>
      <c r="B1298">
        <v>43</v>
      </c>
      <c r="C1298" t="s">
        <v>192</v>
      </c>
      <c r="D1298" t="s">
        <v>16</v>
      </c>
      <c r="E1298">
        <v>1</v>
      </c>
    </row>
    <row r="1299" spans="1:13" x14ac:dyDescent="0.35">
      <c r="A1299">
        <v>44</v>
      </c>
      <c r="B1299">
        <v>44</v>
      </c>
      <c r="C1299" t="s">
        <v>193</v>
      </c>
      <c r="D1299" t="s">
        <v>16</v>
      </c>
      <c r="E1299">
        <v>1</v>
      </c>
    </row>
    <row r="1300" spans="1:13" x14ac:dyDescent="0.35">
      <c r="A1300">
        <v>45</v>
      </c>
      <c r="B1300">
        <v>45</v>
      </c>
      <c r="C1300" t="s">
        <v>194</v>
      </c>
      <c r="D1300" t="s">
        <v>16</v>
      </c>
      <c r="E1300">
        <v>1</v>
      </c>
    </row>
    <row r="1301" spans="1:13" x14ac:dyDescent="0.35">
      <c r="A1301">
        <v>46</v>
      </c>
      <c r="B1301">
        <v>46</v>
      </c>
      <c r="C1301" t="s">
        <v>195</v>
      </c>
      <c r="D1301" t="s">
        <v>16</v>
      </c>
      <c r="E1301">
        <v>1</v>
      </c>
    </row>
    <row r="1302" spans="1:13" x14ac:dyDescent="0.35">
      <c r="A1302">
        <v>47</v>
      </c>
      <c r="B1302">
        <v>47</v>
      </c>
      <c r="C1302" t="s">
        <v>196</v>
      </c>
      <c r="D1302" t="s">
        <v>16</v>
      </c>
      <c r="E1302">
        <v>1</v>
      </c>
    </row>
    <row r="1303" spans="1:13" x14ac:dyDescent="0.35">
      <c r="A1303">
        <v>48</v>
      </c>
      <c r="B1303">
        <v>48</v>
      </c>
      <c r="C1303" t="s">
        <v>197</v>
      </c>
      <c r="D1303" t="s">
        <v>24</v>
      </c>
      <c r="E1303">
        <v>1</v>
      </c>
      <c r="K1303" t="s">
        <v>25</v>
      </c>
    </row>
    <row r="1305" spans="1:13" x14ac:dyDescent="0.35">
      <c r="A1305" t="s">
        <v>99</v>
      </c>
    </row>
    <row r="1307" spans="1:13" x14ac:dyDescent="0.35">
      <c r="B1307" t="s">
        <v>3</v>
      </c>
      <c r="C1307" t="s">
        <v>4</v>
      </c>
      <c r="D1307" t="s">
        <v>5</v>
      </c>
      <c r="E1307" t="s">
        <v>6</v>
      </c>
      <c r="F1307" t="s">
        <v>7</v>
      </c>
      <c r="G1307" t="s">
        <v>8</v>
      </c>
      <c r="H1307" t="s">
        <v>9</v>
      </c>
      <c r="I1307" t="s">
        <v>10</v>
      </c>
      <c r="J1307" t="s">
        <v>11</v>
      </c>
      <c r="K1307" t="s">
        <v>12</v>
      </c>
      <c r="L1307" t="s">
        <v>13</v>
      </c>
      <c r="M1307" t="s">
        <v>14</v>
      </c>
    </row>
    <row r="1308" spans="1:13" x14ac:dyDescent="0.35">
      <c r="A1308">
        <v>1</v>
      </c>
      <c r="B1308">
        <v>1</v>
      </c>
      <c r="C1308" t="s">
        <v>150</v>
      </c>
      <c r="D1308" t="s">
        <v>24</v>
      </c>
      <c r="E1308">
        <v>1</v>
      </c>
    </row>
    <row r="1309" spans="1:13" x14ac:dyDescent="0.35">
      <c r="A1309">
        <v>2</v>
      </c>
      <c r="B1309">
        <v>2</v>
      </c>
      <c r="C1309" t="s">
        <v>151</v>
      </c>
      <c r="D1309" t="s">
        <v>16</v>
      </c>
      <c r="E1309">
        <v>1</v>
      </c>
      <c r="F1309">
        <v>6.64</v>
      </c>
      <c r="G1309">
        <v>1245.9659999999999</v>
      </c>
      <c r="I1309">
        <v>1245.9659999999999</v>
      </c>
      <c r="K1309" t="s">
        <v>66</v>
      </c>
      <c r="L1309">
        <v>0.4</v>
      </c>
      <c r="M1309">
        <v>-56.4</v>
      </c>
    </row>
    <row r="1310" spans="1:13" x14ac:dyDescent="0.35">
      <c r="A1310">
        <v>3</v>
      </c>
      <c r="B1310">
        <v>3</v>
      </c>
      <c r="C1310" t="s">
        <v>152</v>
      </c>
      <c r="D1310" t="s">
        <v>16</v>
      </c>
      <c r="E1310">
        <v>1</v>
      </c>
      <c r="F1310">
        <v>6.56</v>
      </c>
      <c r="G1310">
        <v>1026.67</v>
      </c>
      <c r="I1310">
        <v>1026.67</v>
      </c>
      <c r="K1310" t="s">
        <v>66</v>
      </c>
      <c r="L1310">
        <v>0.4</v>
      </c>
      <c r="M1310">
        <v>-64.099999999999994</v>
      </c>
    </row>
    <row r="1311" spans="1:13" x14ac:dyDescent="0.35">
      <c r="A1311">
        <v>4</v>
      </c>
      <c r="B1311">
        <v>4</v>
      </c>
      <c r="C1311" t="s">
        <v>153</v>
      </c>
      <c r="D1311" t="s">
        <v>16</v>
      </c>
      <c r="E1311">
        <v>1</v>
      </c>
      <c r="F1311">
        <v>6.43</v>
      </c>
      <c r="G1311">
        <v>376.96899999999999</v>
      </c>
      <c r="I1311">
        <v>376.96899999999999</v>
      </c>
      <c r="K1311" t="s">
        <v>66</v>
      </c>
      <c r="L1311">
        <v>0.1</v>
      </c>
      <c r="M1311">
        <v>-86.8</v>
      </c>
    </row>
    <row r="1312" spans="1:13" x14ac:dyDescent="0.35">
      <c r="A1312">
        <v>5</v>
      </c>
      <c r="B1312">
        <v>5</v>
      </c>
      <c r="C1312" t="s">
        <v>154</v>
      </c>
      <c r="D1312" t="s">
        <v>16</v>
      </c>
      <c r="E1312">
        <v>1</v>
      </c>
      <c r="F1312">
        <v>6.43</v>
      </c>
      <c r="G1312">
        <v>1073.4639999999999</v>
      </c>
      <c r="I1312">
        <v>1073.4639999999999</v>
      </c>
      <c r="K1312" t="s">
        <v>66</v>
      </c>
      <c r="L1312">
        <v>0.4</v>
      </c>
      <c r="M1312">
        <v>-62.4</v>
      </c>
    </row>
    <row r="1313" spans="1:13" x14ac:dyDescent="0.35">
      <c r="A1313">
        <v>6</v>
      </c>
      <c r="B1313">
        <v>6</v>
      </c>
      <c r="C1313" t="s">
        <v>155</v>
      </c>
      <c r="D1313" t="s">
        <v>16</v>
      </c>
      <c r="E1313">
        <v>1</v>
      </c>
      <c r="F1313">
        <v>6.47</v>
      </c>
      <c r="G1313">
        <v>1103.3499999999999</v>
      </c>
      <c r="I1313">
        <v>1103.3499999999999</v>
      </c>
      <c r="K1313" t="s">
        <v>66</v>
      </c>
      <c r="L1313">
        <v>0.4</v>
      </c>
      <c r="M1313">
        <v>-61.4</v>
      </c>
    </row>
    <row r="1314" spans="1:13" x14ac:dyDescent="0.35">
      <c r="A1314">
        <v>7</v>
      </c>
      <c r="B1314">
        <v>7</v>
      </c>
      <c r="C1314" t="s">
        <v>156</v>
      </c>
      <c r="D1314" t="s">
        <v>24</v>
      </c>
      <c r="E1314">
        <v>1</v>
      </c>
    </row>
    <row r="1315" spans="1:13" x14ac:dyDescent="0.35">
      <c r="A1315">
        <v>8</v>
      </c>
      <c r="B1315">
        <v>8</v>
      </c>
      <c r="C1315" t="s">
        <v>157</v>
      </c>
      <c r="D1315" t="s">
        <v>16</v>
      </c>
      <c r="E1315">
        <v>1</v>
      </c>
      <c r="F1315">
        <v>6.48</v>
      </c>
      <c r="G1315">
        <v>1605.6669999999999</v>
      </c>
      <c r="I1315">
        <v>1605.6669999999999</v>
      </c>
      <c r="K1315" t="s">
        <v>66</v>
      </c>
      <c r="L1315">
        <v>0.6</v>
      </c>
      <c r="M1315">
        <v>-43.8</v>
      </c>
    </row>
    <row r="1316" spans="1:13" x14ac:dyDescent="0.35">
      <c r="A1316">
        <v>9</v>
      </c>
      <c r="B1316">
        <v>9</v>
      </c>
      <c r="C1316" t="s">
        <v>158</v>
      </c>
      <c r="D1316" t="s">
        <v>16</v>
      </c>
      <c r="E1316">
        <v>1</v>
      </c>
      <c r="F1316">
        <v>6.52</v>
      </c>
      <c r="G1316">
        <v>1083.4839999999999</v>
      </c>
      <c r="I1316">
        <v>1083.4839999999999</v>
      </c>
      <c r="K1316" t="s">
        <v>66</v>
      </c>
      <c r="L1316">
        <v>0.4</v>
      </c>
      <c r="M1316">
        <v>-62.1</v>
      </c>
    </row>
    <row r="1317" spans="1:13" x14ac:dyDescent="0.35">
      <c r="A1317">
        <v>10</v>
      </c>
      <c r="B1317">
        <v>10</v>
      </c>
      <c r="C1317" t="s">
        <v>159</v>
      </c>
      <c r="D1317" t="s">
        <v>16</v>
      </c>
      <c r="E1317">
        <v>1</v>
      </c>
      <c r="F1317">
        <v>6.41</v>
      </c>
      <c r="G1317">
        <v>980.904</v>
      </c>
      <c r="I1317">
        <v>980.904</v>
      </c>
      <c r="K1317" t="s">
        <v>66</v>
      </c>
      <c r="L1317">
        <v>0.3</v>
      </c>
      <c r="M1317">
        <v>-65.7</v>
      </c>
    </row>
    <row r="1318" spans="1:13" x14ac:dyDescent="0.35">
      <c r="A1318">
        <v>11</v>
      </c>
      <c r="B1318">
        <v>11</v>
      </c>
      <c r="C1318" t="s">
        <v>160</v>
      </c>
      <c r="D1318" t="s">
        <v>24</v>
      </c>
      <c r="E1318">
        <v>1</v>
      </c>
    </row>
    <row r="1319" spans="1:13" x14ac:dyDescent="0.35">
      <c r="A1319">
        <v>12</v>
      </c>
      <c r="B1319">
        <v>12</v>
      </c>
      <c r="C1319" t="s">
        <v>161</v>
      </c>
      <c r="D1319" t="s">
        <v>16</v>
      </c>
      <c r="E1319">
        <v>1</v>
      </c>
      <c r="F1319">
        <v>6.5</v>
      </c>
      <c r="G1319">
        <v>1325.683</v>
      </c>
      <c r="I1319">
        <v>1325.683</v>
      </c>
      <c r="K1319" t="s">
        <v>66</v>
      </c>
      <c r="L1319">
        <v>0.5</v>
      </c>
      <c r="M1319">
        <v>-53.6</v>
      </c>
    </row>
    <row r="1320" spans="1:13" x14ac:dyDescent="0.35">
      <c r="A1320">
        <v>13</v>
      </c>
      <c r="B1320">
        <v>13</v>
      </c>
      <c r="C1320" t="s">
        <v>162</v>
      </c>
      <c r="D1320" t="s">
        <v>16</v>
      </c>
      <c r="E1320">
        <v>1</v>
      </c>
      <c r="F1320">
        <v>6.5</v>
      </c>
      <c r="G1320">
        <v>1415.2080000000001</v>
      </c>
      <c r="I1320">
        <v>1415.2080000000001</v>
      </c>
      <c r="K1320" t="s">
        <v>66</v>
      </c>
      <c r="L1320">
        <v>0.5</v>
      </c>
      <c r="M1320">
        <v>-50.5</v>
      </c>
    </row>
    <row r="1321" spans="1:13" x14ac:dyDescent="0.35">
      <c r="A1321">
        <v>14</v>
      </c>
      <c r="B1321">
        <v>14</v>
      </c>
      <c r="C1321" t="s">
        <v>163</v>
      </c>
      <c r="D1321" t="s">
        <v>16</v>
      </c>
      <c r="E1321">
        <v>1</v>
      </c>
      <c r="F1321">
        <v>6.47</v>
      </c>
      <c r="G1321">
        <v>1536.8330000000001</v>
      </c>
      <c r="I1321">
        <v>1536.8330000000001</v>
      </c>
      <c r="K1321" t="s">
        <v>66</v>
      </c>
      <c r="L1321">
        <v>0.5</v>
      </c>
      <c r="M1321">
        <v>-46.2</v>
      </c>
    </row>
    <row r="1322" spans="1:13" x14ac:dyDescent="0.35">
      <c r="A1322">
        <v>15</v>
      </c>
      <c r="B1322">
        <v>15</v>
      </c>
      <c r="C1322" t="s">
        <v>164</v>
      </c>
      <c r="D1322" t="s">
        <v>16</v>
      </c>
      <c r="E1322">
        <v>1</v>
      </c>
      <c r="F1322">
        <v>6.52</v>
      </c>
      <c r="G1322">
        <v>1203.4639999999999</v>
      </c>
      <c r="I1322">
        <v>1203.4639999999999</v>
      </c>
      <c r="K1322" t="s">
        <v>66</v>
      </c>
      <c r="L1322">
        <v>0.4</v>
      </c>
      <c r="M1322">
        <v>-57.9</v>
      </c>
    </row>
    <row r="1323" spans="1:13" x14ac:dyDescent="0.35">
      <c r="A1323">
        <v>16</v>
      </c>
      <c r="B1323">
        <v>16</v>
      </c>
      <c r="C1323" t="s">
        <v>165</v>
      </c>
      <c r="D1323" t="s">
        <v>24</v>
      </c>
      <c r="E1323">
        <v>1</v>
      </c>
    </row>
    <row r="1324" spans="1:13" x14ac:dyDescent="0.35">
      <c r="A1324">
        <v>17</v>
      </c>
      <c r="B1324">
        <v>17</v>
      </c>
      <c r="C1324" t="s">
        <v>166</v>
      </c>
      <c r="D1324" t="s">
        <v>16</v>
      </c>
      <c r="E1324">
        <v>1</v>
      </c>
      <c r="F1324">
        <v>6.47</v>
      </c>
      <c r="G1324">
        <v>1027.4860000000001</v>
      </c>
      <c r="I1324">
        <v>1027.4860000000001</v>
      </c>
      <c r="K1324" t="s">
        <v>66</v>
      </c>
      <c r="L1324">
        <v>0.4</v>
      </c>
      <c r="M1324">
        <v>-64</v>
      </c>
    </row>
    <row r="1325" spans="1:13" x14ac:dyDescent="0.35">
      <c r="A1325">
        <v>18</v>
      </c>
      <c r="B1325">
        <v>18</v>
      </c>
      <c r="C1325" t="s">
        <v>167</v>
      </c>
      <c r="D1325" t="s">
        <v>16</v>
      </c>
      <c r="E1325">
        <v>1</v>
      </c>
      <c r="F1325">
        <v>6.31</v>
      </c>
      <c r="G1325">
        <v>207.196</v>
      </c>
      <c r="I1325">
        <v>207.196</v>
      </c>
      <c r="K1325" t="s">
        <v>66</v>
      </c>
      <c r="L1325">
        <v>0.1</v>
      </c>
      <c r="M1325">
        <v>-92.7</v>
      </c>
    </row>
    <row r="1326" spans="1:13" x14ac:dyDescent="0.35">
      <c r="A1326">
        <v>19</v>
      </c>
      <c r="B1326">
        <v>19</v>
      </c>
      <c r="C1326" t="s">
        <v>168</v>
      </c>
      <c r="D1326" t="s">
        <v>16</v>
      </c>
      <c r="E1326">
        <v>1</v>
      </c>
      <c r="F1326">
        <v>6.31</v>
      </c>
      <c r="G1326">
        <v>1207.4480000000001</v>
      </c>
      <c r="I1326">
        <v>1207.4480000000001</v>
      </c>
      <c r="K1326" t="s">
        <v>66</v>
      </c>
      <c r="L1326">
        <v>0.4</v>
      </c>
      <c r="M1326">
        <v>-57.7</v>
      </c>
    </row>
    <row r="1327" spans="1:13" x14ac:dyDescent="0.35">
      <c r="A1327">
        <v>20</v>
      </c>
      <c r="B1327">
        <v>20</v>
      </c>
      <c r="C1327" t="s">
        <v>169</v>
      </c>
      <c r="D1327" t="s">
        <v>16</v>
      </c>
      <c r="E1327">
        <v>1</v>
      </c>
      <c r="F1327">
        <v>6.36</v>
      </c>
      <c r="G1327">
        <v>1172.818</v>
      </c>
      <c r="I1327">
        <v>1172.818</v>
      </c>
      <c r="K1327" t="s">
        <v>66</v>
      </c>
      <c r="L1327">
        <v>0.4</v>
      </c>
      <c r="M1327">
        <v>-58.9</v>
      </c>
    </row>
    <row r="1328" spans="1:13" x14ac:dyDescent="0.35">
      <c r="A1328">
        <v>21</v>
      </c>
      <c r="B1328">
        <v>21</v>
      </c>
      <c r="C1328" t="s">
        <v>170</v>
      </c>
      <c r="D1328" t="s">
        <v>24</v>
      </c>
      <c r="E1328">
        <v>1</v>
      </c>
    </row>
    <row r="1329" spans="1:13" x14ac:dyDescent="0.35">
      <c r="A1329">
        <v>22</v>
      </c>
      <c r="B1329">
        <v>22</v>
      </c>
      <c r="C1329" t="s">
        <v>171</v>
      </c>
      <c r="D1329" t="s">
        <v>16</v>
      </c>
      <c r="E1329">
        <v>1</v>
      </c>
      <c r="F1329">
        <v>6.36</v>
      </c>
      <c r="G1329">
        <v>2105.203</v>
      </c>
      <c r="I1329">
        <v>2105.203</v>
      </c>
      <c r="K1329" t="s">
        <v>66</v>
      </c>
      <c r="L1329">
        <v>0.7</v>
      </c>
      <c r="M1329">
        <v>-26.3</v>
      </c>
    </row>
    <row r="1330" spans="1:13" x14ac:dyDescent="0.35">
      <c r="A1330">
        <v>23</v>
      </c>
      <c r="B1330">
        <v>23</v>
      </c>
      <c r="C1330" t="s">
        <v>172</v>
      </c>
      <c r="D1330" t="s">
        <v>16</v>
      </c>
      <c r="E1330">
        <v>1</v>
      </c>
      <c r="F1330">
        <v>6.43</v>
      </c>
      <c r="G1330">
        <v>1225.4059999999999</v>
      </c>
      <c r="I1330">
        <v>1225.4059999999999</v>
      </c>
      <c r="K1330" t="s">
        <v>66</v>
      </c>
      <c r="L1330">
        <v>0.4</v>
      </c>
      <c r="M1330">
        <v>-57.1</v>
      </c>
    </row>
    <row r="1331" spans="1:13" x14ac:dyDescent="0.35">
      <c r="A1331">
        <v>24</v>
      </c>
      <c r="B1331">
        <v>24</v>
      </c>
      <c r="C1331" t="s">
        <v>173</v>
      </c>
      <c r="D1331" t="s">
        <v>16</v>
      </c>
      <c r="E1331">
        <v>1</v>
      </c>
      <c r="F1331">
        <v>6.32</v>
      </c>
      <c r="G1331">
        <v>922.85599999999999</v>
      </c>
      <c r="I1331">
        <v>922.85599999999999</v>
      </c>
      <c r="K1331" t="s">
        <v>66</v>
      </c>
      <c r="L1331">
        <v>0.3</v>
      </c>
      <c r="M1331">
        <v>-67.7</v>
      </c>
    </row>
    <row r="1332" spans="1:13" x14ac:dyDescent="0.35">
      <c r="A1332">
        <v>25</v>
      </c>
      <c r="B1332">
        <v>25</v>
      </c>
      <c r="C1332" t="s">
        <v>174</v>
      </c>
      <c r="D1332" t="s">
        <v>24</v>
      </c>
      <c r="E1332">
        <v>1</v>
      </c>
      <c r="K1332" t="s">
        <v>25</v>
      </c>
    </row>
    <row r="1333" spans="1:13" x14ac:dyDescent="0.35">
      <c r="A1333">
        <v>26</v>
      </c>
      <c r="B1333">
        <v>26</v>
      </c>
      <c r="C1333" t="s">
        <v>175</v>
      </c>
      <c r="D1333" t="s">
        <v>16</v>
      </c>
      <c r="E1333">
        <v>1</v>
      </c>
      <c r="F1333">
        <v>6.4</v>
      </c>
      <c r="G1333">
        <v>1002.506</v>
      </c>
      <c r="I1333">
        <v>1002.506</v>
      </c>
      <c r="K1333" t="s">
        <v>66</v>
      </c>
      <c r="L1333">
        <v>0.4</v>
      </c>
      <c r="M1333">
        <v>-64.900000000000006</v>
      </c>
    </row>
    <row r="1334" spans="1:13" x14ac:dyDescent="0.35">
      <c r="A1334">
        <v>27</v>
      </c>
      <c r="B1334">
        <v>27</v>
      </c>
      <c r="C1334" t="s">
        <v>176</v>
      </c>
      <c r="D1334" t="s">
        <v>16</v>
      </c>
      <c r="E1334">
        <v>1</v>
      </c>
      <c r="F1334">
        <v>6.11</v>
      </c>
      <c r="G1334">
        <v>182.02699999999999</v>
      </c>
      <c r="I1334">
        <v>182.02699999999999</v>
      </c>
      <c r="K1334" t="s">
        <v>66</v>
      </c>
      <c r="L1334">
        <v>0.1</v>
      </c>
      <c r="M1334">
        <v>-93.6</v>
      </c>
    </row>
    <row r="1335" spans="1:13" x14ac:dyDescent="0.35">
      <c r="A1335">
        <v>28</v>
      </c>
      <c r="B1335">
        <v>28</v>
      </c>
      <c r="C1335" t="s">
        <v>177</v>
      </c>
      <c r="D1335" t="s">
        <v>16</v>
      </c>
      <c r="E1335">
        <v>1</v>
      </c>
      <c r="F1335">
        <v>6.15</v>
      </c>
      <c r="G1335">
        <v>1203.8399999999999</v>
      </c>
      <c r="I1335">
        <v>1203.8399999999999</v>
      </c>
      <c r="K1335" t="s">
        <v>66</v>
      </c>
      <c r="L1335">
        <v>0.4</v>
      </c>
      <c r="M1335">
        <v>-57.9</v>
      </c>
    </row>
    <row r="1336" spans="1:13" x14ac:dyDescent="0.35">
      <c r="A1336">
        <v>29</v>
      </c>
      <c r="B1336">
        <v>29</v>
      </c>
      <c r="C1336" t="s">
        <v>178</v>
      </c>
      <c r="D1336" t="s">
        <v>16</v>
      </c>
      <c r="E1336">
        <v>1</v>
      </c>
      <c r="F1336">
        <v>6.31</v>
      </c>
      <c r="G1336">
        <v>1049.704</v>
      </c>
      <c r="I1336">
        <v>1049.704</v>
      </c>
      <c r="K1336" t="s">
        <v>66</v>
      </c>
      <c r="L1336">
        <v>0.4</v>
      </c>
      <c r="M1336">
        <v>-63.3</v>
      </c>
    </row>
    <row r="1337" spans="1:13" x14ac:dyDescent="0.35">
      <c r="A1337">
        <v>30</v>
      </c>
      <c r="B1337">
        <v>30</v>
      </c>
      <c r="C1337" t="s">
        <v>179</v>
      </c>
      <c r="D1337" t="s">
        <v>24</v>
      </c>
      <c r="E1337">
        <v>1</v>
      </c>
    </row>
    <row r="1338" spans="1:13" x14ac:dyDescent="0.35">
      <c r="A1338">
        <v>31</v>
      </c>
      <c r="B1338">
        <v>31</v>
      </c>
      <c r="C1338" t="s">
        <v>180</v>
      </c>
      <c r="D1338" t="s">
        <v>16</v>
      </c>
      <c r="E1338">
        <v>1</v>
      </c>
      <c r="F1338">
        <v>6.38</v>
      </c>
      <c r="G1338">
        <v>2669.35</v>
      </c>
      <c r="I1338">
        <v>2669.35</v>
      </c>
      <c r="K1338" t="s">
        <v>66</v>
      </c>
      <c r="L1338">
        <v>0.9</v>
      </c>
      <c r="M1338">
        <v>-6.6</v>
      </c>
    </row>
    <row r="1339" spans="1:13" x14ac:dyDescent="0.35">
      <c r="A1339">
        <v>32</v>
      </c>
      <c r="B1339">
        <v>32</v>
      </c>
      <c r="C1339" t="s">
        <v>181</v>
      </c>
      <c r="D1339" t="s">
        <v>16</v>
      </c>
      <c r="E1339">
        <v>1</v>
      </c>
      <c r="F1339">
        <v>6.38</v>
      </c>
      <c r="G1339">
        <v>1110.0050000000001</v>
      </c>
      <c r="I1339">
        <v>1110.0050000000001</v>
      </c>
      <c r="K1339" t="s">
        <v>66</v>
      </c>
      <c r="L1339">
        <v>0.4</v>
      </c>
      <c r="M1339">
        <v>-61.1</v>
      </c>
    </row>
    <row r="1340" spans="1:13" x14ac:dyDescent="0.35">
      <c r="A1340">
        <v>33</v>
      </c>
      <c r="B1340">
        <v>33</v>
      </c>
      <c r="C1340" t="s">
        <v>182</v>
      </c>
      <c r="D1340" t="s">
        <v>16</v>
      </c>
      <c r="E1340">
        <v>1</v>
      </c>
      <c r="F1340">
        <v>6.29</v>
      </c>
      <c r="G1340">
        <v>986.52099999999996</v>
      </c>
      <c r="I1340">
        <v>986.52099999999996</v>
      </c>
      <c r="K1340" t="s">
        <v>66</v>
      </c>
      <c r="L1340">
        <v>0.3</v>
      </c>
      <c r="M1340">
        <v>-65.5</v>
      </c>
    </row>
    <row r="1341" spans="1:13" x14ac:dyDescent="0.35">
      <c r="A1341">
        <v>34</v>
      </c>
      <c r="B1341">
        <v>34</v>
      </c>
      <c r="C1341" t="s">
        <v>183</v>
      </c>
      <c r="D1341" t="s">
        <v>24</v>
      </c>
      <c r="E1341">
        <v>1</v>
      </c>
    </row>
    <row r="1342" spans="1:13" x14ac:dyDescent="0.35">
      <c r="A1342">
        <v>35</v>
      </c>
      <c r="B1342">
        <v>35</v>
      </c>
      <c r="C1342" t="s">
        <v>184</v>
      </c>
      <c r="D1342" t="s">
        <v>24</v>
      </c>
      <c r="E1342">
        <v>1</v>
      </c>
    </row>
    <row r="1343" spans="1:13" x14ac:dyDescent="0.35">
      <c r="A1343">
        <v>36</v>
      </c>
      <c r="B1343">
        <v>36</v>
      </c>
      <c r="C1343" t="s">
        <v>185</v>
      </c>
      <c r="D1343" t="s">
        <v>24</v>
      </c>
      <c r="E1343">
        <v>1</v>
      </c>
    </row>
    <row r="1344" spans="1:13" x14ac:dyDescent="0.35">
      <c r="A1344">
        <v>37</v>
      </c>
      <c r="B1344">
        <v>37</v>
      </c>
      <c r="C1344" t="s">
        <v>186</v>
      </c>
      <c r="D1344" t="s">
        <v>24</v>
      </c>
      <c r="E1344">
        <v>1</v>
      </c>
    </row>
    <row r="1345" spans="1:5" x14ac:dyDescent="0.35">
      <c r="A1345">
        <v>38</v>
      </c>
      <c r="B1345">
        <v>38</v>
      </c>
      <c r="C1345" t="s">
        <v>187</v>
      </c>
      <c r="D1345" t="s">
        <v>24</v>
      </c>
      <c r="E1345">
        <v>1</v>
      </c>
    </row>
    <row r="1346" spans="1:5" x14ac:dyDescent="0.35">
      <c r="A1346">
        <v>39</v>
      </c>
      <c r="B1346">
        <v>39</v>
      </c>
      <c r="C1346" t="s">
        <v>188</v>
      </c>
      <c r="D1346" t="s">
        <v>24</v>
      </c>
      <c r="E1346">
        <v>1</v>
      </c>
    </row>
    <row r="1347" spans="1:5" x14ac:dyDescent="0.35">
      <c r="A1347">
        <v>40</v>
      </c>
      <c r="B1347">
        <v>40</v>
      </c>
      <c r="C1347" t="s">
        <v>189</v>
      </c>
      <c r="D1347" t="s">
        <v>24</v>
      </c>
      <c r="E1347">
        <v>1</v>
      </c>
    </row>
    <row r="1348" spans="1:5" x14ac:dyDescent="0.35">
      <c r="A1348">
        <v>41</v>
      </c>
      <c r="B1348">
        <v>41</v>
      </c>
      <c r="C1348" t="s">
        <v>190</v>
      </c>
      <c r="D1348" t="s">
        <v>24</v>
      </c>
      <c r="E1348">
        <v>1</v>
      </c>
    </row>
    <row r="1349" spans="1:5" x14ac:dyDescent="0.35">
      <c r="A1349">
        <v>42</v>
      </c>
      <c r="B1349">
        <v>42</v>
      </c>
      <c r="C1349" t="s">
        <v>191</v>
      </c>
      <c r="D1349" t="s">
        <v>24</v>
      </c>
      <c r="E1349">
        <v>1</v>
      </c>
    </row>
    <row r="1350" spans="1:5" x14ac:dyDescent="0.35">
      <c r="A1350">
        <v>43</v>
      </c>
      <c r="B1350">
        <v>43</v>
      </c>
      <c r="C1350" t="s">
        <v>192</v>
      </c>
      <c r="D1350" t="s">
        <v>16</v>
      </c>
      <c r="E1350">
        <v>1</v>
      </c>
    </row>
    <row r="1351" spans="1:5" x14ac:dyDescent="0.35">
      <c r="A1351">
        <v>44</v>
      </c>
      <c r="B1351">
        <v>44</v>
      </c>
      <c r="C1351" t="s">
        <v>193</v>
      </c>
      <c r="D1351" t="s">
        <v>16</v>
      </c>
      <c r="E1351">
        <v>1</v>
      </c>
    </row>
    <row r="1352" spans="1:5" x14ac:dyDescent="0.35">
      <c r="A1352">
        <v>45</v>
      </c>
      <c r="B1352">
        <v>45</v>
      </c>
      <c r="C1352" t="s">
        <v>194</v>
      </c>
      <c r="D1352" t="s">
        <v>16</v>
      </c>
      <c r="E1352">
        <v>1</v>
      </c>
    </row>
    <row r="1353" spans="1:5" x14ac:dyDescent="0.35">
      <c r="A1353">
        <v>46</v>
      </c>
      <c r="B1353">
        <v>46</v>
      </c>
      <c r="C1353" t="s">
        <v>195</v>
      </c>
      <c r="D1353" t="s">
        <v>16</v>
      </c>
      <c r="E1353">
        <v>1</v>
      </c>
    </row>
    <row r="1354" spans="1:5" x14ac:dyDescent="0.35">
      <c r="A1354">
        <v>47</v>
      </c>
      <c r="B1354">
        <v>47</v>
      </c>
      <c r="C1354" t="s">
        <v>196</v>
      </c>
      <c r="D1354" t="s">
        <v>16</v>
      </c>
      <c r="E1354">
        <v>1</v>
      </c>
    </row>
    <row r="1355" spans="1:5" x14ac:dyDescent="0.35">
      <c r="A1355">
        <v>48</v>
      </c>
      <c r="B1355">
        <v>48</v>
      </c>
      <c r="C1355" t="s">
        <v>197</v>
      </c>
      <c r="D1355" t="s">
        <v>24</v>
      </c>
      <c r="E1355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98"/>
  <sheetViews>
    <sheetView workbookViewId="0"/>
  </sheetViews>
  <sheetFormatPr defaultRowHeight="14.5" x14ac:dyDescent="0.35"/>
  <cols>
    <col min="2" max="2" width="28.54296875" customWidth="1"/>
  </cols>
  <sheetData>
    <row r="1" spans="1:12" x14ac:dyDescent="0.35">
      <c r="A1" t="s">
        <v>0</v>
      </c>
    </row>
    <row r="3" spans="1:12" x14ac:dyDescent="0.35">
      <c r="A3" t="s">
        <v>438</v>
      </c>
    </row>
    <row r="5" spans="1:12" x14ac:dyDescent="0.35">
      <c r="A5" t="s">
        <v>439</v>
      </c>
    </row>
    <row r="7" spans="1:12" x14ac:dyDescent="0.35">
      <c r="B7" t="s">
        <v>4</v>
      </c>
      <c r="C7" t="s">
        <v>5</v>
      </c>
      <c r="D7" t="s">
        <v>6</v>
      </c>
      <c r="E7" t="s">
        <v>7</v>
      </c>
      <c r="F7" t="s">
        <v>8</v>
      </c>
      <c r="G7" t="s">
        <v>9</v>
      </c>
      <c r="H7" t="s">
        <v>10</v>
      </c>
      <c r="I7" t="s">
        <v>11</v>
      </c>
      <c r="J7" t="s">
        <v>12</v>
      </c>
      <c r="K7" t="s">
        <v>13</v>
      </c>
      <c r="L7" t="s">
        <v>14</v>
      </c>
    </row>
    <row r="8" spans="1:12" x14ac:dyDescent="0.35">
      <c r="A8">
        <v>1</v>
      </c>
      <c r="B8" t="s">
        <v>440</v>
      </c>
      <c r="C8" t="s">
        <v>16</v>
      </c>
      <c r="E8">
        <v>2.14</v>
      </c>
      <c r="F8">
        <v>173785.82800000001</v>
      </c>
      <c r="G8">
        <v>1857.319</v>
      </c>
      <c r="H8">
        <v>93.567999999999998</v>
      </c>
      <c r="J8" t="s">
        <v>66</v>
      </c>
      <c r="K8">
        <v>8661634.3000000007</v>
      </c>
    </row>
    <row r="9" spans="1:12" x14ac:dyDescent="0.35">
      <c r="A9">
        <v>2</v>
      </c>
      <c r="B9" t="s">
        <v>441</v>
      </c>
      <c r="C9" t="s">
        <v>24</v>
      </c>
      <c r="E9">
        <v>2.19</v>
      </c>
      <c r="F9">
        <v>6.7279999999999998</v>
      </c>
      <c r="J9" t="s">
        <v>66</v>
      </c>
    </row>
    <row r="10" spans="1:12" x14ac:dyDescent="0.35">
      <c r="A10">
        <v>3</v>
      </c>
      <c r="B10" t="s">
        <v>442</v>
      </c>
      <c r="C10" t="s">
        <v>443</v>
      </c>
      <c r="D10">
        <v>733.5</v>
      </c>
      <c r="G10">
        <v>2550.3420000000001</v>
      </c>
    </row>
    <row r="11" spans="1:12" x14ac:dyDescent="0.35">
      <c r="A11">
        <v>4</v>
      </c>
      <c r="B11" t="s">
        <v>444</v>
      </c>
      <c r="C11" t="s">
        <v>443</v>
      </c>
      <c r="D11">
        <v>1442</v>
      </c>
      <c r="G11">
        <v>2507.721</v>
      </c>
    </row>
    <row r="12" spans="1:12" x14ac:dyDescent="0.35">
      <c r="A12">
        <v>5</v>
      </c>
      <c r="B12" t="s">
        <v>445</v>
      </c>
      <c r="C12" t="s">
        <v>443</v>
      </c>
      <c r="D12">
        <v>2866</v>
      </c>
      <c r="G12">
        <v>2958.66</v>
      </c>
    </row>
    <row r="13" spans="1:12" x14ac:dyDescent="0.35">
      <c r="A13">
        <v>6</v>
      </c>
      <c r="B13" t="s">
        <v>446</v>
      </c>
      <c r="C13" t="s">
        <v>443</v>
      </c>
      <c r="D13">
        <v>5763</v>
      </c>
      <c r="G13">
        <v>2628.857</v>
      </c>
    </row>
    <row r="14" spans="1:12" x14ac:dyDescent="0.35">
      <c r="A14">
        <v>7</v>
      </c>
      <c r="B14" t="s">
        <v>447</v>
      </c>
      <c r="C14" t="s">
        <v>24</v>
      </c>
    </row>
    <row r="15" spans="1:12" x14ac:dyDescent="0.35">
      <c r="A15">
        <v>8</v>
      </c>
      <c r="B15" t="s">
        <v>448</v>
      </c>
      <c r="C15" t="s">
        <v>24</v>
      </c>
      <c r="G15">
        <v>11.906000000000001</v>
      </c>
    </row>
    <row r="16" spans="1:12" x14ac:dyDescent="0.35">
      <c r="A16">
        <v>9</v>
      </c>
      <c r="B16" t="s">
        <v>449</v>
      </c>
      <c r="C16" t="s">
        <v>24</v>
      </c>
    </row>
    <row r="17" spans="1:11" x14ac:dyDescent="0.35">
      <c r="A17">
        <v>10</v>
      </c>
      <c r="B17" t="s">
        <v>450</v>
      </c>
      <c r="C17" t="s">
        <v>443</v>
      </c>
      <c r="D17">
        <v>0.61899999999999999</v>
      </c>
      <c r="G17">
        <v>2679.692</v>
      </c>
      <c r="J17" t="s">
        <v>25</v>
      </c>
    </row>
    <row r="18" spans="1:11" x14ac:dyDescent="0.35">
      <c r="A18">
        <v>11</v>
      </c>
      <c r="B18" t="s">
        <v>451</v>
      </c>
      <c r="C18" t="s">
        <v>443</v>
      </c>
      <c r="D18">
        <v>1.3420000000000001</v>
      </c>
      <c r="G18">
        <v>2867.6550000000002</v>
      </c>
    </row>
    <row r="19" spans="1:11" x14ac:dyDescent="0.35">
      <c r="A19">
        <v>12</v>
      </c>
      <c r="B19" t="s">
        <v>452</v>
      </c>
      <c r="C19" t="s">
        <v>443</v>
      </c>
      <c r="D19">
        <v>2.7730000000000001</v>
      </c>
      <c r="G19">
        <v>2934.8359999999998</v>
      </c>
    </row>
    <row r="20" spans="1:11" x14ac:dyDescent="0.35">
      <c r="A20">
        <v>13</v>
      </c>
      <c r="B20" t="s">
        <v>453</v>
      </c>
      <c r="C20" t="s">
        <v>443</v>
      </c>
      <c r="D20">
        <v>5.5149999999999997</v>
      </c>
      <c r="G20">
        <v>3054.2550000000001</v>
      </c>
    </row>
    <row r="21" spans="1:11" x14ac:dyDescent="0.35">
      <c r="A21">
        <v>14</v>
      </c>
      <c r="B21" t="s">
        <v>454</v>
      </c>
      <c r="C21" t="s">
        <v>443</v>
      </c>
      <c r="D21">
        <v>11.41</v>
      </c>
      <c r="G21">
        <v>2950.913</v>
      </c>
      <c r="J21" t="s">
        <v>25</v>
      </c>
    </row>
    <row r="22" spans="1:11" x14ac:dyDescent="0.35">
      <c r="A22">
        <v>15</v>
      </c>
      <c r="B22" t="s">
        <v>455</v>
      </c>
      <c r="C22" t="s">
        <v>16</v>
      </c>
      <c r="G22">
        <v>10.696</v>
      </c>
    </row>
    <row r="23" spans="1:11" x14ac:dyDescent="0.35">
      <c r="A23">
        <v>16</v>
      </c>
      <c r="B23" t="s">
        <v>456</v>
      </c>
      <c r="C23" t="s">
        <v>443</v>
      </c>
      <c r="D23">
        <v>22.41</v>
      </c>
      <c r="G23">
        <v>3674.2890000000002</v>
      </c>
    </row>
    <row r="24" spans="1:11" x14ac:dyDescent="0.35">
      <c r="A24">
        <v>17</v>
      </c>
      <c r="B24" t="s">
        <v>457</v>
      </c>
      <c r="C24" t="s">
        <v>443</v>
      </c>
      <c r="D24">
        <v>44.62</v>
      </c>
      <c r="G24">
        <v>3211.6129999999998</v>
      </c>
      <c r="J24" t="s">
        <v>25</v>
      </c>
    </row>
    <row r="25" spans="1:11" x14ac:dyDescent="0.35">
      <c r="A25">
        <v>18</v>
      </c>
      <c r="B25" t="s">
        <v>458</v>
      </c>
      <c r="C25" t="s">
        <v>443</v>
      </c>
      <c r="D25">
        <v>89.88</v>
      </c>
      <c r="G25">
        <v>3575.7979999999998</v>
      </c>
    </row>
    <row r="26" spans="1:11" x14ac:dyDescent="0.35">
      <c r="A26">
        <v>19</v>
      </c>
      <c r="B26" t="s">
        <v>459</v>
      </c>
      <c r="C26" t="s">
        <v>443</v>
      </c>
      <c r="D26">
        <v>176.4</v>
      </c>
      <c r="G26">
        <v>3099.3490000000002</v>
      </c>
      <c r="J26" t="s">
        <v>25</v>
      </c>
    </row>
    <row r="27" spans="1:11" x14ac:dyDescent="0.35">
      <c r="A27">
        <v>20</v>
      </c>
      <c r="B27" t="s">
        <v>460</v>
      </c>
      <c r="C27" t="s">
        <v>443</v>
      </c>
      <c r="D27">
        <v>354.9</v>
      </c>
      <c r="G27">
        <v>2992.6770000000001</v>
      </c>
    </row>
    <row r="28" spans="1:11" x14ac:dyDescent="0.35">
      <c r="A28">
        <v>21</v>
      </c>
      <c r="B28" t="s">
        <v>461</v>
      </c>
      <c r="C28" t="s">
        <v>24</v>
      </c>
      <c r="J28" t="s">
        <v>25</v>
      </c>
    </row>
    <row r="29" spans="1:11" x14ac:dyDescent="0.35">
      <c r="A29">
        <v>22</v>
      </c>
      <c r="B29" t="s">
        <v>462</v>
      </c>
      <c r="C29" t="s">
        <v>24</v>
      </c>
    </row>
    <row r="30" spans="1:11" x14ac:dyDescent="0.35">
      <c r="A30">
        <v>23</v>
      </c>
      <c r="B30" t="s">
        <v>463</v>
      </c>
      <c r="C30" t="s">
        <v>16</v>
      </c>
      <c r="E30">
        <v>2.08</v>
      </c>
      <c r="F30">
        <v>271892.18800000002</v>
      </c>
      <c r="G30">
        <v>2563.9479999999999</v>
      </c>
      <c r="H30">
        <v>106.044</v>
      </c>
      <c r="J30" t="s">
        <v>66</v>
      </c>
      <c r="K30">
        <v>9816502.3000000007</v>
      </c>
    </row>
    <row r="31" spans="1:11" x14ac:dyDescent="0.35">
      <c r="A31">
        <v>24</v>
      </c>
      <c r="B31" t="s">
        <v>464</v>
      </c>
      <c r="C31" t="s">
        <v>16</v>
      </c>
      <c r="E31">
        <v>2.1</v>
      </c>
      <c r="F31">
        <v>228757.17199999999</v>
      </c>
      <c r="G31">
        <v>2631.2159999999999</v>
      </c>
      <c r="H31">
        <v>86.94</v>
      </c>
      <c r="J31" t="s">
        <v>66</v>
      </c>
      <c r="K31">
        <v>8048074.2000000002</v>
      </c>
    </row>
    <row r="32" spans="1:11" x14ac:dyDescent="0.35">
      <c r="A32">
        <v>25</v>
      </c>
      <c r="B32" t="s">
        <v>465</v>
      </c>
      <c r="C32" t="s">
        <v>16</v>
      </c>
      <c r="E32">
        <v>2.1</v>
      </c>
      <c r="F32">
        <v>243403.40599999999</v>
      </c>
      <c r="G32">
        <v>2843.5010000000002</v>
      </c>
      <c r="H32">
        <v>85.6</v>
      </c>
      <c r="J32" t="s">
        <v>66</v>
      </c>
      <c r="K32">
        <v>7924053.7999999998</v>
      </c>
    </row>
    <row r="33" spans="1:11" x14ac:dyDescent="0.35">
      <c r="A33">
        <v>26</v>
      </c>
      <c r="B33" t="s">
        <v>466</v>
      </c>
      <c r="C33" t="s">
        <v>16</v>
      </c>
      <c r="E33">
        <v>2.1</v>
      </c>
      <c r="F33">
        <v>273143.625</v>
      </c>
      <c r="G33">
        <v>3045.538</v>
      </c>
      <c r="H33">
        <v>89.686000000000007</v>
      </c>
      <c r="J33" t="s">
        <v>66</v>
      </c>
      <c r="K33">
        <v>8302330.9000000004</v>
      </c>
    </row>
    <row r="34" spans="1:11" x14ac:dyDescent="0.35">
      <c r="A34">
        <v>27</v>
      </c>
      <c r="B34" t="s">
        <v>467</v>
      </c>
      <c r="C34" t="s">
        <v>16</v>
      </c>
      <c r="E34">
        <v>2.08</v>
      </c>
      <c r="F34">
        <v>232887.20300000001</v>
      </c>
      <c r="G34">
        <v>2672.1729999999998</v>
      </c>
      <c r="H34">
        <v>87.153000000000006</v>
      </c>
      <c r="J34" t="s">
        <v>66</v>
      </c>
      <c r="K34">
        <v>8067793</v>
      </c>
    </row>
    <row r="35" spans="1:11" x14ac:dyDescent="0.35">
      <c r="A35">
        <v>28</v>
      </c>
      <c r="B35" t="s">
        <v>468</v>
      </c>
      <c r="C35" t="s">
        <v>24</v>
      </c>
    </row>
    <row r="36" spans="1:11" x14ac:dyDescent="0.35">
      <c r="A36">
        <v>29</v>
      </c>
      <c r="B36" t="s">
        <v>454</v>
      </c>
      <c r="C36" t="s">
        <v>16</v>
      </c>
      <c r="G36">
        <v>2950.913</v>
      </c>
      <c r="J36" t="s">
        <v>25</v>
      </c>
    </row>
    <row r="37" spans="1:11" x14ac:dyDescent="0.35">
      <c r="A37">
        <v>30</v>
      </c>
      <c r="B37" t="s">
        <v>469</v>
      </c>
      <c r="C37" t="s">
        <v>16</v>
      </c>
      <c r="E37">
        <v>2.08</v>
      </c>
      <c r="F37">
        <v>266483.625</v>
      </c>
      <c r="G37">
        <v>2631.741</v>
      </c>
      <c r="H37">
        <v>101.258</v>
      </c>
      <c r="J37" t="s">
        <v>66</v>
      </c>
      <c r="K37">
        <v>9373409.8000000007</v>
      </c>
    </row>
    <row r="38" spans="1:11" x14ac:dyDescent="0.35">
      <c r="A38">
        <v>31</v>
      </c>
      <c r="B38" t="s">
        <v>470</v>
      </c>
      <c r="C38" t="s">
        <v>16</v>
      </c>
      <c r="E38">
        <v>2.08</v>
      </c>
      <c r="F38">
        <v>265685.56300000002</v>
      </c>
      <c r="G38">
        <v>2563.1370000000002</v>
      </c>
      <c r="H38">
        <v>103.65600000000001</v>
      </c>
      <c r="J38" t="s">
        <v>66</v>
      </c>
      <c r="K38">
        <v>9595461.4000000004</v>
      </c>
    </row>
    <row r="39" spans="1:11" x14ac:dyDescent="0.35">
      <c r="A39">
        <v>32</v>
      </c>
      <c r="B39" t="s">
        <v>471</v>
      </c>
      <c r="C39" t="s">
        <v>16</v>
      </c>
      <c r="E39">
        <v>2.08</v>
      </c>
      <c r="F39">
        <v>245199.42199999999</v>
      </c>
      <c r="G39">
        <v>2631.3409999999999</v>
      </c>
      <c r="H39">
        <v>93.183999999999997</v>
      </c>
      <c r="J39" t="s">
        <v>66</v>
      </c>
      <c r="K39">
        <v>8626098.0999999996</v>
      </c>
    </row>
    <row r="40" spans="1:11" x14ac:dyDescent="0.35">
      <c r="A40">
        <v>33</v>
      </c>
      <c r="B40" t="s">
        <v>472</v>
      </c>
      <c r="C40" t="s">
        <v>16</v>
      </c>
      <c r="E40">
        <v>2.08</v>
      </c>
      <c r="F40">
        <v>253291.96900000001</v>
      </c>
      <c r="G40">
        <v>2712.31</v>
      </c>
      <c r="H40">
        <v>93.385999999999996</v>
      </c>
      <c r="J40" t="s">
        <v>66</v>
      </c>
      <c r="K40">
        <v>8644783.5999999996</v>
      </c>
    </row>
    <row r="41" spans="1:11" x14ac:dyDescent="0.35">
      <c r="A41">
        <v>34</v>
      </c>
      <c r="B41" t="s">
        <v>473</v>
      </c>
      <c r="C41" t="s">
        <v>24</v>
      </c>
    </row>
    <row r="42" spans="1:11" x14ac:dyDescent="0.35">
      <c r="A42">
        <v>35</v>
      </c>
      <c r="B42" t="s">
        <v>474</v>
      </c>
      <c r="C42" t="s">
        <v>16</v>
      </c>
      <c r="E42">
        <v>2.06</v>
      </c>
      <c r="F42">
        <v>271977.625</v>
      </c>
      <c r="G42">
        <v>2763.14</v>
      </c>
      <c r="H42">
        <v>98.430999999999997</v>
      </c>
      <c r="J42" t="s">
        <v>66</v>
      </c>
      <c r="K42">
        <v>9111736</v>
      </c>
    </row>
    <row r="43" spans="1:11" x14ac:dyDescent="0.35">
      <c r="A43">
        <v>36</v>
      </c>
      <c r="B43" t="s">
        <v>475</v>
      </c>
      <c r="C43" t="s">
        <v>16</v>
      </c>
      <c r="E43">
        <v>2.08</v>
      </c>
      <c r="F43">
        <v>249771.484</v>
      </c>
      <c r="G43">
        <v>2730.279</v>
      </c>
      <c r="H43">
        <v>91.481999999999999</v>
      </c>
      <c r="J43" t="s">
        <v>66</v>
      </c>
      <c r="K43">
        <v>8468536.0999999996</v>
      </c>
    </row>
    <row r="44" spans="1:11" x14ac:dyDescent="0.35">
      <c r="A44">
        <v>37</v>
      </c>
      <c r="B44" t="s">
        <v>476</v>
      </c>
      <c r="C44" t="s">
        <v>16</v>
      </c>
      <c r="E44">
        <v>2.06</v>
      </c>
      <c r="F44">
        <v>248638.71900000001</v>
      </c>
      <c r="G44">
        <v>2776.7069999999999</v>
      </c>
      <c r="H44">
        <v>89.543999999999997</v>
      </c>
      <c r="J44" t="s">
        <v>66</v>
      </c>
      <c r="K44">
        <v>8289183.0999999996</v>
      </c>
    </row>
    <row r="45" spans="1:11" x14ac:dyDescent="0.35">
      <c r="A45">
        <v>38</v>
      </c>
      <c r="B45" t="s">
        <v>477</v>
      </c>
      <c r="C45" t="s">
        <v>16</v>
      </c>
      <c r="E45">
        <v>2.06</v>
      </c>
      <c r="F45">
        <v>241463.57800000001</v>
      </c>
      <c r="G45">
        <v>2585.4180000000001</v>
      </c>
      <c r="H45">
        <v>93.394000000000005</v>
      </c>
      <c r="J45" t="s">
        <v>66</v>
      </c>
      <c r="K45">
        <v>8645555.3000000007</v>
      </c>
    </row>
    <row r="46" spans="1:11" x14ac:dyDescent="0.35">
      <c r="A46">
        <v>39</v>
      </c>
      <c r="B46" t="s">
        <v>478</v>
      </c>
      <c r="C46" t="s">
        <v>16</v>
      </c>
      <c r="E46">
        <v>2.06</v>
      </c>
      <c r="F46">
        <v>226036.29699999999</v>
      </c>
      <c r="G46">
        <v>2493.5749999999998</v>
      </c>
      <c r="H46">
        <v>90.647000000000006</v>
      </c>
      <c r="J46" t="s">
        <v>66</v>
      </c>
      <c r="K46">
        <v>8391285.1999999993</v>
      </c>
    </row>
    <row r="47" spans="1:11" x14ac:dyDescent="0.35">
      <c r="A47">
        <v>40</v>
      </c>
      <c r="B47" t="s">
        <v>479</v>
      </c>
      <c r="C47" t="s">
        <v>24</v>
      </c>
    </row>
    <row r="48" spans="1:11" x14ac:dyDescent="0.35">
      <c r="A48">
        <v>41</v>
      </c>
      <c r="B48" t="s">
        <v>480</v>
      </c>
      <c r="C48" t="s">
        <v>16</v>
      </c>
      <c r="E48">
        <v>2.0499999999999998</v>
      </c>
      <c r="F48">
        <v>181104.32800000001</v>
      </c>
      <c r="G48">
        <v>2702.029</v>
      </c>
      <c r="H48">
        <v>67.025000000000006</v>
      </c>
      <c r="J48" t="s">
        <v>66</v>
      </c>
      <c r="K48">
        <v>6204688.7999999998</v>
      </c>
    </row>
    <row r="49" spans="1:11" x14ac:dyDescent="0.35">
      <c r="A49">
        <v>42</v>
      </c>
      <c r="B49" t="s">
        <v>481</v>
      </c>
      <c r="C49" t="s">
        <v>16</v>
      </c>
      <c r="E49">
        <v>2.08</v>
      </c>
      <c r="F49">
        <v>209558.79699999999</v>
      </c>
      <c r="G49">
        <v>2631.8829999999998</v>
      </c>
      <c r="H49">
        <v>79.623000000000005</v>
      </c>
      <c r="J49" t="s">
        <v>66</v>
      </c>
      <c r="K49">
        <v>7370812.5999999996</v>
      </c>
    </row>
    <row r="50" spans="1:11" x14ac:dyDescent="0.35">
      <c r="A50">
        <v>43</v>
      </c>
      <c r="B50" t="s">
        <v>482</v>
      </c>
      <c r="C50" t="s">
        <v>16</v>
      </c>
      <c r="E50">
        <v>2.06</v>
      </c>
      <c r="F50">
        <v>251437.79699999999</v>
      </c>
      <c r="G50">
        <v>2537.732</v>
      </c>
      <c r="H50">
        <v>99.08</v>
      </c>
      <c r="J50" t="s">
        <v>66</v>
      </c>
      <c r="K50">
        <v>9171819.5</v>
      </c>
    </row>
    <row r="51" spans="1:11" x14ac:dyDescent="0.35">
      <c r="A51">
        <v>44</v>
      </c>
      <c r="B51" t="s">
        <v>483</v>
      </c>
      <c r="C51" t="s">
        <v>16</v>
      </c>
      <c r="E51">
        <v>2.0499999999999998</v>
      </c>
      <c r="F51">
        <v>249538.5</v>
      </c>
      <c r="G51">
        <v>2714.9059999999999</v>
      </c>
      <c r="H51">
        <v>91.914000000000001</v>
      </c>
      <c r="J51" t="s">
        <v>66</v>
      </c>
      <c r="K51">
        <v>8508542.4000000004</v>
      </c>
    </row>
    <row r="52" spans="1:11" x14ac:dyDescent="0.35">
      <c r="A52">
        <v>45</v>
      </c>
      <c r="B52" t="s">
        <v>484</v>
      </c>
      <c r="C52" t="s">
        <v>16</v>
      </c>
      <c r="E52">
        <v>2.0499999999999998</v>
      </c>
      <c r="F52">
        <v>252382.75</v>
      </c>
      <c r="G52">
        <v>2656.7939999999999</v>
      </c>
      <c r="H52">
        <v>94.995000000000005</v>
      </c>
      <c r="J52" t="s">
        <v>66</v>
      </c>
      <c r="K52">
        <v>8793736</v>
      </c>
    </row>
    <row r="53" spans="1:11" x14ac:dyDescent="0.35">
      <c r="A53">
        <v>46</v>
      </c>
      <c r="B53" t="s">
        <v>485</v>
      </c>
      <c r="C53" t="s">
        <v>24</v>
      </c>
      <c r="J53" t="s">
        <v>25</v>
      </c>
    </row>
    <row r="54" spans="1:11" x14ac:dyDescent="0.35">
      <c r="A54">
        <v>47</v>
      </c>
      <c r="B54" t="s">
        <v>486</v>
      </c>
      <c r="C54" t="s">
        <v>16</v>
      </c>
      <c r="E54">
        <v>2.0499999999999998</v>
      </c>
      <c r="F54">
        <v>177101.516</v>
      </c>
      <c r="G54">
        <v>2529.625</v>
      </c>
      <c r="H54">
        <v>70.010999999999996</v>
      </c>
      <c r="J54" t="s">
        <v>66</v>
      </c>
      <c r="K54">
        <v>6481058.4000000004</v>
      </c>
    </row>
    <row r="55" spans="1:11" x14ac:dyDescent="0.35">
      <c r="A55">
        <v>48</v>
      </c>
      <c r="B55" t="s">
        <v>487</v>
      </c>
      <c r="C55" t="s">
        <v>16</v>
      </c>
      <c r="E55">
        <v>2.06</v>
      </c>
      <c r="F55">
        <v>236109.859</v>
      </c>
      <c r="G55">
        <v>2615.9189999999999</v>
      </c>
      <c r="H55">
        <v>90.259</v>
      </c>
      <c r="J55" t="s">
        <v>66</v>
      </c>
      <c r="K55">
        <v>8355311.9000000004</v>
      </c>
    </row>
    <row r="56" spans="1:11" x14ac:dyDescent="0.35">
      <c r="A56">
        <v>49</v>
      </c>
      <c r="B56" t="s">
        <v>488</v>
      </c>
      <c r="C56" t="s">
        <v>16</v>
      </c>
      <c r="E56">
        <v>2.06</v>
      </c>
      <c r="F56">
        <v>264362.81300000002</v>
      </c>
      <c r="G56">
        <v>2793.0949999999998</v>
      </c>
      <c r="H56">
        <v>94.649000000000001</v>
      </c>
      <c r="J56" t="s">
        <v>66</v>
      </c>
      <c r="K56">
        <v>8761659.5999999996</v>
      </c>
    </row>
    <row r="57" spans="1:11" x14ac:dyDescent="0.35">
      <c r="A57">
        <v>50</v>
      </c>
      <c r="B57" t="s">
        <v>489</v>
      </c>
      <c r="C57" t="s">
        <v>16</v>
      </c>
      <c r="E57">
        <v>2.0499999999999998</v>
      </c>
      <c r="F57">
        <v>251729.06299999999</v>
      </c>
      <c r="G57">
        <v>2782.2919999999999</v>
      </c>
      <c r="H57">
        <v>90.474999999999994</v>
      </c>
      <c r="J57" t="s">
        <v>66</v>
      </c>
      <c r="K57">
        <v>8375359</v>
      </c>
    </row>
    <row r="58" spans="1:11" x14ac:dyDescent="0.35">
      <c r="A58">
        <v>51</v>
      </c>
      <c r="B58" t="s">
        <v>490</v>
      </c>
      <c r="C58" t="s">
        <v>16</v>
      </c>
      <c r="E58">
        <v>2.0499999999999998</v>
      </c>
      <c r="F58">
        <v>236400.734</v>
      </c>
      <c r="G58">
        <v>2545.0349999999999</v>
      </c>
      <c r="H58">
        <v>92.887</v>
      </c>
      <c r="J58" t="s">
        <v>66</v>
      </c>
      <c r="K58">
        <v>8598589.5</v>
      </c>
    </row>
    <row r="59" spans="1:11" x14ac:dyDescent="0.35">
      <c r="A59">
        <v>52</v>
      </c>
      <c r="B59" t="s">
        <v>491</v>
      </c>
      <c r="C59" t="s">
        <v>24</v>
      </c>
      <c r="J59" t="s">
        <v>25</v>
      </c>
    </row>
    <row r="60" spans="1:11" x14ac:dyDescent="0.35">
      <c r="A60">
        <v>53</v>
      </c>
      <c r="B60" t="s">
        <v>492</v>
      </c>
      <c r="C60" t="s">
        <v>16</v>
      </c>
      <c r="E60">
        <v>2.06</v>
      </c>
      <c r="F60">
        <v>240831.32800000001</v>
      </c>
      <c r="G60">
        <v>2516.194</v>
      </c>
      <c r="H60">
        <v>95.712999999999994</v>
      </c>
      <c r="J60" t="s">
        <v>66</v>
      </c>
      <c r="K60">
        <v>8860134.6999999993</v>
      </c>
    </row>
    <row r="61" spans="1:11" x14ac:dyDescent="0.35">
      <c r="A61">
        <v>54</v>
      </c>
      <c r="B61" t="s">
        <v>493</v>
      </c>
      <c r="C61" t="s">
        <v>16</v>
      </c>
      <c r="E61">
        <v>2.0499999999999998</v>
      </c>
      <c r="F61">
        <v>226985.65599999999</v>
      </c>
      <c r="G61">
        <v>2449.0010000000002</v>
      </c>
      <c r="H61">
        <v>92.685000000000002</v>
      </c>
      <c r="J61" t="s">
        <v>66</v>
      </c>
      <c r="K61">
        <v>8579888.8000000007</v>
      </c>
    </row>
    <row r="62" spans="1:11" x14ac:dyDescent="0.35">
      <c r="A62">
        <v>55</v>
      </c>
      <c r="B62" t="s">
        <v>494</v>
      </c>
      <c r="C62" t="s">
        <v>16</v>
      </c>
      <c r="E62">
        <v>2.06</v>
      </c>
      <c r="F62">
        <v>230621.15599999999</v>
      </c>
      <c r="G62">
        <v>2519.6840000000002</v>
      </c>
      <c r="H62">
        <v>91.528000000000006</v>
      </c>
      <c r="J62" t="s">
        <v>66</v>
      </c>
      <c r="K62">
        <v>8472773</v>
      </c>
    </row>
    <row r="63" spans="1:11" x14ac:dyDescent="0.35">
      <c r="A63">
        <v>56</v>
      </c>
      <c r="B63" t="s">
        <v>495</v>
      </c>
      <c r="C63" t="s">
        <v>16</v>
      </c>
      <c r="E63">
        <v>2.06</v>
      </c>
      <c r="F63">
        <v>253160.82800000001</v>
      </c>
      <c r="G63">
        <v>2753.587</v>
      </c>
      <c r="H63">
        <v>91.938999999999993</v>
      </c>
      <c r="J63" t="s">
        <v>66</v>
      </c>
      <c r="K63">
        <v>8510794.5</v>
      </c>
    </row>
    <row r="64" spans="1:11" x14ac:dyDescent="0.35">
      <c r="A64">
        <v>57</v>
      </c>
      <c r="B64" t="s">
        <v>496</v>
      </c>
      <c r="C64" t="s">
        <v>16</v>
      </c>
      <c r="E64">
        <v>2.0499999999999998</v>
      </c>
      <c r="F64">
        <v>229095.141</v>
      </c>
      <c r="G64">
        <v>2627.3429999999998</v>
      </c>
      <c r="H64">
        <v>87.197000000000003</v>
      </c>
      <c r="J64" t="s">
        <v>66</v>
      </c>
      <c r="K64">
        <v>8071844.5</v>
      </c>
    </row>
    <row r="65" spans="1:11" x14ac:dyDescent="0.35">
      <c r="A65">
        <v>58</v>
      </c>
      <c r="B65" t="s">
        <v>497</v>
      </c>
      <c r="C65" t="s">
        <v>24</v>
      </c>
    </row>
    <row r="66" spans="1:11" x14ac:dyDescent="0.35">
      <c r="A66">
        <v>59</v>
      </c>
      <c r="B66" t="s">
        <v>498</v>
      </c>
      <c r="C66" t="s">
        <v>16</v>
      </c>
      <c r="G66">
        <v>3434.1329999999998</v>
      </c>
      <c r="J66" t="s">
        <v>25</v>
      </c>
    </row>
    <row r="67" spans="1:11" x14ac:dyDescent="0.35">
      <c r="A67">
        <v>60</v>
      </c>
      <c r="B67" t="s">
        <v>499</v>
      </c>
      <c r="C67" t="s">
        <v>16</v>
      </c>
      <c r="E67">
        <v>2.0499999999999998</v>
      </c>
      <c r="F67">
        <v>235119.09400000001</v>
      </c>
      <c r="G67">
        <v>2636.6219999999998</v>
      </c>
      <c r="H67">
        <v>89.174000000000007</v>
      </c>
      <c r="J67" t="s">
        <v>66</v>
      </c>
      <c r="K67">
        <v>8254925.5</v>
      </c>
    </row>
    <row r="68" spans="1:11" x14ac:dyDescent="0.35">
      <c r="A68">
        <v>61</v>
      </c>
      <c r="B68" t="s">
        <v>500</v>
      </c>
      <c r="C68" t="s">
        <v>16</v>
      </c>
      <c r="E68">
        <v>2.0499999999999998</v>
      </c>
      <c r="F68">
        <v>227198.53099999999</v>
      </c>
      <c r="G68">
        <v>2646.902</v>
      </c>
      <c r="H68">
        <v>85.835999999999999</v>
      </c>
      <c r="J68" t="s">
        <v>66</v>
      </c>
      <c r="K68">
        <v>7945875.0999999996</v>
      </c>
    </row>
    <row r="69" spans="1:11" x14ac:dyDescent="0.35">
      <c r="A69">
        <v>62</v>
      </c>
      <c r="B69" t="s">
        <v>501</v>
      </c>
      <c r="C69" t="s">
        <v>16</v>
      </c>
      <c r="E69">
        <v>2.0499999999999998</v>
      </c>
      <c r="F69">
        <v>230682.21900000001</v>
      </c>
      <c r="G69">
        <v>2461.1030000000001</v>
      </c>
      <c r="H69">
        <v>93.730999999999995</v>
      </c>
      <c r="J69" t="s">
        <v>66</v>
      </c>
      <c r="K69">
        <v>8676733.9000000004</v>
      </c>
    </row>
    <row r="70" spans="1:11" x14ac:dyDescent="0.35">
      <c r="A70">
        <v>63</v>
      </c>
      <c r="B70" t="s">
        <v>502</v>
      </c>
      <c r="C70" t="s">
        <v>16</v>
      </c>
      <c r="E70">
        <v>2.0299999999999998</v>
      </c>
      <c r="F70">
        <v>220085.04699999999</v>
      </c>
      <c r="G70">
        <v>2558.7420000000002</v>
      </c>
      <c r="H70">
        <v>86.013000000000005</v>
      </c>
      <c r="J70" t="s">
        <v>66</v>
      </c>
      <c r="K70">
        <v>7962291.2999999998</v>
      </c>
    </row>
    <row r="71" spans="1:11" x14ac:dyDescent="0.35">
      <c r="A71">
        <v>64</v>
      </c>
      <c r="B71" t="s">
        <v>503</v>
      </c>
      <c r="C71" t="s">
        <v>24</v>
      </c>
      <c r="J71" t="s">
        <v>25</v>
      </c>
    </row>
    <row r="72" spans="1:11" x14ac:dyDescent="0.35">
      <c r="A72">
        <v>65</v>
      </c>
      <c r="B72" t="s">
        <v>504</v>
      </c>
      <c r="C72" t="s">
        <v>16</v>
      </c>
      <c r="E72">
        <v>2.0299999999999998</v>
      </c>
      <c r="F72">
        <v>180439.75</v>
      </c>
      <c r="G72">
        <v>2355.2849999999999</v>
      </c>
      <c r="H72">
        <v>76.611000000000004</v>
      </c>
      <c r="J72" t="s">
        <v>66</v>
      </c>
      <c r="K72">
        <v>7091953.5</v>
      </c>
    </row>
    <row r="73" spans="1:11" x14ac:dyDescent="0.35">
      <c r="A73">
        <v>66</v>
      </c>
      <c r="B73" t="s">
        <v>505</v>
      </c>
      <c r="C73" t="s">
        <v>16</v>
      </c>
      <c r="E73">
        <v>2.0499999999999998</v>
      </c>
      <c r="F73">
        <v>223838.57800000001</v>
      </c>
      <c r="G73">
        <v>2224.645</v>
      </c>
      <c r="H73">
        <v>100.61799999999999</v>
      </c>
      <c r="J73" t="s">
        <v>66</v>
      </c>
      <c r="K73">
        <v>9314179</v>
      </c>
    </row>
    <row r="74" spans="1:11" x14ac:dyDescent="0.35">
      <c r="A74">
        <v>67</v>
      </c>
      <c r="B74" t="s">
        <v>506</v>
      </c>
      <c r="C74" t="s">
        <v>16</v>
      </c>
      <c r="E74">
        <v>2.0299999999999998</v>
      </c>
      <c r="F74">
        <v>201103.78099999999</v>
      </c>
      <c r="G74">
        <v>2209.1039999999998</v>
      </c>
      <c r="H74">
        <v>91.034000000000006</v>
      </c>
      <c r="J74" t="s">
        <v>66</v>
      </c>
      <c r="K74">
        <v>8427072</v>
      </c>
    </row>
    <row r="75" spans="1:11" x14ac:dyDescent="0.35">
      <c r="A75">
        <v>68</v>
      </c>
      <c r="B75" t="s">
        <v>507</v>
      </c>
      <c r="C75" t="s">
        <v>16</v>
      </c>
      <c r="E75">
        <v>2.0299999999999998</v>
      </c>
      <c r="F75">
        <v>203480.56299999999</v>
      </c>
      <c r="G75">
        <v>2144.7060000000001</v>
      </c>
      <c r="H75">
        <v>94.876000000000005</v>
      </c>
      <c r="J75" t="s">
        <v>66</v>
      </c>
      <c r="K75">
        <v>8782675.4000000004</v>
      </c>
    </row>
    <row r="76" spans="1:11" x14ac:dyDescent="0.35">
      <c r="A76">
        <v>69</v>
      </c>
      <c r="B76" t="s">
        <v>508</v>
      </c>
      <c r="C76" t="s">
        <v>24</v>
      </c>
    </row>
    <row r="77" spans="1:11" x14ac:dyDescent="0.35">
      <c r="A77">
        <v>70</v>
      </c>
      <c r="B77" t="s">
        <v>509</v>
      </c>
      <c r="C77" t="s">
        <v>24</v>
      </c>
    </row>
    <row r="78" spans="1:11" x14ac:dyDescent="0.35">
      <c r="A78">
        <v>71</v>
      </c>
      <c r="B78" t="s">
        <v>510</v>
      </c>
      <c r="C78" t="s">
        <v>24</v>
      </c>
      <c r="J78" t="s">
        <v>25</v>
      </c>
    </row>
    <row r="79" spans="1:11" x14ac:dyDescent="0.35">
      <c r="A79">
        <v>72</v>
      </c>
      <c r="B79" t="s">
        <v>511</v>
      </c>
      <c r="C79" t="s">
        <v>443</v>
      </c>
      <c r="D79">
        <v>733.5</v>
      </c>
      <c r="G79">
        <v>2772.2919999999999</v>
      </c>
    </row>
    <row r="80" spans="1:11" x14ac:dyDescent="0.35">
      <c r="A80">
        <v>73</v>
      </c>
      <c r="B80" t="s">
        <v>512</v>
      </c>
      <c r="C80" t="s">
        <v>443</v>
      </c>
      <c r="D80">
        <v>1442</v>
      </c>
      <c r="G80">
        <v>2990.7579999999998</v>
      </c>
      <c r="J80" t="s">
        <v>25</v>
      </c>
    </row>
    <row r="81" spans="1:10" x14ac:dyDescent="0.35">
      <c r="A81">
        <v>74</v>
      </c>
      <c r="B81" t="s">
        <v>513</v>
      </c>
      <c r="C81" t="s">
        <v>443</v>
      </c>
      <c r="D81">
        <v>2866</v>
      </c>
      <c r="G81">
        <v>3662.6930000000002</v>
      </c>
      <c r="J81" t="s">
        <v>25</v>
      </c>
    </row>
    <row r="82" spans="1:10" x14ac:dyDescent="0.35">
      <c r="A82">
        <v>75</v>
      </c>
      <c r="B82" t="s">
        <v>514</v>
      </c>
      <c r="C82" t="s">
        <v>443</v>
      </c>
      <c r="D82">
        <v>5763</v>
      </c>
      <c r="G82">
        <v>3377.9789999999998</v>
      </c>
      <c r="J82" t="s">
        <v>25</v>
      </c>
    </row>
    <row r="83" spans="1:10" x14ac:dyDescent="0.35">
      <c r="A83">
        <v>76</v>
      </c>
      <c r="B83" t="s">
        <v>515</v>
      </c>
      <c r="C83" t="s">
        <v>24</v>
      </c>
    </row>
    <row r="84" spans="1:10" x14ac:dyDescent="0.35">
      <c r="A84">
        <v>77</v>
      </c>
      <c r="B84" t="s">
        <v>516</v>
      </c>
      <c r="C84" t="s">
        <v>24</v>
      </c>
      <c r="J84" t="s">
        <v>25</v>
      </c>
    </row>
    <row r="85" spans="1:10" x14ac:dyDescent="0.35">
      <c r="A85">
        <v>78</v>
      </c>
      <c r="B85" t="s">
        <v>517</v>
      </c>
      <c r="C85" t="s">
        <v>24</v>
      </c>
    </row>
    <row r="86" spans="1:10" x14ac:dyDescent="0.35">
      <c r="A86">
        <v>79</v>
      </c>
      <c r="B86" t="s">
        <v>518</v>
      </c>
      <c r="C86" t="s">
        <v>443</v>
      </c>
      <c r="D86">
        <v>0.61899999999999999</v>
      </c>
      <c r="G86">
        <v>3281.4810000000002</v>
      </c>
    </row>
    <row r="87" spans="1:10" x14ac:dyDescent="0.35">
      <c r="A87">
        <v>80</v>
      </c>
      <c r="B87" t="s">
        <v>519</v>
      </c>
      <c r="C87" t="s">
        <v>443</v>
      </c>
      <c r="D87">
        <v>1.3420000000000001</v>
      </c>
      <c r="G87">
        <v>3091.4650000000001</v>
      </c>
      <c r="J87" t="s">
        <v>25</v>
      </c>
    </row>
    <row r="88" spans="1:10" x14ac:dyDescent="0.35">
      <c r="A88">
        <v>81</v>
      </c>
      <c r="B88" t="s">
        <v>520</v>
      </c>
      <c r="C88" t="s">
        <v>443</v>
      </c>
      <c r="D88">
        <v>2.7730000000000001</v>
      </c>
      <c r="G88">
        <v>2988.9549999999999</v>
      </c>
      <c r="J88" t="s">
        <v>25</v>
      </c>
    </row>
    <row r="89" spans="1:10" x14ac:dyDescent="0.35">
      <c r="A89">
        <v>82</v>
      </c>
      <c r="B89" t="s">
        <v>521</v>
      </c>
      <c r="C89" t="s">
        <v>443</v>
      </c>
      <c r="D89">
        <v>5.5149999999999997</v>
      </c>
      <c r="G89">
        <v>3112.4769999999999</v>
      </c>
    </row>
    <row r="90" spans="1:10" x14ac:dyDescent="0.35">
      <c r="A90">
        <v>83</v>
      </c>
      <c r="B90" t="s">
        <v>522</v>
      </c>
      <c r="C90" t="s">
        <v>443</v>
      </c>
      <c r="D90">
        <v>11.41</v>
      </c>
      <c r="G90">
        <v>3211.067</v>
      </c>
      <c r="J90" t="s">
        <v>25</v>
      </c>
    </row>
    <row r="91" spans="1:10" x14ac:dyDescent="0.35">
      <c r="A91">
        <v>84</v>
      </c>
      <c r="B91" t="s">
        <v>523</v>
      </c>
      <c r="C91" t="s">
        <v>16</v>
      </c>
    </row>
    <row r="92" spans="1:10" x14ac:dyDescent="0.35">
      <c r="A92">
        <v>85</v>
      </c>
      <c r="B92" t="s">
        <v>524</v>
      </c>
      <c r="C92" t="s">
        <v>443</v>
      </c>
      <c r="D92">
        <v>22.41</v>
      </c>
      <c r="G92">
        <v>3561.9630000000002</v>
      </c>
    </row>
    <row r="93" spans="1:10" x14ac:dyDescent="0.35">
      <c r="A93">
        <v>86</v>
      </c>
      <c r="B93" t="s">
        <v>525</v>
      </c>
      <c r="C93" t="s">
        <v>443</v>
      </c>
      <c r="D93">
        <v>44.62</v>
      </c>
      <c r="G93">
        <v>2972.8020000000001</v>
      </c>
    </row>
    <row r="94" spans="1:10" x14ac:dyDescent="0.35">
      <c r="A94">
        <v>87</v>
      </c>
      <c r="B94" t="s">
        <v>526</v>
      </c>
      <c r="C94" t="s">
        <v>443</v>
      </c>
      <c r="D94">
        <v>89.88</v>
      </c>
      <c r="G94">
        <v>3768.5749999999998</v>
      </c>
    </row>
    <row r="95" spans="1:10" x14ac:dyDescent="0.35">
      <c r="A95">
        <v>88</v>
      </c>
      <c r="B95" t="s">
        <v>527</v>
      </c>
      <c r="C95" t="s">
        <v>443</v>
      </c>
      <c r="D95">
        <v>176.4</v>
      </c>
      <c r="G95">
        <v>3122.2710000000002</v>
      </c>
    </row>
    <row r="96" spans="1:10" x14ac:dyDescent="0.35">
      <c r="A96">
        <v>89</v>
      </c>
      <c r="B96" t="s">
        <v>528</v>
      </c>
      <c r="C96" t="s">
        <v>443</v>
      </c>
      <c r="D96">
        <v>354.9</v>
      </c>
      <c r="G96">
        <v>3103.6790000000001</v>
      </c>
    </row>
    <row r="97" spans="1:11" x14ac:dyDescent="0.35">
      <c r="A97">
        <v>90</v>
      </c>
      <c r="B97" t="s">
        <v>529</v>
      </c>
      <c r="C97" t="s">
        <v>24</v>
      </c>
    </row>
    <row r="98" spans="1:11" x14ac:dyDescent="0.35">
      <c r="A98">
        <v>91</v>
      </c>
      <c r="B98" t="s">
        <v>530</v>
      </c>
      <c r="C98" t="s">
        <v>24</v>
      </c>
    </row>
    <row r="99" spans="1:11" x14ac:dyDescent="0.35">
      <c r="A99">
        <v>92</v>
      </c>
      <c r="B99" t="s">
        <v>15</v>
      </c>
      <c r="C99" t="s">
        <v>16</v>
      </c>
      <c r="E99">
        <v>2.0299999999999998</v>
      </c>
      <c r="F99">
        <v>221000.516</v>
      </c>
      <c r="G99">
        <v>2138.8629999999998</v>
      </c>
      <c r="H99">
        <v>103.32599999999999</v>
      </c>
      <c r="J99" t="s">
        <v>66</v>
      </c>
      <c r="K99">
        <v>9564892.9000000004</v>
      </c>
    </row>
    <row r="100" spans="1:11" x14ac:dyDescent="0.35">
      <c r="A100">
        <v>93</v>
      </c>
      <c r="B100" t="s">
        <v>18</v>
      </c>
      <c r="C100" t="s">
        <v>16</v>
      </c>
      <c r="E100">
        <v>2.0499999999999998</v>
      </c>
      <c r="F100">
        <v>177939.641</v>
      </c>
      <c r="G100">
        <v>2045.704</v>
      </c>
      <c r="H100">
        <v>86.981999999999999</v>
      </c>
      <c r="J100" t="s">
        <v>66</v>
      </c>
      <c r="K100">
        <v>8051998</v>
      </c>
    </row>
    <row r="101" spans="1:11" x14ac:dyDescent="0.35">
      <c r="A101">
        <v>94</v>
      </c>
      <c r="B101" t="s">
        <v>19</v>
      </c>
      <c r="C101" t="s">
        <v>16</v>
      </c>
      <c r="E101">
        <v>2.0499999999999998</v>
      </c>
      <c r="F101">
        <v>183093.734</v>
      </c>
      <c r="G101">
        <v>2160.0729999999999</v>
      </c>
      <c r="H101">
        <v>84.763000000000005</v>
      </c>
      <c r="J101" t="s">
        <v>66</v>
      </c>
      <c r="K101">
        <v>7846562.7000000002</v>
      </c>
    </row>
    <row r="102" spans="1:11" x14ac:dyDescent="0.35">
      <c r="A102">
        <v>95</v>
      </c>
      <c r="B102" t="s">
        <v>20</v>
      </c>
      <c r="C102" t="s">
        <v>16</v>
      </c>
      <c r="E102">
        <v>2.0499999999999998</v>
      </c>
      <c r="F102">
        <v>214946.29699999999</v>
      </c>
      <c r="G102">
        <v>2301.8490000000002</v>
      </c>
      <c r="H102">
        <v>93.38</v>
      </c>
      <c r="J102" t="s">
        <v>66</v>
      </c>
      <c r="K102">
        <v>8644207.1999999993</v>
      </c>
    </row>
    <row r="103" spans="1:11" x14ac:dyDescent="0.35">
      <c r="A103">
        <v>96</v>
      </c>
      <c r="B103" t="s">
        <v>21</v>
      </c>
      <c r="C103" t="s">
        <v>16</v>
      </c>
      <c r="J103" t="s">
        <v>25</v>
      </c>
    </row>
    <row r="104" spans="1:11" x14ac:dyDescent="0.35">
      <c r="A104">
        <v>97</v>
      </c>
      <c r="B104" t="s">
        <v>23</v>
      </c>
      <c r="C104" t="s">
        <v>24</v>
      </c>
      <c r="J104" t="s">
        <v>25</v>
      </c>
    </row>
    <row r="105" spans="1:11" x14ac:dyDescent="0.35">
      <c r="A105">
        <v>98</v>
      </c>
      <c r="B105" t="s">
        <v>26</v>
      </c>
      <c r="C105" t="s">
        <v>16</v>
      </c>
      <c r="G105">
        <v>2272.0149999999999</v>
      </c>
    </row>
    <row r="106" spans="1:11" x14ac:dyDescent="0.35">
      <c r="A106">
        <v>99</v>
      </c>
      <c r="B106" t="s">
        <v>27</v>
      </c>
      <c r="C106" t="s">
        <v>16</v>
      </c>
      <c r="E106">
        <v>2.0499999999999998</v>
      </c>
      <c r="F106">
        <v>212668.32800000001</v>
      </c>
      <c r="G106">
        <v>2311.5549999999998</v>
      </c>
      <c r="H106">
        <v>92.001999999999995</v>
      </c>
      <c r="J106" t="s">
        <v>66</v>
      </c>
      <c r="K106">
        <v>8516692.5</v>
      </c>
    </row>
    <row r="107" spans="1:11" x14ac:dyDescent="0.35">
      <c r="A107">
        <v>100</v>
      </c>
      <c r="B107" t="s">
        <v>28</v>
      </c>
      <c r="C107" t="s">
        <v>16</v>
      </c>
      <c r="E107">
        <v>2.0499999999999998</v>
      </c>
      <c r="F107">
        <v>214933.79699999999</v>
      </c>
      <c r="G107">
        <v>2257.982</v>
      </c>
      <c r="H107">
        <v>95.188000000000002</v>
      </c>
      <c r="J107" t="s">
        <v>66</v>
      </c>
      <c r="K107">
        <v>8811621.3000000007</v>
      </c>
    </row>
    <row r="108" spans="1:11" x14ac:dyDescent="0.35">
      <c r="A108">
        <v>101</v>
      </c>
      <c r="B108" t="s">
        <v>29</v>
      </c>
      <c r="C108" t="s">
        <v>16</v>
      </c>
      <c r="E108">
        <v>2.0299999999999998</v>
      </c>
      <c r="F108">
        <v>201404.766</v>
      </c>
      <c r="G108">
        <v>2133.9259999999999</v>
      </c>
      <c r="H108">
        <v>94.382000000000005</v>
      </c>
      <c r="J108" t="s">
        <v>66</v>
      </c>
      <c r="K108">
        <v>8736996.8000000007</v>
      </c>
    </row>
    <row r="109" spans="1:11" x14ac:dyDescent="0.35">
      <c r="A109">
        <v>102</v>
      </c>
      <c r="B109" t="s">
        <v>30</v>
      </c>
      <c r="C109" t="s">
        <v>16</v>
      </c>
      <c r="E109">
        <v>2.0299999999999998</v>
      </c>
      <c r="F109">
        <v>207185.70300000001</v>
      </c>
      <c r="G109">
        <v>2155.5920000000001</v>
      </c>
      <c r="H109">
        <v>96.114999999999995</v>
      </c>
      <c r="J109" t="s">
        <v>66</v>
      </c>
      <c r="K109">
        <v>8897430.1999999993</v>
      </c>
    </row>
    <row r="110" spans="1:11" x14ac:dyDescent="0.35">
      <c r="A110">
        <v>103</v>
      </c>
      <c r="B110" t="s">
        <v>31</v>
      </c>
      <c r="C110" t="s">
        <v>24</v>
      </c>
      <c r="J110" t="s">
        <v>25</v>
      </c>
    </row>
    <row r="111" spans="1:11" x14ac:dyDescent="0.35">
      <c r="A111">
        <v>104</v>
      </c>
      <c r="B111" t="s">
        <v>32</v>
      </c>
      <c r="C111" t="s">
        <v>16</v>
      </c>
      <c r="E111">
        <v>2.0099999999999998</v>
      </c>
      <c r="F111">
        <v>226638.92199999999</v>
      </c>
      <c r="G111">
        <v>2217.9520000000002</v>
      </c>
      <c r="H111">
        <v>102.184</v>
      </c>
      <c r="J111" t="s">
        <v>66</v>
      </c>
      <c r="K111">
        <v>9459155.9000000004</v>
      </c>
    </row>
    <row r="112" spans="1:11" x14ac:dyDescent="0.35">
      <c r="A112">
        <v>105</v>
      </c>
      <c r="B112" t="s">
        <v>33</v>
      </c>
      <c r="C112" t="s">
        <v>16</v>
      </c>
      <c r="E112">
        <v>2.0499999999999998</v>
      </c>
      <c r="F112">
        <v>211891.5</v>
      </c>
      <c r="G112">
        <v>2173.4270000000001</v>
      </c>
      <c r="H112">
        <v>97.492000000000004</v>
      </c>
      <c r="J112" t="s">
        <v>66</v>
      </c>
      <c r="K112">
        <v>9024840.4000000004</v>
      </c>
    </row>
    <row r="113" spans="1:11" x14ac:dyDescent="0.35">
      <c r="A113">
        <v>106</v>
      </c>
      <c r="B113" t="s">
        <v>34</v>
      </c>
      <c r="C113" t="s">
        <v>16</v>
      </c>
      <c r="E113">
        <v>2.0299999999999998</v>
      </c>
      <c r="F113">
        <v>214303.891</v>
      </c>
      <c r="G113">
        <v>2241.89</v>
      </c>
      <c r="H113">
        <v>95.590999999999994</v>
      </c>
      <c r="J113" t="s">
        <v>66</v>
      </c>
      <c r="K113">
        <v>8848858.5</v>
      </c>
    </row>
    <row r="114" spans="1:11" x14ac:dyDescent="0.35">
      <c r="A114">
        <v>107</v>
      </c>
      <c r="B114" t="s">
        <v>35</v>
      </c>
      <c r="C114" t="s">
        <v>16</v>
      </c>
      <c r="E114">
        <v>2.0099999999999998</v>
      </c>
      <c r="F114">
        <v>205563.28099999999</v>
      </c>
      <c r="G114">
        <v>2293.5250000000001</v>
      </c>
      <c r="H114">
        <v>89.628</v>
      </c>
      <c r="J114" t="s">
        <v>66</v>
      </c>
      <c r="K114">
        <v>8296885</v>
      </c>
    </row>
    <row r="115" spans="1:11" x14ac:dyDescent="0.35">
      <c r="A115">
        <v>108</v>
      </c>
      <c r="B115" t="s">
        <v>36</v>
      </c>
      <c r="C115" t="s">
        <v>16</v>
      </c>
      <c r="E115">
        <v>2.0299999999999998</v>
      </c>
      <c r="F115">
        <v>198266.96900000001</v>
      </c>
      <c r="G115">
        <v>2001.192</v>
      </c>
      <c r="H115">
        <v>99.073999999999998</v>
      </c>
      <c r="J115" t="s">
        <v>66</v>
      </c>
      <c r="K115">
        <v>9171329.6999999993</v>
      </c>
    </row>
    <row r="116" spans="1:11" x14ac:dyDescent="0.35">
      <c r="A116">
        <v>109</v>
      </c>
      <c r="B116" t="s">
        <v>37</v>
      </c>
      <c r="C116" t="s">
        <v>24</v>
      </c>
    </row>
    <row r="117" spans="1:11" x14ac:dyDescent="0.35">
      <c r="A117">
        <v>110</v>
      </c>
      <c r="B117" t="s">
        <v>39</v>
      </c>
      <c r="C117" t="s">
        <v>16</v>
      </c>
      <c r="E117">
        <v>2.0099999999999998</v>
      </c>
      <c r="F117">
        <v>154371.07800000001</v>
      </c>
      <c r="G117">
        <v>2209.7689999999998</v>
      </c>
      <c r="H117">
        <v>69.858000000000004</v>
      </c>
      <c r="J117" t="s">
        <v>66</v>
      </c>
      <c r="K117">
        <v>6466941.4000000004</v>
      </c>
    </row>
    <row r="118" spans="1:11" x14ac:dyDescent="0.35">
      <c r="A118">
        <v>111</v>
      </c>
      <c r="B118" t="s">
        <v>40</v>
      </c>
      <c r="C118" t="s">
        <v>16</v>
      </c>
      <c r="E118">
        <v>2.0299999999999998</v>
      </c>
      <c r="F118">
        <v>172514.75</v>
      </c>
      <c r="G118">
        <v>2131.9349999999999</v>
      </c>
      <c r="H118">
        <v>80.918999999999997</v>
      </c>
      <c r="J118" t="s">
        <v>66</v>
      </c>
      <c r="K118">
        <v>7490794.5999999996</v>
      </c>
    </row>
    <row r="119" spans="1:11" x14ac:dyDescent="0.35">
      <c r="A119">
        <v>112</v>
      </c>
      <c r="B119" t="s">
        <v>41</v>
      </c>
      <c r="C119" t="s">
        <v>16</v>
      </c>
      <c r="E119">
        <v>2.0299999999999998</v>
      </c>
      <c r="F119">
        <v>209645.109</v>
      </c>
      <c r="G119">
        <v>2177.346</v>
      </c>
      <c r="H119">
        <v>96.284999999999997</v>
      </c>
      <c r="J119" t="s">
        <v>66</v>
      </c>
      <c r="K119">
        <v>8913096.6999999993</v>
      </c>
    </row>
    <row r="120" spans="1:11" x14ac:dyDescent="0.35">
      <c r="A120">
        <v>113</v>
      </c>
      <c r="B120" t="s">
        <v>42</v>
      </c>
      <c r="C120" t="s">
        <v>16</v>
      </c>
      <c r="E120">
        <v>2.0099999999999998</v>
      </c>
      <c r="F120">
        <v>210729.31299999999</v>
      </c>
      <c r="G120">
        <v>2293.2350000000001</v>
      </c>
      <c r="H120">
        <v>91.891999999999996</v>
      </c>
      <c r="J120" t="s">
        <v>66</v>
      </c>
      <c r="K120">
        <v>8506458.6999999993</v>
      </c>
    </row>
    <row r="121" spans="1:11" x14ac:dyDescent="0.35">
      <c r="A121">
        <v>114</v>
      </c>
      <c r="B121" t="s">
        <v>43</v>
      </c>
      <c r="C121" t="s">
        <v>16</v>
      </c>
      <c r="E121">
        <v>2.0099999999999998</v>
      </c>
      <c r="F121">
        <v>215953.984</v>
      </c>
      <c r="G121">
        <v>2344.0540000000001</v>
      </c>
      <c r="H121">
        <v>92.128</v>
      </c>
      <c r="J121" t="s">
        <v>66</v>
      </c>
      <c r="K121">
        <v>8528368.5</v>
      </c>
    </row>
    <row r="122" spans="1:11" x14ac:dyDescent="0.35">
      <c r="A122">
        <v>115</v>
      </c>
      <c r="B122" t="s">
        <v>44</v>
      </c>
      <c r="C122" t="s">
        <v>24</v>
      </c>
    </row>
    <row r="123" spans="1:11" x14ac:dyDescent="0.35">
      <c r="A123">
        <v>116</v>
      </c>
      <c r="B123" t="s">
        <v>45</v>
      </c>
      <c r="C123" t="s">
        <v>16</v>
      </c>
      <c r="E123">
        <v>2.0099999999999998</v>
      </c>
      <c r="F123">
        <v>147786.125</v>
      </c>
      <c r="G123">
        <v>2247.105</v>
      </c>
      <c r="H123">
        <v>65.766999999999996</v>
      </c>
      <c r="J123" t="s">
        <v>66</v>
      </c>
      <c r="K123">
        <v>6088244.7000000002</v>
      </c>
    </row>
    <row r="124" spans="1:11" x14ac:dyDescent="0.35">
      <c r="A124">
        <v>117</v>
      </c>
      <c r="B124" t="s">
        <v>46</v>
      </c>
      <c r="C124" t="s">
        <v>16</v>
      </c>
      <c r="E124">
        <v>2.0299999999999998</v>
      </c>
      <c r="F124">
        <v>205283.31299999999</v>
      </c>
      <c r="G124">
        <v>2368.5949999999998</v>
      </c>
      <c r="H124">
        <v>86.668999999999997</v>
      </c>
      <c r="J124" t="s">
        <v>66</v>
      </c>
      <c r="K124">
        <v>8022997.7999999998</v>
      </c>
    </row>
    <row r="125" spans="1:11" x14ac:dyDescent="0.35">
      <c r="A125">
        <v>118</v>
      </c>
      <c r="B125" t="s">
        <v>47</v>
      </c>
      <c r="C125" t="s">
        <v>16</v>
      </c>
      <c r="E125">
        <v>2.0299999999999998</v>
      </c>
      <c r="F125">
        <v>222464.375</v>
      </c>
      <c r="G125">
        <v>2386.482</v>
      </c>
      <c r="H125">
        <v>93.218999999999994</v>
      </c>
      <c r="J125" t="s">
        <v>66</v>
      </c>
      <c r="K125">
        <v>8629276.5</v>
      </c>
    </row>
    <row r="126" spans="1:11" x14ac:dyDescent="0.35">
      <c r="A126">
        <v>119</v>
      </c>
      <c r="B126" t="s">
        <v>49</v>
      </c>
      <c r="C126" t="s">
        <v>16</v>
      </c>
      <c r="E126">
        <v>2.0299999999999998</v>
      </c>
      <c r="F126">
        <v>211475.641</v>
      </c>
      <c r="G126">
        <v>2206.6959999999999</v>
      </c>
      <c r="H126">
        <v>95.834000000000003</v>
      </c>
      <c r="J126" t="s">
        <v>66</v>
      </c>
      <c r="K126">
        <v>8871341.0999999996</v>
      </c>
    </row>
    <row r="127" spans="1:11" x14ac:dyDescent="0.35">
      <c r="A127">
        <v>120</v>
      </c>
      <c r="B127" t="s">
        <v>50</v>
      </c>
      <c r="C127" t="s">
        <v>16</v>
      </c>
      <c r="E127">
        <v>2.0099999999999998</v>
      </c>
      <c r="F127">
        <v>200960.31299999999</v>
      </c>
      <c r="G127">
        <v>2383.1149999999998</v>
      </c>
      <c r="H127">
        <v>84.326999999999998</v>
      </c>
      <c r="J127" t="s">
        <v>66</v>
      </c>
      <c r="K127">
        <v>7806202.7999999998</v>
      </c>
    </row>
    <row r="128" spans="1:11" x14ac:dyDescent="0.35">
      <c r="A128">
        <v>121</v>
      </c>
      <c r="B128" t="s">
        <v>51</v>
      </c>
      <c r="C128" t="s">
        <v>24</v>
      </c>
      <c r="J128" t="s">
        <v>25</v>
      </c>
    </row>
    <row r="129" spans="1:11" x14ac:dyDescent="0.35">
      <c r="A129">
        <v>122</v>
      </c>
      <c r="B129" t="s">
        <v>52</v>
      </c>
      <c r="C129" t="s">
        <v>16</v>
      </c>
      <c r="E129">
        <v>2.38</v>
      </c>
      <c r="F129">
        <v>19.100999999999999</v>
      </c>
      <c r="G129">
        <v>14.907</v>
      </c>
      <c r="H129">
        <v>1.2809999999999999</v>
      </c>
      <c r="J129" t="s">
        <v>66</v>
      </c>
      <c r="K129">
        <v>119071.3</v>
      </c>
    </row>
    <row r="130" spans="1:11" x14ac:dyDescent="0.35">
      <c r="A130">
        <v>123</v>
      </c>
      <c r="B130" t="s">
        <v>53</v>
      </c>
      <c r="C130" t="s">
        <v>16</v>
      </c>
      <c r="E130">
        <v>2.0099999999999998</v>
      </c>
      <c r="F130">
        <v>202864.42199999999</v>
      </c>
      <c r="G130">
        <v>2299.625</v>
      </c>
      <c r="H130">
        <v>88.215999999999994</v>
      </c>
      <c r="J130" t="s">
        <v>66</v>
      </c>
      <c r="K130">
        <v>8166242.2999999998</v>
      </c>
    </row>
    <row r="131" spans="1:11" x14ac:dyDescent="0.35">
      <c r="A131">
        <v>124</v>
      </c>
      <c r="B131" t="s">
        <v>54</v>
      </c>
      <c r="C131" t="s">
        <v>16</v>
      </c>
      <c r="E131">
        <v>2.0499999999999998</v>
      </c>
      <c r="F131">
        <v>160603.109</v>
      </c>
      <c r="G131">
        <v>1876.498</v>
      </c>
      <c r="H131">
        <v>85.587000000000003</v>
      </c>
      <c r="J131" t="s">
        <v>66</v>
      </c>
      <c r="K131">
        <v>7922823.7000000002</v>
      </c>
    </row>
    <row r="132" spans="1:11" x14ac:dyDescent="0.35">
      <c r="A132">
        <v>125</v>
      </c>
      <c r="B132" t="s">
        <v>55</v>
      </c>
      <c r="C132" t="s">
        <v>16</v>
      </c>
      <c r="E132">
        <v>2.0299999999999998</v>
      </c>
      <c r="F132">
        <v>216640.84400000001</v>
      </c>
      <c r="G132">
        <v>2575.9929999999999</v>
      </c>
      <c r="H132">
        <v>84.1</v>
      </c>
      <c r="J132" t="s">
        <v>66</v>
      </c>
      <c r="K132">
        <v>7785208.7000000002</v>
      </c>
    </row>
    <row r="133" spans="1:11" x14ac:dyDescent="0.35">
      <c r="A133">
        <v>126</v>
      </c>
      <c r="B133" t="s">
        <v>56</v>
      </c>
      <c r="C133" t="s">
        <v>16</v>
      </c>
      <c r="E133">
        <v>2.0099999999999998</v>
      </c>
      <c r="F133">
        <v>202185.234</v>
      </c>
      <c r="G133">
        <v>2186.9569999999999</v>
      </c>
      <c r="H133">
        <v>92.45</v>
      </c>
      <c r="J133" t="s">
        <v>66</v>
      </c>
      <c r="K133">
        <v>8558180.8000000007</v>
      </c>
    </row>
    <row r="134" spans="1:11" x14ac:dyDescent="0.35">
      <c r="A134">
        <v>127</v>
      </c>
      <c r="B134" t="s">
        <v>57</v>
      </c>
      <c r="C134" t="s">
        <v>24</v>
      </c>
    </row>
    <row r="135" spans="1:11" x14ac:dyDescent="0.35">
      <c r="A135">
        <v>128</v>
      </c>
      <c r="B135" t="s">
        <v>58</v>
      </c>
      <c r="C135" t="s">
        <v>16</v>
      </c>
      <c r="G135">
        <v>2793.3629999999998</v>
      </c>
    </row>
    <row r="136" spans="1:11" x14ac:dyDescent="0.35">
      <c r="A136">
        <v>129</v>
      </c>
      <c r="B136" t="s">
        <v>59</v>
      </c>
      <c r="C136" t="s">
        <v>16</v>
      </c>
      <c r="E136">
        <v>2.0299999999999998</v>
      </c>
      <c r="F136">
        <v>197239.04699999999</v>
      </c>
      <c r="G136">
        <v>2254.663</v>
      </c>
      <c r="H136">
        <v>87.480999999999995</v>
      </c>
      <c r="J136" t="s">
        <v>66</v>
      </c>
      <c r="K136">
        <v>8098132.2000000002</v>
      </c>
    </row>
    <row r="137" spans="1:11" x14ac:dyDescent="0.35">
      <c r="A137">
        <v>130</v>
      </c>
      <c r="B137" t="s">
        <v>60</v>
      </c>
      <c r="C137" t="s">
        <v>16</v>
      </c>
      <c r="E137">
        <v>2.0099999999999998</v>
      </c>
      <c r="F137">
        <v>190027.516</v>
      </c>
      <c r="G137">
        <v>2164.3359999999998</v>
      </c>
      <c r="H137">
        <v>87.799000000000007</v>
      </c>
      <c r="J137" t="s">
        <v>66</v>
      </c>
      <c r="K137">
        <v>8127656.0999999996</v>
      </c>
    </row>
    <row r="138" spans="1:11" x14ac:dyDescent="0.35">
      <c r="A138">
        <v>131</v>
      </c>
      <c r="B138" t="s">
        <v>61</v>
      </c>
      <c r="C138" t="s">
        <v>16</v>
      </c>
      <c r="E138">
        <v>2.0099999999999998</v>
      </c>
      <c r="F138">
        <v>194675.859</v>
      </c>
      <c r="G138">
        <v>2001.123</v>
      </c>
      <c r="H138">
        <v>97.283000000000001</v>
      </c>
      <c r="J138" t="s">
        <v>66</v>
      </c>
      <c r="K138">
        <v>9005532.9000000004</v>
      </c>
    </row>
    <row r="139" spans="1:11" x14ac:dyDescent="0.35">
      <c r="A139">
        <v>132</v>
      </c>
      <c r="B139" t="s">
        <v>62</v>
      </c>
      <c r="C139" t="s">
        <v>16</v>
      </c>
      <c r="E139">
        <v>2.0099999999999998</v>
      </c>
      <c r="F139">
        <v>178698.484</v>
      </c>
      <c r="G139">
        <v>2033.0260000000001</v>
      </c>
      <c r="H139">
        <v>87.897999999999996</v>
      </c>
      <c r="J139" t="s">
        <v>66</v>
      </c>
      <c r="K139">
        <v>8136758.4000000004</v>
      </c>
    </row>
    <row r="140" spans="1:11" x14ac:dyDescent="0.35">
      <c r="A140">
        <v>133</v>
      </c>
      <c r="B140" t="s">
        <v>63</v>
      </c>
      <c r="C140" t="s">
        <v>24</v>
      </c>
      <c r="J140" t="s">
        <v>25</v>
      </c>
    </row>
    <row r="141" spans="1:11" x14ac:dyDescent="0.35">
      <c r="A141">
        <v>134</v>
      </c>
      <c r="B141" t="s">
        <v>64</v>
      </c>
      <c r="C141" t="s">
        <v>16</v>
      </c>
      <c r="E141">
        <v>2</v>
      </c>
      <c r="F141">
        <v>167642.79699999999</v>
      </c>
      <c r="G141">
        <v>2172.7109999999998</v>
      </c>
      <c r="H141">
        <v>77.158000000000001</v>
      </c>
      <c r="J141" t="s">
        <v>17</v>
      </c>
      <c r="K141">
        <v>7142658.0999999996</v>
      </c>
    </row>
    <row r="142" spans="1:11" x14ac:dyDescent="0.35">
      <c r="A142">
        <v>135</v>
      </c>
      <c r="B142" t="s">
        <v>65</v>
      </c>
      <c r="C142" t="s">
        <v>16</v>
      </c>
      <c r="E142">
        <v>2.0299999999999998</v>
      </c>
      <c r="F142">
        <v>218160.54699999999</v>
      </c>
      <c r="G142">
        <v>2221.48</v>
      </c>
      <c r="H142">
        <v>98.204999999999998</v>
      </c>
      <c r="J142" t="s">
        <v>66</v>
      </c>
      <c r="K142">
        <v>9090854.3000000007</v>
      </c>
    </row>
    <row r="143" spans="1:11" x14ac:dyDescent="0.35">
      <c r="A143">
        <v>136</v>
      </c>
      <c r="B143" t="s">
        <v>67</v>
      </c>
      <c r="C143" t="s">
        <v>16</v>
      </c>
      <c r="E143">
        <v>2.0099999999999998</v>
      </c>
      <c r="F143">
        <v>204907.59400000001</v>
      </c>
      <c r="G143">
        <v>2340.9490000000001</v>
      </c>
      <c r="H143">
        <v>87.531999999999996</v>
      </c>
      <c r="J143" t="s">
        <v>66</v>
      </c>
      <c r="K143">
        <v>8102885.2999999998</v>
      </c>
    </row>
    <row r="144" spans="1:11" x14ac:dyDescent="0.35">
      <c r="A144">
        <v>137</v>
      </c>
      <c r="B144" t="s">
        <v>531</v>
      </c>
      <c r="C144" t="s">
        <v>16</v>
      </c>
      <c r="E144">
        <v>2.0099999999999998</v>
      </c>
      <c r="F144">
        <v>211919.484</v>
      </c>
      <c r="G144">
        <v>2544.7240000000002</v>
      </c>
      <c r="H144">
        <v>83.278000000000006</v>
      </c>
      <c r="J144" t="s">
        <v>66</v>
      </c>
      <c r="K144">
        <v>7709124.5</v>
      </c>
    </row>
    <row r="145" spans="1:12" x14ac:dyDescent="0.35">
      <c r="A145">
        <v>138</v>
      </c>
      <c r="B145" t="s">
        <v>532</v>
      </c>
      <c r="C145" t="s">
        <v>24</v>
      </c>
      <c r="J145" t="s">
        <v>25</v>
      </c>
    </row>
    <row r="146" spans="1:12" x14ac:dyDescent="0.35">
      <c r="A146">
        <v>139</v>
      </c>
      <c r="B146" t="s">
        <v>533</v>
      </c>
      <c r="C146" t="s">
        <v>24</v>
      </c>
      <c r="J146" t="s">
        <v>25</v>
      </c>
    </row>
    <row r="147" spans="1:12" x14ac:dyDescent="0.35">
      <c r="A147">
        <v>140</v>
      </c>
      <c r="B147" t="s">
        <v>534</v>
      </c>
      <c r="C147" t="s">
        <v>24</v>
      </c>
      <c r="J147" t="s">
        <v>25</v>
      </c>
    </row>
    <row r="148" spans="1:12" x14ac:dyDescent="0.35">
      <c r="A148">
        <v>141</v>
      </c>
      <c r="B148" t="s">
        <v>535</v>
      </c>
      <c r="C148" t="s">
        <v>443</v>
      </c>
      <c r="D148">
        <v>733.5</v>
      </c>
      <c r="G148">
        <v>2438.4490000000001</v>
      </c>
      <c r="J148" t="s">
        <v>25</v>
      </c>
    </row>
    <row r="149" spans="1:12" x14ac:dyDescent="0.35">
      <c r="A149">
        <v>142</v>
      </c>
      <c r="B149" t="s">
        <v>536</v>
      </c>
      <c r="C149" t="s">
        <v>443</v>
      </c>
      <c r="D149">
        <v>1442</v>
      </c>
      <c r="E149">
        <v>1.98</v>
      </c>
      <c r="F149">
        <v>25.882000000000001</v>
      </c>
      <c r="G149">
        <v>2447.4430000000002</v>
      </c>
      <c r="H149">
        <v>1.0999999999999999E-2</v>
      </c>
      <c r="J149" t="s">
        <v>66</v>
      </c>
      <c r="K149">
        <v>1442</v>
      </c>
      <c r="L149">
        <v>0</v>
      </c>
    </row>
    <row r="150" spans="1:12" x14ac:dyDescent="0.35">
      <c r="A150">
        <v>143</v>
      </c>
      <c r="B150" t="s">
        <v>537</v>
      </c>
      <c r="C150" t="s">
        <v>443</v>
      </c>
      <c r="D150">
        <v>2866</v>
      </c>
      <c r="G150">
        <v>3094.41</v>
      </c>
    </row>
    <row r="151" spans="1:12" x14ac:dyDescent="0.35">
      <c r="A151">
        <v>144</v>
      </c>
      <c r="B151" t="s">
        <v>538</v>
      </c>
      <c r="C151" t="s">
        <v>443</v>
      </c>
      <c r="D151">
        <v>5763</v>
      </c>
      <c r="G151">
        <v>2935.5050000000001</v>
      </c>
    </row>
    <row r="152" spans="1:12" x14ac:dyDescent="0.35">
      <c r="A152">
        <v>145</v>
      </c>
      <c r="B152" t="s">
        <v>539</v>
      </c>
      <c r="C152" t="s">
        <v>24</v>
      </c>
      <c r="J152" t="s">
        <v>25</v>
      </c>
    </row>
    <row r="153" spans="1:12" x14ac:dyDescent="0.35">
      <c r="A153">
        <v>146</v>
      </c>
      <c r="B153" t="s">
        <v>540</v>
      </c>
      <c r="C153" t="s">
        <v>24</v>
      </c>
    </row>
    <row r="154" spans="1:12" x14ac:dyDescent="0.35">
      <c r="A154">
        <v>147</v>
      </c>
      <c r="B154" t="s">
        <v>541</v>
      </c>
      <c r="C154" t="s">
        <v>24</v>
      </c>
      <c r="J154" t="s">
        <v>25</v>
      </c>
    </row>
    <row r="155" spans="1:12" x14ac:dyDescent="0.35">
      <c r="A155">
        <v>148</v>
      </c>
      <c r="B155" t="s">
        <v>542</v>
      </c>
      <c r="C155" t="s">
        <v>443</v>
      </c>
      <c r="D155">
        <v>0.61899999999999999</v>
      </c>
      <c r="G155">
        <v>3047.6460000000002</v>
      </c>
    </row>
    <row r="156" spans="1:12" x14ac:dyDescent="0.35">
      <c r="A156">
        <v>149</v>
      </c>
      <c r="B156" t="s">
        <v>543</v>
      </c>
      <c r="C156" t="s">
        <v>443</v>
      </c>
      <c r="D156">
        <v>1.3420000000000001</v>
      </c>
      <c r="G156">
        <v>3173.74</v>
      </c>
    </row>
    <row r="157" spans="1:12" x14ac:dyDescent="0.35">
      <c r="A157">
        <v>150</v>
      </c>
      <c r="B157" t="s">
        <v>544</v>
      </c>
      <c r="C157" t="s">
        <v>443</v>
      </c>
      <c r="D157">
        <v>2.7730000000000001</v>
      </c>
      <c r="G157">
        <v>2958.373</v>
      </c>
    </row>
    <row r="158" spans="1:12" x14ac:dyDescent="0.35">
      <c r="A158">
        <v>151</v>
      </c>
      <c r="B158" t="s">
        <v>545</v>
      </c>
      <c r="C158" t="s">
        <v>443</v>
      </c>
      <c r="D158">
        <v>5.5149999999999997</v>
      </c>
      <c r="G158">
        <v>3114.761</v>
      </c>
      <c r="J158" t="s">
        <v>25</v>
      </c>
    </row>
    <row r="159" spans="1:12" x14ac:dyDescent="0.35">
      <c r="A159">
        <v>152</v>
      </c>
      <c r="B159" t="s">
        <v>546</v>
      </c>
      <c r="C159" t="s">
        <v>443</v>
      </c>
      <c r="D159">
        <v>11.41</v>
      </c>
      <c r="G159">
        <v>3082.2919999999999</v>
      </c>
      <c r="J159" t="s">
        <v>25</v>
      </c>
    </row>
    <row r="160" spans="1:12" x14ac:dyDescent="0.35">
      <c r="A160">
        <v>153</v>
      </c>
      <c r="B160" t="s">
        <v>547</v>
      </c>
      <c r="C160" t="s">
        <v>16</v>
      </c>
      <c r="J160" t="s">
        <v>25</v>
      </c>
    </row>
    <row r="161" spans="1:11" x14ac:dyDescent="0.35">
      <c r="A161">
        <v>154</v>
      </c>
      <c r="B161" t="s">
        <v>548</v>
      </c>
      <c r="C161" t="s">
        <v>443</v>
      </c>
      <c r="D161">
        <v>22.41</v>
      </c>
      <c r="G161">
        <v>3512.6860000000001</v>
      </c>
      <c r="J161" t="s">
        <v>25</v>
      </c>
    </row>
    <row r="162" spans="1:11" x14ac:dyDescent="0.35">
      <c r="A162">
        <v>155</v>
      </c>
      <c r="B162" t="s">
        <v>549</v>
      </c>
      <c r="C162" t="s">
        <v>443</v>
      </c>
      <c r="D162">
        <v>44.62</v>
      </c>
      <c r="G162">
        <v>3046.6640000000002</v>
      </c>
      <c r="J162" t="s">
        <v>25</v>
      </c>
    </row>
    <row r="163" spans="1:11" x14ac:dyDescent="0.35">
      <c r="A163">
        <v>156</v>
      </c>
      <c r="B163" t="s">
        <v>550</v>
      </c>
      <c r="C163" t="s">
        <v>443</v>
      </c>
      <c r="D163">
        <v>89.88</v>
      </c>
      <c r="G163">
        <v>3612.0459999999998</v>
      </c>
      <c r="J163" t="s">
        <v>25</v>
      </c>
    </row>
    <row r="164" spans="1:11" x14ac:dyDescent="0.35">
      <c r="A164">
        <v>157</v>
      </c>
      <c r="B164" t="s">
        <v>551</v>
      </c>
      <c r="C164" t="s">
        <v>443</v>
      </c>
      <c r="D164">
        <v>176.4</v>
      </c>
      <c r="G164">
        <v>2967.51</v>
      </c>
    </row>
    <row r="165" spans="1:11" x14ac:dyDescent="0.35">
      <c r="A165">
        <v>158</v>
      </c>
      <c r="B165" t="s">
        <v>552</v>
      </c>
      <c r="C165" t="s">
        <v>443</v>
      </c>
      <c r="D165">
        <v>354.9</v>
      </c>
      <c r="G165">
        <v>3129.6689999999999</v>
      </c>
      <c r="J165" t="s">
        <v>25</v>
      </c>
    </row>
    <row r="166" spans="1:11" x14ac:dyDescent="0.35">
      <c r="A166">
        <v>159</v>
      </c>
      <c r="B166" t="s">
        <v>553</v>
      </c>
      <c r="C166" t="s">
        <v>24</v>
      </c>
      <c r="J166" t="s">
        <v>25</v>
      </c>
    </row>
    <row r="167" spans="1:11" x14ac:dyDescent="0.35">
      <c r="A167">
        <v>160</v>
      </c>
      <c r="B167" t="s">
        <v>554</v>
      </c>
      <c r="C167" t="s">
        <v>24</v>
      </c>
      <c r="J167" t="s">
        <v>25</v>
      </c>
    </row>
    <row r="168" spans="1:11" x14ac:dyDescent="0.35">
      <c r="A168">
        <v>161</v>
      </c>
      <c r="B168" t="s">
        <v>101</v>
      </c>
      <c r="C168" t="s">
        <v>24</v>
      </c>
    </row>
    <row r="169" spans="1:11" x14ac:dyDescent="0.35">
      <c r="A169">
        <v>162</v>
      </c>
      <c r="B169" t="s">
        <v>102</v>
      </c>
      <c r="C169" t="s">
        <v>16</v>
      </c>
      <c r="E169">
        <v>2.0299999999999998</v>
      </c>
      <c r="F169">
        <v>272857.5</v>
      </c>
      <c r="G169">
        <v>2786.0929999999998</v>
      </c>
      <c r="H169">
        <v>97.936000000000007</v>
      </c>
      <c r="J169" t="s">
        <v>66</v>
      </c>
      <c r="K169">
        <v>9065906.5</v>
      </c>
    </row>
    <row r="170" spans="1:11" x14ac:dyDescent="0.35">
      <c r="A170">
        <v>163</v>
      </c>
      <c r="B170" t="s">
        <v>103</v>
      </c>
      <c r="C170" t="s">
        <v>16</v>
      </c>
      <c r="E170">
        <v>2.0299999999999998</v>
      </c>
      <c r="F170">
        <v>180613.09400000001</v>
      </c>
      <c r="G170">
        <v>2450.2759999999998</v>
      </c>
      <c r="H170">
        <v>73.710999999999999</v>
      </c>
      <c r="J170" t="s">
        <v>66</v>
      </c>
      <c r="K170">
        <v>6823582.7999999998</v>
      </c>
    </row>
    <row r="171" spans="1:11" x14ac:dyDescent="0.35">
      <c r="A171">
        <v>164</v>
      </c>
      <c r="B171" t="s">
        <v>104</v>
      </c>
      <c r="C171" t="s">
        <v>16</v>
      </c>
      <c r="E171">
        <v>2.0299999999999998</v>
      </c>
      <c r="F171">
        <v>227823.54699999999</v>
      </c>
      <c r="G171">
        <v>2328.5520000000001</v>
      </c>
      <c r="H171">
        <v>97.838999999999999</v>
      </c>
      <c r="J171" t="s">
        <v>66</v>
      </c>
      <c r="K171">
        <v>9056984.8000000007</v>
      </c>
    </row>
    <row r="172" spans="1:11" x14ac:dyDescent="0.35">
      <c r="A172">
        <v>165</v>
      </c>
      <c r="B172" t="s">
        <v>105</v>
      </c>
      <c r="C172" t="s">
        <v>16</v>
      </c>
      <c r="E172">
        <v>2.0099999999999998</v>
      </c>
      <c r="F172">
        <v>201187.95300000001</v>
      </c>
      <c r="G172">
        <v>2459.607</v>
      </c>
      <c r="H172">
        <v>81.796999999999997</v>
      </c>
      <c r="J172" t="s">
        <v>66</v>
      </c>
      <c r="K172">
        <v>7572017</v>
      </c>
    </row>
    <row r="173" spans="1:11" x14ac:dyDescent="0.35">
      <c r="A173">
        <v>166</v>
      </c>
      <c r="B173" t="s">
        <v>106</v>
      </c>
      <c r="C173" t="s">
        <v>16</v>
      </c>
      <c r="E173">
        <v>2.0099999999999998</v>
      </c>
      <c r="F173">
        <v>251597.56299999999</v>
      </c>
      <c r="G173">
        <v>2395.375</v>
      </c>
      <c r="H173">
        <v>105.035</v>
      </c>
      <c r="J173" t="s">
        <v>66</v>
      </c>
      <c r="K173">
        <v>9723046.5999999996</v>
      </c>
    </row>
    <row r="174" spans="1:11" x14ac:dyDescent="0.35">
      <c r="A174">
        <v>167</v>
      </c>
      <c r="B174" t="s">
        <v>107</v>
      </c>
      <c r="C174" t="s">
        <v>24</v>
      </c>
      <c r="J174" t="s">
        <v>25</v>
      </c>
    </row>
    <row r="175" spans="1:11" x14ac:dyDescent="0.35">
      <c r="A175">
        <v>168</v>
      </c>
      <c r="B175" t="s">
        <v>108</v>
      </c>
      <c r="C175" t="s">
        <v>16</v>
      </c>
      <c r="D175">
        <v>22.41</v>
      </c>
      <c r="G175">
        <v>3573.5889999999999</v>
      </c>
      <c r="J175" t="s">
        <v>25</v>
      </c>
    </row>
    <row r="176" spans="1:11" x14ac:dyDescent="0.35">
      <c r="A176">
        <v>169</v>
      </c>
      <c r="B176" t="s">
        <v>109</v>
      </c>
      <c r="C176" t="s">
        <v>16</v>
      </c>
      <c r="E176">
        <v>2</v>
      </c>
      <c r="F176">
        <v>215117.81299999999</v>
      </c>
      <c r="G176">
        <v>2460.5360000000001</v>
      </c>
      <c r="H176">
        <v>87.427000000000007</v>
      </c>
      <c r="J176" t="s">
        <v>66</v>
      </c>
      <c r="K176">
        <v>8093199.9000000004</v>
      </c>
    </row>
    <row r="177" spans="1:11" x14ac:dyDescent="0.35">
      <c r="A177">
        <v>170</v>
      </c>
      <c r="B177" t="s">
        <v>110</v>
      </c>
      <c r="C177" t="s">
        <v>16</v>
      </c>
      <c r="E177">
        <v>2.0099999999999998</v>
      </c>
      <c r="F177">
        <v>225913.45300000001</v>
      </c>
      <c r="G177">
        <v>2470.1559999999999</v>
      </c>
      <c r="H177">
        <v>91.456999999999994</v>
      </c>
      <c r="J177" t="s">
        <v>66</v>
      </c>
      <c r="K177">
        <v>8466233.3000000007</v>
      </c>
    </row>
    <row r="178" spans="1:11" x14ac:dyDescent="0.35">
      <c r="A178">
        <v>171</v>
      </c>
      <c r="B178" t="s">
        <v>111</v>
      </c>
      <c r="C178" t="s">
        <v>16</v>
      </c>
      <c r="E178">
        <v>2</v>
      </c>
      <c r="F178">
        <v>196047.141</v>
      </c>
      <c r="G178">
        <v>2446.6669999999999</v>
      </c>
      <c r="H178">
        <v>80.128</v>
      </c>
      <c r="J178" t="s">
        <v>66</v>
      </c>
      <c r="K178">
        <v>7417567.9000000004</v>
      </c>
    </row>
    <row r="179" spans="1:11" x14ac:dyDescent="0.35">
      <c r="A179">
        <v>172</v>
      </c>
      <c r="B179" t="s">
        <v>112</v>
      </c>
      <c r="C179" t="s">
        <v>16</v>
      </c>
      <c r="E179">
        <v>2.0099999999999998</v>
      </c>
      <c r="F179">
        <v>257092.65599999999</v>
      </c>
      <c r="G179">
        <v>2499.123</v>
      </c>
      <c r="H179">
        <v>102.873</v>
      </c>
      <c r="J179" t="s">
        <v>66</v>
      </c>
      <c r="K179">
        <v>9522959.1999999993</v>
      </c>
    </row>
    <row r="180" spans="1:11" x14ac:dyDescent="0.35">
      <c r="A180">
        <v>173</v>
      </c>
      <c r="B180" t="s">
        <v>113</v>
      </c>
      <c r="C180" t="s">
        <v>24</v>
      </c>
    </row>
    <row r="181" spans="1:11" x14ac:dyDescent="0.35">
      <c r="A181">
        <v>174</v>
      </c>
      <c r="B181" t="s">
        <v>114</v>
      </c>
      <c r="C181" t="s">
        <v>16</v>
      </c>
      <c r="E181">
        <v>2</v>
      </c>
      <c r="F181">
        <v>245089.266</v>
      </c>
      <c r="G181">
        <v>2614.8069999999998</v>
      </c>
      <c r="H181">
        <v>93.730999999999995</v>
      </c>
      <c r="J181" t="s">
        <v>17</v>
      </c>
      <c r="K181">
        <v>8676740.3000000007</v>
      </c>
    </row>
    <row r="182" spans="1:11" x14ac:dyDescent="0.35">
      <c r="A182">
        <v>175</v>
      </c>
      <c r="B182" t="s">
        <v>115</v>
      </c>
      <c r="C182" t="s">
        <v>16</v>
      </c>
      <c r="E182">
        <v>2.0099999999999998</v>
      </c>
      <c r="F182">
        <v>241064.359</v>
      </c>
      <c r="G182">
        <v>2401.0500000000002</v>
      </c>
      <c r="H182">
        <v>100.4</v>
      </c>
      <c r="J182" t="s">
        <v>17</v>
      </c>
      <c r="K182">
        <v>9293990.0999999996</v>
      </c>
    </row>
    <row r="183" spans="1:11" x14ac:dyDescent="0.35">
      <c r="A183">
        <v>176</v>
      </c>
      <c r="B183" t="s">
        <v>116</v>
      </c>
      <c r="C183" t="s">
        <v>16</v>
      </c>
      <c r="E183">
        <v>2</v>
      </c>
      <c r="F183">
        <v>191212.53099999999</v>
      </c>
      <c r="G183">
        <v>2335.2890000000002</v>
      </c>
      <c r="H183">
        <v>81.88</v>
      </c>
      <c r="J183" t="s">
        <v>66</v>
      </c>
      <c r="K183">
        <v>7579682.5999999996</v>
      </c>
    </row>
    <row r="184" spans="1:11" x14ac:dyDescent="0.35">
      <c r="A184">
        <v>177</v>
      </c>
      <c r="B184" t="s">
        <v>117</v>
      </c>
      <c r="C184" t="s">
        <v>16</v>
      </c>
      <c r="E184">
        <v>2.0099999999999998</v>
      </c>
      <c r="F184">
        <v>230506.71900000001</v>
      </c>
      <c r="G184">
        <v>2272.875</v>
      </c>
      <c r="H184">
        <v>101.416</v>
      </c>
      <c r="J184" t="s">
        <v>66</v>
      </c>
      <c r="K184">
        <v>9388111.1999999993</v>
      </c>
    </row>
    <row r="185" spans="1:11" x14ac:dyDescent="0.35">
      <c r="A185">
        <v>178</v>
      </c>
      <c r="B185" t="s">
        <v>118</v>
      </c>
      <c r="C185" t="s">
        <v>16</v>
      </c>
      <c r="E185">
        <v>2.0099999999999998</v>
      </c>
      <c r="F185">
        <v>202074.125</v>
      </c>
      <c r="G185">
        <v>2395.2820000000002</v>
      </c>
      <c r="H185">
        <v>84.363</v>
      </c>
      <c r="J185" t="s">
        <v>66</v>
      </c>
      <c r="K185">
        <v>7809596.0999999996</v>
      </c>
    </row>
    <row r="186" spans="1:11" x14ac:dyDescent="0.35">
      <c r="A186">
        <v>179</v>
      </c>
      <c r="B186" t="s">
        <v>119</v>
      </c>
      <c r="C186" t="s">
        <v>24</v>
      </c>
    </row>
    <row r="187" spans="1:11" x14ac:dyDescent="0.35">
      <c r="A187">
        <v>180</v>
      </c>
      <c r="B187" t="s">
        <v>120</v>
      </c>
      <c r="C187" t="s">
        <v>16</v>
      </c>
      <c r="E187">
        <v>1.98</v>
      </c>
      <c r="F187">
        <v>252004.391</v>
      </c>
      <c r="G187">
        <v>2551.9209999999998</v>
      </c>
      <c r="H187">
        <v>98.751000000000005</v>
      </c>
      <c r="J187" t="s">
        <v>17</v>
      </c>
      <c r="K187">
        <v>9141377.5999999996</v>
      </c>
    </row>
    <row r="188" spans="1:11" x14ac:dyDescent="0.35">
      <c r="A188">
        <v>181</v>
      </c>
      <c r="B188" t="s">
        <v>121</v>
      </c>
      <c r="C188" t="s">
        <v>16</v>
      </c>
      <c r="E188">
        <v>2.0099999999999998</v>
      </c>
      <c r="F188">
        <v>194365.45300000001</v>
      </c>
      <c r="G188">
        <v>2358.3969999999999</v>
      </c>
      <c r="H188">
        <v>82.414000000000001</v>
      </c>
      <c r="J188" t="s">
        <v>66</v>
      </c>
      <c r="K188">
        <v>7629170</v>
      </c>
    </row>
    <row r="189" spans="1:11" x14ac:dyDescent="0.35">
      <c r="A189">
        <v>182</v>
      </c>
      <c r="B189" t="s">
        <v>122</v>
      </c>
      <c r="C189" t="s">
        <v>16</v>
      </c>
      <c r="E189">
        <v>2</v>
      </c>
      <c r="F189">
        <v>242185.5</v>
      </c>
      <c r="G189">
        <v>2462.4389999999999</v>
      </c>
      <c r="H189">
        <v>98.352000000000004</v>
      </c>
      <c r="J189" t="s">
        <v>66</v>
      </c>
      <c r="K189">
        <v>9104445.8000000007</v>
      </c>
    </row>
    <row r="190" spans="1:11" x14ac:dyDescent="0.35">
      <c r="A190">
        <v>183</v>
      </c>
      <c r="B190" t="s">
        <v>123</v>
      </c>
      <c r="C190" t="s">
        <v>16</v>
      </c>
      <c r="E190">
        <v>2</v>
      </c>
      <c r="F190">
        <v>209341.70300000001</v>
      </c>
      <c r="G190">
        <v>2314.4090000000001</v>
      </c>
      <c r="H190">
        <v>90.450999999999993</v>
      </c>
      <c r="J190" t="s">
        <v>17</v>
      </c>
      <c r="K190">
        <v>8373141.5</v>
      </c>
    </row>
    <row r="191" spans="1:11" x14ac:dyDescent="0.35">
      <c r="A191">
        <v>184</v>
      </c>
      <c r="B191" t="s">
        <v>124</v>
      </c>
      <c r="C191" t="s">
        <v>16</v>
      </c>
      <c r="E191">
        <v>2</v>
      </c>
      <c r="F191">
        <v>233387.82800000001</v>
      </c>
      <c r="G191">
        <v>2500.0160000000001</v>
      </c>
      <c r="H191">
        <v>93.355000000000004</v>
      </c>
      <c r="J191" t="s">
        <v>17</v>
      </c>
      <c r="K191">
        <v>8641864.5</v>
      </c>
    </row>
    <row r="192" spans="1:11" x14ac:dyDescent="0.35">
      <c r="A192">
        <v>185</v>
      </c>
      <c r="B192" t="s">
        <v>125</v>
      </c>
      <c r="C192" t="s">
        <v>24</v>
      </c>
    </row>
    <row r="193" spans="1:12" x14ac:dyDescent="0.35">
      <c r="A193">
        <v>186</v>
      </c>
      <c r="B193" t="s">
        <v>126</v>
      </c>
      <c r="C193" t="s">
        <v>16</v>
      </c>
      <c r="E193">
        <v>1.98</v>
      </c>
      <c r="F193">
        <v>32566.798999999999</v>
      </c>
      <c r="G193">
        <v>2602.1089999999999</v>
      </c>
      <c r="H193">
        <v>12.516</v>
      </c>
      <c r="J193" t="s">
        <v>17</v>
      </c>
      <c r="K193">
        <v>1158969.3</v>
      </c>
    </row>
    <row r="194" spans="1:12" x14ac:dyDescent="0.35">
      <c r="A194">
        <v>187</v>
      </c>
      <c r="B194" t="s">
        <v>127</v>
      </c>
      <c r="C194" t="s">
        <v>16</v>
      </c>
      <c r="E194">
        <v>2</v>
      </c>
      <c r="F194">
        <v>189595</v>
      </c>
      <c r="G194">
        <v>2532.8589999999999</v>
      </c>
      <c r="H194">
        <v>74.853999999999999</v>
      </c>
      <c r="J194" t="s">
        <v>17</v>
      </c>
      <c r="K194">
        <v>6929368.5</v>
      </c>
    </row>
    <row r="195" spans="1:12" x14ac:dyDescent="0.35">
      <c r="A195">
        <v>188</v>
      </c>
      <c r="B195" t="s">
        <v>128</v>
      </c>
      <c r="C195" t="s">
        <v>16</v>
      </c>
      <c r="E195">
        <v>2</v>
      </c>
      <c r="F195">
        <v>231392.54699999999</v>
      </c>
      <c r="G195">
        <v>2416.71</v>
      </c>
      <c r="H195">
        <v>95.747</v>
      </c>
      <c r="J195" t="s">
        <v>17</v>
      </c>
      <c r="K195">
        <v>8863317.0999999996</v>
      </c>
    </row>
    <row r="196" spans="1:12" x14ac:dyDescent="0.35">
      <c r="A196">
        <v>189</v>
      </c>
      <c r="B196" t="s">
        <v>129</v>
      </c>
      <c r="C196" t="s">
        <v>16</v>
      </c>
      <c r="E196">
        <v>2</v>
      </c>
      <c r="F196">
        <v>207846.84400000001</v>
      </c>
      <c r="G196">
        <v>2548.143</v>
      </c>
      <c r="H196">
        <v>81.567999999999998</v>
      </c>
      <c r="J196" t="s">
        <v>17</v>
      </c>
      <c r="K196">
        <v>7550836</v>
      </c>
    </row>
    <row r="197" spans="1:12" x14ac:dyDescent="0.35">
      <c r="A197">
        <v>190</v>
      </c>
      <c r="B197" t="s">
        <v>130</v>
      </c>
      <c r="C197" t="s">
        <v>16</v>
      </c>
      <c r="E197">
        <v>2</v>
      </c>
      <c r="F197">
        <v>203181.734</v>
      </c>
      <c r="G197">
        <v>2590.3220000000001</v>
      </c>
      <c r="H197">
        <v>78.438999999999993</v>
      </c>
      <c r="J197" t="s">
        <v>66</v>
      </c>
      <c r="K197">
        <v>7261182.7999999998</v>
      </c>
    </row>
    <row r="198" spans="1:12" x14ac:dyDescent="0.35">
      <c r="A198">
        <v>191</v>
      </c>
      <c r="B198" t="s">
        <v>131</v>
      </c>
      <c r="C198" t="s">
        <v>24</v>
      </c>
    </row>
    <row r="199" spans="1:12" x14ac:dyDescent="0.35">
      <c r="A199">
        <v>192</v>
      </c>
      <c r="B199" t="s">
        <v>132</v>
      </c>
      <c r="C199" t="s">
        <v>16</v>
      </c>
      <c r="E199">
        <v>2.0099999999999998</v>
      </c>
      <c r="F199">
        <v>244382.45300000001</v>
      </c>
      <c r="G199">
        <v>2610.8629999999998</v>
      </c>
      <c r="H199">
        <v>93.602000000000004</v>
      </c>
      <c r="J199" t="s">
        <v>66</v>
      </c>
      <c r="K199">
        <v>8664787.5</v>
      </c>
    </row>
    <row r="200" spans="1:12" x14ac:dyDescent="0.35">
      <c r="A200">
        <v>193</v>
      </c>
      <c r="B200" t="s">
        <v>133</v>
      </c>
      <c r="C200" t="s">
        <v>16</v>
      </c>
      <c r="E200">
        <v>2</v>
      </c>
      <c r="F200">
        <v>207838.984</v>
      </c>
      <c r="G200">
        <v>2599.2060000000001</v>
      </c>
      <c r="H200">
        <v>79.962000000000003</v>
      </c>
      <c r="J200" t="s">
        <v>66</v>
      </c>
      <c r="K200">
        <v>7402224.4000000004</v>
      </c>
    </row>
    <row r="201" spans="1:12" x14ac:dyDescent="0.35">
      <c r="A201">
        <v>194</v>
      </c>
      <c r="B201" t="s">
        <v>134</v>
      </c>
      <c r="C201" t="s">
        <v>16</v>
      </c>
      <c r="E201">
        <v>2</v>
      </c>
      <c r="F201">
        <v>233652.92199999999</v>
      </c>
      <c r="G201">
        <v>2518.9050000000002</v>
      </c>
      <c r="H201">
        <v>92.76</v>
      </c>
      <c r="J201" t="s">
        <v>66</v>
      </c>
      <c r="K201">
        <v>8586805.3000000007</v>
      </c>
    </row>
    <row r="202" spans="1:12" x14ac:dyDescent="0.35">
      <c r="A202">
        <v>195</v>
      </c>
      <c r="B202" t="s">
        <v>135</v>
      </c>
      <c r="C202" t="s">
        <v>16</v>
      </c>
      <c r="E202">
        <v>2</v>
      </c>
      <c r="F202">
        <v>218072.04699999999</v>
      </c>
      <c r="G202">
        <v>2389.0340000000001</v>
      </c>
      <c r="H202">
        <v>91.28</v>
      </c>
      <c r="J202" t="s">
        <v>66</v>
      </c>
      <c r="K202">
        <v>8449874.0999999996</v>
      </c>
    </row>
    <row r="203" spans="1:12" x14ac:dyDescent="0.35">
      <c r="A203">
        <v>196</v>
      </c>
      <c r="B203" t="s">
        <v>136</v>
      </c>
      <c r="C203" t="s">
        <v>16</v>
      </c>
      <c r="E203">
        <v>2</v>
      </c>
      <c r="F203">
        <v>251027.359</v>
      </c>
      <c r="G203">
        <v>2248.346</v>
      </c>
      <c r="H203">
        <v>111.65</v>
      </c>
      <c r="J203" t="s">
        <v>17</v>
      </c>
      <c r="K203">
        <v>10335372.6</v>
      </c>
    </row>
    <row r="204" spans="1:12" x14ac:dyDescent="0.35">
      <c r="A204">
        <v>197</v>
      </c>
      <c r="B204" t="s">
        <v>137</v>
      </c>
      <c r="C204" t="s">
        <v>24</v>
      </c>
      <c r="J204" t="s">
        <v>25</v>
      </c>
    </row>
    <row r="205" spans="1:12" x14ac:dyDescent="0.35">
      <c r="A205">
        <v>198</v>
      </c>
      <c r="B205" t="s">
        <v>138</v>
      </c>
      <c r="C205" t="s">
        <v>16</v>
      </c>
      <c r="D205">
        <v>176.4</v>
      </c>
      <c r="E205">
        <v>1.98</v>
      </c>
      <c r="F205">
        <v>48.884</v>
      </c>
      <c r="G205">
        <v>2875.308</v>
      </c>
      <c r="H205">
        <v>1.7000000000000001E-2</v>
      </c>
      <c r="J205" t="s">
        <v>66</v>
      </c>
      <c r="K205">
        <v>2036.8</v>
      </c>
      <c r="L205">
        <v>1054.7</v>
      </c>
    </row>
    <row r="206" spans="1:12" x14ac:dyDescent="0.35">
      <c r="A206">
        <v>199</v>
      </c>
      <c r="B206" t="s">
        <v>139</v>
      </c>
      <c r="C206" t="s">
        <v>16</v>
      </c>
      <c r="E206">
        <v>2</v>
      </c>
      <c r="F206">
        <v>225927.84400000001</v>
      </c>
      <c r="G206">
        <v>2456.1379999999999</v>
      </c>
      <c r="H206">
        <v>91.984999999999999</v>
      </c>
      <c r="J206" t="s">
        <v>69</v>
      </c>
      <c r="K206">
        <v>8515092.6999999993</v>
      </c>
    </row>
    <row r="207" spans="1:12" x14ac:dyDescent="0.35">
      <c r="A207">
        <v>200</v>
      </c>
      <c r="B207" t="s">
        <v>140</v>
      </c>
      <c r="C207" t="s">
        <v>16</v>
      </c>
      <c r="E207">
        <v>2</v>
      </c>
      <c r="F207">
        <v>235555.07800000001</v>
      </c>
      <c r="G207">
        <v>2537.9690000000001</v>
      </c>
      <c r="H207">
        <v>92.811999999999998</v>
      </c>
      <c r="J207" t="s">
        <v>17</v>
      </c>
      <c r="K207">
        <v>8591684.6999999993</v>
      </c>
    </row>
    <row r="208" spans="1:12" x14ac:dyDescent="0.35">
      <c r="A208">
        <v>201</v>
      </c>
      <c r="B208" t="s">
        <v>141</v>
      </c>
      <c r="C208" t="s">
        <v>16</v>
      </c>
      <c r="E208">
        <v>2</v>
      </c>
      <c r="F208">
        <v>212666.46900000001</v>
      </c>
      <c r="G208">
        <v>2451.424</v>
      </c>
      <c r="H208">
        <v>86.751999999999995</v>
      </c>
      <c r="J208" t="s">
        <v>17</v>
      </c>
      <c r="K208">
        <v>8030718.4000000004</v>
      </c>
    </row>
    <row r="209" spans="1:12" x14ac:dyDescent="0.35">
      <c r="A209">
        <v>202</v>
      </c>
      <c r="B209" t="s">
        <v>142</v>
      </c>
      <c r="C209" t="s">
        <v>16</v>
      </c>
      <c r="E209">
        <v>2</v>
      </c>
      <c r="F209">
        <v>224552.641</v>
      </c>
      <c r="G209">
        <v>2505.6370000000002</v>
      </c>
      <c r="H209">
        <v>89.619</v>
      </c>
      <c r="J209" t="s">
        <v>66</v>
      </c>
      <c r="K209">
        <v>8296081.7999999998</v>
      </c>
    </row>
    <row r="210" spans="1:12" x14ac:dyDescent="0.35">
      <c r="A210">
        <v>203</v>
      </c>
      <c r="B210" t="s">
        <v>143</v>
      </c>
      <c r="C210" t="s">
        <v>24</v>
      </c>
      <c r="J210" t="s">
        <v>25</v>
      </c>
    </row>
    <row r="211" spans="1:12" x14ac:dyDescent="0.35">
      <c r="A211">
        <v>204</v>
      </c>
      <c r="B211" t="s">
        <v>144</v>
      </c>
      <c r="C211" t="s">
        <v>16</v>
      </c>
      <c r="E211">
        <v>2.0099999999999998</v>
      </c>
      <c r="F211">
        <v>14.605</v>
      </c>
      <c r="G211">
        <v>2480.4110000000001</v>
      </c>
      <c r="H211">
        <v>6.0000000000000001E-3</v>
      </c>
      <c r="J211" t="s">
        <v>17</v>
      </c>
      <c r="K211">
        <v>1008.1</v>
      </c>
    </row>
    <row r="212" spans="1:12" x14ac:dyDescent="0.35">
      <c r="A212">
        <v>205</v>
      </c>
      <c r="B212" t="s">
        <v>145</v>
      </c>
      <c r="C212" t="s">
        <v>16</v>
      </c>
      <c r="E212">
        <v>2.0099999999999998</v>
      </c>
      <c r="F212">
        <v>231516.31299999999</v>
      </c>
      <c r="G212">
        <v>2569.692</v>
      </c>
      <c r="H212">
        <v>90.094999999999999</v>
      </c>
      <c r="J212" t="s">
        <v>66</v>
      </c>
      <c r="K212">
        <v>8340141.2999999998</v>
      </c>
    </row>
    <row r="213" spans="1:12" x14ac:dyDescent="0.35">
      <c r="A213">
        <v>206</v>
      </c>
      <c r="B213" t="s">
        <v>146</v>
      </c>
      <c r="C213" t="s">
        <v>16</v>
      </c>
      <c r="E213">
        <v>2</v>
      </c>
      <c r="F213">
        <v>221690.875</v>
      </c>
      <c r="G213">
        <v>2321.0680000000002</v>
      </c>
      <c r="H213">
        <v>95.512</v>
      </c>
      <c r="J213" t="s">
        <v>66</v>
      </c>
      <c r="K213">
        <v>8841612.3000000007</v>
      </c>
    </row>
    <row r="214" spans="1:12" x14ac:dyDescent="0.35">
      <c r="A214">
        <v>207</v>
      </c>
      <c r="B214" t="s">
        <v>147</v>
      </c>
      <c r="C214" t="s">
        <v>16</v>
      </c>
      <c r="E214">
        <v>1.98</v>
      </c>
      <c r="F214">
        <v>225859.07800000001</v>
      </c>
      <c r="G214">
        <v>2331.212</v>
      </c>
      <c r="H214">
        <v>96.885000000000005</v>
      </c>
      <c r="J214" t="s">
        <v>17</v>
      </c>
      <c r="K214">
        <v>8968647.9000000004</v>
      </c>
    </row>
    <row r="215" spans="1:12" x14ac:dyDescent="0.35">
      <c r="A215">
        <v>208</v>
      </c>
      <c r="B215" t="s">
        <v>148</v>
      </c>
      <c r="C215" t="s">
        <v>24</v>
      </c>
    </row>
    <row r="216" spans="1:12" x14ac:dyDescent="0.35">
      <c r="A216">
        <v>209</v>
      </c>
      <c r="B216" t="s">
        <v>555</v>
      </c>
      <c r="C216" t="s">
        <v>24</v>
      </c>
    </row>
    <row r="217" spans="1:12" x14ac:dyDescent="0.35">
      <c r="A217">
        <v>210</v>
      </c>
      <c r="B217" t="s">
        <v>556</v>
      </c>
      <c r="C217" t="s">
        <v>24</v>
      </c>
    </row>
    <row r="218" spans="1:12" x14ac:dyDescent="0.35">
      <c r="A218">
        <v>211</v>
      </c>
      <c r="B218" t="s">
        <v>557</v>
      </c>
      <c r="C218" t="s">
        <v>443</v>
      </c>
      <c r="D218">
        <v>733.5</v>
      </c>
      <c r="E218">
        <v>1.96</v>
      </c>
      <c r="F218">
        <v>7.8460000000000001</v>
      </c>
      <c r="G218">
        <v>2686</v>
      </c>
      <c r="H218">
        <v>3.0000000000000001E-3</v>
      </c>
      <c r="J218" t="s">
        <v>66</v>
      </c>
      <c r="K218">
        <v>733.5</v>
      </c>
      <c r="L218">
        <v>0</v>
      </c>
    </row>
    <row r="219" spans="1:12" x14ac:dyDescent="0.35">
      <c r="A219">
        <v>212</v>
      </c>
      <c r="B219" t="s">
        <v>558</v>
      </c>
      <c r="C219" t="s">
        <v>443</v>
      </c>
      <c r="D219">
        <v>1442</v>
      </c>
      <c r="G219">
        <v>2741.922</v>
      </c>
    </row>
    <row r="220" spans="1:12" x14ac:dyDescent="0.35">
      <c r="A220">
        <v>213</v>
      </c>
      <c r="B220" t="s">
        <v>559</v>
      </c>
      <c r="C220" t="s">
        <v>443</v>
      </c>
      <c r="D220">
        <v>2866</v>
      </c>
      <c r="G220">
        <v>3195.201</v>
      </c>
    </row>
    <row r="221" spans="1:12" x14ac:dyDescent="0.35">
      <c r="A221">
        <v>214</v>
      </c>
      <c r="B221" t="s">
        <v>560</v>
      </c>
      <c r="C221" t="s">
        <v>443</v>
      </c>
      <c r="D221">
        <v>5763</v>
      </c>
      <c r="G221">
        <v>2830.221</v>
      </c>
    </row>
    <row r="222" spans="1:12" x14ac:dyDescent="0.35">
      <c r="A222">
        <v>215</v>
      </c>
      <c r="B222" t="s">
        <v>561</v>
      </c>
      <c r="C222" t="s">
        <v>24</v>
      </c>
    </row>
    <row r="223" spans="1:12" x14ac:dyDescent="0.35">
      <c r="A223">
        <v>216</v>
      </c>
      <c r="B223" t="s">
        <v>562</v>
      </c>
      <c r="C223" t="s">
        <v>24</v>
      </c>
    </row>
    <row r="224" spans="1:12" x14ac:dyDescent="0.35">
      <c r="A224">
        <v>217</v>
      </c>
      <c r="B224" t="s">
        <v>563</v>
      </c>
      <c r="C224" t="s">
        <v>24</v>
      </c>
    </row>
    <row r="225" spans="1:10" x14ac:dyDescent="0.35">
      <c r="A225">
        <v>218</v>
      </c>
      <c r="B225" t="s">
        <v>564</v>
      </c>
      <c r="C225" t="s">
        <v>443</v>
      </c>
      <c r="D225">
        <v>0.61899999999999999</v>
      </c>
      <c r="G225">
        <v>2883.3919999999998</v>
      </c>
      <c r="J225" t="s">
        <v>25</v>
      </c>
    </row>
    <row r="226" spans="1:10" x14ac:dyDescent="0.35">
      <c r="A226">
        <v>219</v>
      </c>
      <c r="B226" t="s">
        <v>565</v>
      </c>
      <c r="C226" t="s">
        <v>443</v>
      </c>
      <c r="D226">
        <v>1.3420000000000001</v>
      </c>
      <c r="G226">
        <v>2852.5349999999999</v>
      </c>
      <c r="J226" t="s">
        <v>25</v>
      </c>
    </row>
    <row r="227" spans="1:10" x14ac:dyDescent="0.35">
      <c r="A227">
        <v>220</v>
      </c>
      <c r="B227" t="s">
        <v>566</v>
      </c>
      <c r="C227" t="s">
        <v>443</v>
      </c>
      <c r="D227">
        <v>2.7730000000000001</v>
      </c>
      <c r="G227">
        <v>2775.759</v>
      </c>
      <c r="J227" t="s">
        <v>25</v>
      </c>
    </row>
    <row r="228" spans="1:10" x14ac:dyDescent="0.35">
      <c r="A228">
        <v>221</v>
      </c>
      <c r="B228" t="s">
        <v>567</v>
      </c>
      <c r="C228" t="s">
        <v>443</v>
      </c>
      <c r="D228">
        <v>5.5149999999999997</v>
      </c>
      <c r="G228">
        <v>2708.346</v>
      </c>
    </row>
    <row r="229" spans="1:10" x14ac:dyDescent="0.35">
      <c r="A229">
        <v>222</v>
      </c>
      <c r="B229" t="s">
        <v>568</v>
      </c>
      <c r="C229" t="s">
        <v>443</v>
      </c>
      <c r="D229">
        <v>11.41</v>
      </c>
      <c r="G229">
        <v>2569.902</v>
      </c>
    </row>
    <row r="230" spans="1:10" x14ac:dyDescent="0.35">
      <c r="A230">
        <v>223</v>
      </c>
      <c r="B230" t="s">
        <v>569</v>
      </c>
      <c r="C230" t="s">
        <v>16</v>
      </c>
    </row>
    <row r="231" spans="1:10" x14ac:dyDescent="0.35">
      <c r="A231">
        <v>224</v>
      </c>
      <c r="B231" t="s">
        <v>570</v>
      </c>
      <c r="C231" t="s">
        <v>443</v>
      </c>
      <c r="D231">
        <v>22.41</v>
      </c>
      <c r="G231">
        <v>3600.123</v>
      </c>
    </row>
    <row r="232" spans="1:10" x14ac:dyDescent="0.35">
      <c r="A232">
        <v>225</v>
      </c>
      <c r="B232" t="s">
        <v>571</v>
      </c>
      <c r="C232" t="s">
        <v>443</v>
      </c>
      <c r="D232">
        <v>44.62</v>
      </c>
      <c r="G232">
        <v>2827.3229999999999</v>
      </c>
    </row>
    <row r="233" spans="1:10" x14ac:dyDescent="0.35">
      <c r="A233">
        <v>226</v>
      </c>
      <c r="B233" t="s">
        <v>572</v>
      </c>
      <c r="C233" t="s">
        <v>443</v>
      </c>
      <c r="D233">
        <v>89.88</v>
      </c>
      <c r="G233">
        <v>3269.3609999999999</v>
      </c>
    </row>
    <row r="234" spans="1:10" x14ac:dyDescent="0.35">
      <c r="A234">
        <v>227</v>
      </c>
      <c r="B234" t="s">
        <v>573</v>
      </c>
      <c r="C234" t="s">
        <v>443</v>
      </c>
      <c r="D234">
        <v>176.4</v>
      </c>
      <c r="G234">
        <v>2616.9090000000001</v>
      </c>
    </row>
    <row r="235" spans="1:10" x14ac:dyDescent="0.35">
      <c r="A235">
        <v>228</v>
      </c>
      <c r="B235" t="s">
        <v>574</v>
      </c>
      <c r="C235" t="s">
        <v>443</v>
      </c>
      <c r="D235">
        <v>354.9</v>
      </c>
      <c r="G235">
        <v>2618.6979999999999</v>
      </c>
      <c r="J235" t="s">
        <v>25</v>
      </c>
    </row>
    <row r="236" spans="1:10" x14ac:dyDescent="0.35">
      <c r="A236">
        <v>229</v>
      </c>
      <c r="B236" t="s">
        <v>575</v>
      </c>
      <c r="C236" t="s">
        <v>24</v>
      </c>
    </row>
    <row r="237" spans="1:10" x14ac:dyDescent="0.35">
      <c r="A237">
        <v>230</v>
      </c>
      <c r="B237" t="s">
        <v>576</v>
      </c>
      <c r="C237" t="s">
        <v>24</v>
      </c>
    </row>
    <row r="238" spans="1:10" x14ac:dyDescent="0.35">
      <c r="A238">
        <v>231</v>
      </c>
      <c r="B238" t="s">
        <v>577</v>
      </c>
      <c r="C238" t="s">
        <v>16</v>
      </c>
    </row>
    <row r="239" spans="1:10" x14ac:dyDescent="0.35">
      <c r="A239">
        <v>232</v>
      </c>
      <c r="B239" t="s">
        <v>578</v>
      </c>
      <c r="C239" t="s">
        <v>24</v>
      </c>
    </row>
    <row r="240" spans="1:10" x14ac:dyDescent="0.35">
      <c r="A240">
        <v>233</v>
      </c>
      <c r="B240" t="s">
        <v>579</v>
      </c>
      <c r="C240" t="s">
        <v>24</v>
      </c>
    </row>
    <row r="241" spans="1:11" x14ac:dyDescent="0.35">
      <c r="A241">
        <v>234</v>
      </c>
      <c r="B241" t="s">
        <v>580</v>
      </c>
      <c r="C241" t="s">
        <v>16</v>
      </c>
    </row>
    <row r="242" spans="1:11" x14ac:dyDescent="0.35">
      <c r="A242">
        <v>235</v>
      </c>
      <c r="B242" t="s">
        <v>581</v>
      </c>
      <c r="C242" t="s">
        <v>16</v>
      </c>
    </row>
    <row r="243" spans="1:11" x14ac:dyDescent="0.35">
      <c r="A243">
        <v>236</v>
      </c>
      <c r="B243" t="s">
        <v>582</v>
      </c>
      <c r="C243" t="s">
        <v>16</v>
      </c>
    </row>
    <row r="244" spans="1:11" x14ac:dyDescent="0.35">
      <c r="A244">
        <v>237</v>
      </c>
      <c r="B244" t="s">
        <v>583</v>
      </c>
      <c r="C244" t="s">
        <v>16</v>
      </c>
    </row>
    <row r="245" spans="1:11" x14ac:dyDescent="0.35">
      <c r="A245">
        <v>238</v>
      </c>
      <c r="B245" t="s">
        <v>584</v>
      </c>
      <c r="C245" t="s">
        <v>16</v>
      </c>
    </row>
    <row r="246" spans="1:11" x14ac:dyDescent="0.35">
      <c r="A246">
        <v>239</v>
      </c>
      <c r="B246" t="s">
        <v>585</v>
      </c>
      <c r="C246" t="s">
        <v>16</v>
      </c>
    </row>
    <row r="247" spans="1:11" x14ac:dyDescent="0.35">
      <c r="A247">
        <v>240</v>
      </c>
      <c r="B247" t="s">
        <v>586</v>
      </c>
      <c r="C247" t="s">
        <v>16</v>
      </c>
    </row>
    <row r="248" spans="1:11" x14ac:dyDescent="0.35">
      <c r="A248">
        <v>241</v>
      </c>
      <c r="B248" t="s">
        <v>587</v>
      </c>
      <c r="C248" t="s">
        <v>16</v>
      </c>
    </row>
    <row r="249" spans="1:11" x14ac:dyDescent="0.35">
      <c r="A249">
        <v>242</v>
      </c>
      <c r="B249" t="s">
        <v>588</v>
      </c>
      <c r="C249" t="s">
        <v>24</v>
      </c>
    </row>
    <row r="250" spans="1:11" x14ac:dyDescent="0.35">
      <c r="A250">
        <v>243</v>
      </c>
      <c r="B250" t="s">
        <v>589</v>
      </c>
      <c r="C250" t="s">
        <v>24</v>
      </c>
    </row>
    <row r="251" spans="1:11" x14ac:dyDescent="0.35">
      <c r="A251">
        <v>244</v>
      </c>
      <c r="B251" t="s">
        <v>150</v>
      </c>
      <c r="C251" t="s">
        <v>24</v>
      </c>
    </row>
    <row r="252" spans="1:11" x14ac:dyDescent="0.35">
      <c r="A252">
        <v>245</v>
      </c>
      <c r="B252" t="s">
        <v>151</v>
      </c>
      <c r="C252" t="s">
        <v>16</v>
      </c>
      <c r="E252">
        <v>2.06</v>
      </c>
      <c r="F252">
        <v>102112.086</v>
      </c>
      <c r="G252">
        <v>2079.163</v>
      </c>
      <c r="H252">
        <v>49.112000000000002</v>
      </c>
      <c r="J252" t="s">
        <v>66</v>
      </c>
      <c r="K252">
        <v>4546546.3</v>
      </c>
    </row>
    <row r="253" spans="1:11" x14ac:dyDescent="0.35">
      <c r="A253">
        <v>246</v>
      </c>
      <c r="B253" t="s">
        <v>152</v>
      </c>
      <c r="C253" t="s">
        <v>16</v>
      </c>
      <c r="E253">
        <v>2.08</v>
      </c>
      <c r="F253">
        <v>104371.43799999999</v>
      </c>
      <c r="G253">
        <v>2252.5459999999998</v>
      </c>
      <c r="H253">
        <v>46.335000000000001</v>
      </c>
      <c r="J253" t="s">
        <v>66</v>
      </c>
      <c r="K253">
        <v>4289470.2</v>
      </c>
    </row>
    <row r="254" spans="1:11" x14ac:dyDescent="0.35">
      <c r="A254">
        <v>247</v>
      </c>
      <c r="B254" t="s">
        <v>153</v>
      </c>
      <c r="C254" t="s">
        <v>16</v>
      </c>
      <c r="E254">
        <v>2.08</v>
      </c>
      <c r="F254">
        <v>85303.25</v>
      </c>
      <c r="G254">
        <v>1876.059</v>
      </c>
      <c r="H254">
        <v>45.469000000000001</v>
      </c>
      <c r="J254" t="s">
        <v>66</v>
      </c>
      <c r="K254">
        <v>4209355.8</v>
      </c>
    </row>
    <row r="255" spans="1:11" x14ac:dyDescent="0.35">
      <c r="A255">
        <v>248</v>
      </c>
      <c r="B255" t="s">
        <v>154</v>
      </c>
      <c r="C255" t="s">
        <v>16</v>
      </c>
      <c r="E255">
        <v>2.08</v>
      </c>
      <c r="F255">
        <v>93900.218999999997</v>
      </c>
      <c r="G255">
        <v>2466.8809999999999</v>
      </c>
      <c r="H255">
        <v>38.064</v>
      </c>
      <c r="J255" t="s">
        <v>72</v>
      </c>
      <c r="K255">
        <v>3523905.5</v>
      </c>
    </row>
    <row r="256" spans="1:11" x14ac:dyDescent="0.35">
      <c r="A256">
        <v>249</v>
      </c>
      <c r="B256" t="s">
        <v>155</v>
      </c>
      <c r="C256" t="s">
        <v>16</v>
      </c>
      <c r="E256">
        <v>2.08</v>
      </c>
      <c r="F256">
        <v>92699.789000000004</v>
      </c>
      <c r="G256">
        <v>2406.1860000000001</v>
      </c>
      <c r="H256">
        <v>38.526000000000003</v>
      </c>
      <c r="J256" t="s">
        <v>66</v>
      </c>
      <c r="K256">
        <v>3566602.5</v>
      </c>
    </row>
    <row r="257" spans="1:11" x14ac:dyDescent="0.35">
      <c r="A257">
        <v>250</v>
      </c>
      <c r="B257" t="s">
        <v>156</v>
      </c>
      <c r="C257" t="s">
        <v>24</v>
      </c>
    </row>
    <row r="258" spans="1:11" x14ac:dyDescent="0.35">
      <c r="A258">
        <v>251</v>
      </c>
      <c r="B258" t="s">
        <v>157</v>
      </c>
      <c r="C258" t="s">
        <v>16</v>
      </c>
      <c r="D258">
        <v>44.62</v>
      </c>
      <c r="G258">
        <v>2627.299</v>
      </c>
    </row>
    <row r="259" spans="1:11" x14ac:dyDescent="0.35">
      <c r="A259">
        <v>252</v>
      </c>
      <c r="B259" t="s">
        <v>158</v>
      </c>
      <c r="C259" t="s">
        <v>16</v>
      </c>
      <c r="E259">
        <v>2.08</v>
      </c>
      <c r="F259">
        <v>93622.25</v>
      </c>
      <c r="G259">
        <v>2528.6379999999999</v>
      </c>
      <c r="H259">
        <v>37.024999999999999</v>
      </c>
      <c r="J259" t="s">
        <v>66</v>
      </c>
      <c r="K259">
        <v>3427676.8</v>
      </c>
    </row>
    <row r="260" spans="1:11" x14ac:dyDescent="0.35">
      <c r="A260">
        <v>253</v>
      </c>
      <c r="B260" t="s">
        <v>159</v>
      </c>
      <c r="C260" t="s">
        <v>16</v>
      </c>
      <c r="E260">
        <v>2.08</v>
      </c>
      <c r="F260">
        <v>98036.452999999994</v>
      </c>
      <c r="G260">
        <v>2202.2649999999999</v>
      </c>
      <c r="H260">
        <v>44.515999999999998</v>
      </c>
      <c r="J260" t="s">
        <v>66</v>
      </c>
      <c r="K260">
        <v>4121123.1</v>
      </c>
    </row>
    <row r="261" spans="1:11" x14ac:dyDescent="0.35">
      <c r="A261">
        <v>254</v>
      </c>
      <c r="B261" t="s">
        <v>160</v>
      </c>
      <c r="C261" t="s">
        <v>24</v>
      </c>
    </row>
    <row r="262" spans="1:11" x14ac:dyDescent="0.35">
      <c r="A262">
        <v>255</v>
      </c>
      <c r="B262" t="s">
        <v>161</v>
      </c>
      <c r="C262" t="s">
        <v>16</v>
      </c>
      <c r="E262">
        <v>2.06</v>
      </c>
      <c r="F262">
        <v>97693.68</v>
      </c>
      <c r="G262">
        <v>2214.0410000000002</v>
      </c>
      <c r="H262">
        <v>44.125</v>
      </c>
      <c r="J262" t="s">
        <v>66</v>
      </c>
      <c r="K262">
        <v>4084875.4</v>
      </c>
    </row>
    <row r="263" spans="1:11" x14ac:dyDescent="0.35">
      <c r="A263">
        <v>256</v>
      </c>
      <c r="B263" t="s">
        <v>162</v>
      </c>
      <c r="C263" t="s">
        <v>16</v>
      </c>
      <c r="E263">
        <v>2.0499999999999998</v>
      </c>
      <c r="F263">
        <v>106372.359</v>
      </c>
      <c r="G263">
        <v>2436.3739999999998</v>
      </c>
      <c r="H263">
        <v>43.66</v>
      </c>
      <c r="J263" t="s">
        <v>66</v>
      </c>
      <c r="K263">
        <v>4041879.5</v>
      </c>
    </row>
    <row r="264" spans="1:11" x14ac:dyDescent="0.35">
      <c r="A264">
        <v>257</v>
      </c>
      <c r="B264" t="s">
        <v>163</v>
      </c>
      <c r="C264" t="s">
        <v>16</v>
      </c>
      <c r="E264">
        <v>2.0499999999999998</v>
      </c>
      <c r="F264">
        <v>107905.508</v>
      </c>
      <c r="G264">
        <v>2304.7930000000001</v>
      </c>
      <c r="H264">
        <v>46.817999999999998</v>
      </c>
      <c r="J264" t="s">
        <v>66</v>
      </c>
      <c r="K264">
        <v>4334179.2</v>
      </c>
    </row>
    <row r="265" spans="1:11" x14ac:dyDescent="0.35">
      <c r="A265">
        <v>258</v>
      </c>
      <c r="B265" t="s">
        <v>164</v>
      </c>
      <c r="C265" t="s">
        <v>16</v>
      </c>
      <c r="E265">
        <v>2.0499999999999998</v>
      </c>
      <c r="F265">
        <v>104730.44500000001</v>
      </c>
      <c r="G265">
        <v>2384.335</v>
      </c>
      <c r="H265">
        <v>43.923999999999999</v>
      </c>
      <c r="J265" t="s">
        <v>66</v>
      </c>
      <c r="K265">
        <v>4066342</v>
      </c>
    </row>
    <row r="266" spans="1:11" x14ac:dyDescent="0.35">
      <c r="A266">
        <v>259</v>
      </c>
      <c r="B266" t="s">
        <v>165</v>
      </c>
      <c r="C266" t="s">
        <v>24</v>
      </c>
      <c r="J266" t="s">
        <v>25</v>
      </c>
    </row>
    <row r="267" spans="1:11" x14ac:dyDescent="0.35">
      <c r="A267">
        <v>260</v>
      </c>
      <c r="B267" t="s">
        <v>166</v>
      </c>
      <c r="C267" t="s">
        <v>16</v>
      </c>
      <c r="E267">
        <v>2.06</v>
      </c>
      <c r="F267">
        <v>91822.077999999994</v>
      </c>
      <c r="G267">
        <v>2434.0590000000002</v>
      </c>
      <c r="H267">
        <v>37.723999999999997</v>
      </c>
      <c r="J267" t="s">
        <v>66</v>
      </c>
      <c r="K267">
        <v>3492387.1</v>
      </c>
    </row>
    <row r="268" spans="1:11" x14ac:dyDescent="0.35">
      <c r="A268">
        <v>261</v>
      </c>
      <c r="B268" t="s">
        <v>167</v>
      </c>
      <c r="C268" t="s">
        <v>16</v>
      </c>
      <c r="E268">
        <v>2.06</v>
      </c>
      <c r="F268">
        <v>80499.577999999994</v>
      </c>
      <c r="G268">
        <v>1746.14</v>
      </c>
      <c r="H268">
        <v>46.100999999999999</v>
      </c>
      <c r="J268" t="s">
        <v>66</v>
      </c>
      <c r="K268">
        <v>4267862.7</v>
      </c>
    </row>
    <row r="269" spans="1:11" x14ac:dyDescent="0.35">
      <c r="A269">
        <v>262</v>
      </c>
      <c r="B269" t="s">
        <v>168</v>
      </c>
      <c r="C269" t="s">
        <v>16</v>
      </c>
      <c r="E269">
        <v>2.0499999999999998</v>
      </c>
      <c r="F269">
        <v>78730.75</v>
      </c>
      <c r="G269">
        <v>2146.75</v>
      </c>
      <c r="H269">
        <v>36.673999999999999</v>
      </c>
      <c r="J269" t="s">
        <v>66</v>
      </c>
      <c r="K269">
        <v>3395243.5</v>
      </c>
    </row>
    <row r="270" spans="1:11" x14ac:dyDescent="0.35">
      <c r="A270">
        <v>263</v>
      </c>
      <c r="B270" t="s">
        <v>169</v>
      </c>
      <c r="C270" t="s">
        <v>16</v>
      </c>
      <c r="E270">
        <v>2.06</v>
      </c>
      <c r="F270">
        <v>94056.476999999999</v>
      </c>
      <c r="G270">
        <v>2442.42</v>
      </c>
      <c r="H270">
        <v>38.51</v>
      </c>
      <c r="J270" t="s">
        <v>66</v>
      </c>
      <c r="K270">
        <v>3565115</v>
      </c>
    </row>
    <row r="271" spans="1:11" x14ac:dyDescent="0.35">
      <c r="A271">
        <v>264</v>
      </c>
      <c r="B271" t="s">
        <v>170</v>
      </c>
      <c r="C271" t="s">
        <v>24</v>
      </c>
      <c r="J271" t="s">
        <v>25</v>
      </c>
    </row>
    <row r="272" spans="1:11" x14ac:dyDescent="0.35">
      <c r="A272">
        <v>265</v>
      </c>
      <c r="B272" t="s">
        <v>171</v>
      </c>
      <c r="C272" t="s">
        <v>16</v>
      </c>
      <c r="D272">
        <v>354.9</v>
      </c>
      <c r="G272">
        <v>2552.3310000000001</v>
      </c>
    </row>
    <row r="273" spans="1:11" x14ac:dyDescent="0.35">
      <c r="A273">
        <v>266</v>
      </c>
      <c r="B273" t="s">
        <v>172</v>
      </c>
      <c r="C273" t="s">
        <v>16</v>
      </c>
      <c r="E273">
        <v>2.0499999999999998</v>
      </c>
      <c r="F273">
        <v>92624.952999999994</v>
      </c>
      <c r="G273">
        <v>2370.87</v>
      </c>
      <c r="H273">
        <v>39.067999999999998</v>
      </c>
      <c r="J273" t="s">
        <v>66</v>
      </c>
      <c r="K273">
        <v>3616801.2</v>
      </c>
    </row>
    <row r="274" spans="1:11" x14ac:dyDescent="0.35">
      <c r="A274">
        <v>267</v>
      </c>
      <c r="B274" t="s">
        <v>173</v>
      </c>
      <c r="C274" t="s">
        <v>16</v>
      </c>
      <c r="E274">
        <v>2.0499999999999998</v>
      </c>
      <c r="F274">
        <v>93285.726999999999</v>
      </c>
      <c r="G274">
        <v>2469.6280000000002</v>
      </c>
      <c r="H274">
        <v>37.773000000000003</v>
      </c>
      <c r="J274" t="s">
        <v>66</v>
      </c>
      <c r="K274">
        <v>3496954.2</v>
      </c>
    </row>
    <row r="275" spans="1:11" x14ac:dyDescent="0.35">
      <c r="A275">
        <v>268</v>
      </c>
      <c r="B275" t="s">
        <v>174</v>
      </c>
      <c r="C275" t="s">
        <v>24</v>
      </c>
    </row>
    <row r="276" spans="1:11" x14ac:dyDescent="0.35">
      <c r="A276">
        <v>269</v>
      </c>
      <c r="B276" t="s">
        <v>175</v>
      </c>
      <c r="C276" t="s">
        <v>16</v>
      </c>
      <c r="E276">
        <v>2.0499999999999998</v>
      </c>
      <c r="F276">
        <v>93502.202999999994</v>
      </c>
      <c r="G276">
        <v>2122.5070000000001</v>
      </c>
      <c r="H276">
        <v>44.052999999999997</v>
      </c>
      <c r="J276" t="s">
        <v>66</v>
      </c>
      <c r="K276">
        <v>4078221.4</v>
      </c>
    </row>
    <row r="277" spans="1:11" x14ac:dyDescent="0.35">
      <c r="A277">
        <v>270</v>
      </c>
      <c r="B277" t="s">
        <v>176</v>
      </c>
      <c r="C277" t="s">
        <v>16</v>
      </c>
      <c r="E277">
        <v>2.0499999999999998</v>
      </c>
      <c r="F277">
        <v>83329.008000000002</v>
      </c>
      <c r="G277">
        <v>1798.548</v>
      </c>
      <c r="H277">
        <v>46.331000000000003</v>
      </c>
      <c r="J277" t="s">
        <v>66</v>
      </c>
      <c r="K277">
        <v>4289136.2</v>
      </c>
    </row>
    <row r="278" spans="1:11" x14ac:dyDescent="0.35">
      <c r="A278">
        <v>271</v>
      </c>
      <c r="B278" t="s">
        <v>177</v>
      </c>
      <c r="C278" t="s">
        <v>16</v>
      </c>
      <c r="E278">
        <v>2.0299999999999998</v>
      </c>
      <c r="F278">
        <v>99016.218999999997</v>
      </c>
      <c r="G278">
        <v>2255.739</v>
      </c>
      <c r="H278">
        <v>43.895000000000003</v>
      </c>
      <c r="J278" t="s">
        <v>66</v>
      </c>
      <c r="K278">
        <v>4063644.9</v>
      </c>
    </row>
    <row r="279" spans="1:11" x14ac:dyDescent="0.35">
      <c r="A279">
        <v>272</v>
      </c>
      <c r="B279" t="s">
        <v>178</v>
      </c>
      <c r="C279" t="s">
        <v>16</v>
      </c>
      <c r="E279">
        <v>2.0499999999999998</v>
      </c>
      <c r="F279">
        <v>83925.57</v>
      </c>
      <c r="G279">
        <v>2188.75</v>
      </c>
      <c r="H279">
        <v>38.344000000000001</v>
      </c>
      <c r="J279" t="s">
        <v>66</v>
      </c>
      <c r="K279">
        <v>3549797.4</v>
      </c>
    </row>
    <row r="280" spans="1:11" x14ac:dyDescent="0.35">
      <c r="A280">
        <v>273</v>
      </c>
      <c r="B280" t="s">
        <v>179</v>
      </c>
      <c r="C280" t="s">
        <v>24</v>
      </c>
    </row>
    <row r="281" spans="1:11" x14ac:dyDescent="0.35">
      <c r="A281">
        <v>274</v>
      </c>
      <c r="B281" t="s">
        <v>180</v>
      </c>
      <c r="C281" t="s">
        <v>16</v>
      </c>
      <c r="D281">
        <v>733.5</v>
      </c>
      <c r="G281">
        <v>2809.4520000000002</v>
      </c>
    </row>
    <row r="282" spans="1:11" x14ac:dyDescent="0.35">
      <c r="A282">
        <v>275</v>
      </c>
      <c r="B282" t="s">
        <v>181</v>
      </c>
      <c r="C282" t="s">
        <v>16</v>
      </c>
      <c r="E282">
        <v>2.0499999999999998</v>
      </c>
      <c r="F282">
        <v>97483.672000000006</v>
      </c>
      <c r="G282">
        <v>2267.5050000000001</v>
      </c>
      <c r="H282">
        <v>42.991999999999997</v>
      </c>
      <c r="J282" t="s">
        <v>66</v>
      </c>
      <c r="K282">
        <v>3979998.7</v>
      </c>
    </row>
    <row r="283" spans="1:11" x14ac:dyDescent="0.35">
      <c r="A283">
        <v>276</v>
      </c>
      <c r="B283" t="s">
        <v>182</v>
      </c>
      <c r="C283" t="s">
        <v>16</v>
      </c>
      <c r="E283">
        <v>2.0499999999999998</v>
      </c>
      <c r="F283">
        <v>96649.156000000003</v>
      </c>
      <c r="G283">
        <v>2424.4589999999998</v>
      </c>
      <c r="H283">
        <v>39.863999999999997</v>
      </c>
      <c r="J283" t="s">
        <v>66</v>
      </c>
      <c r="K283">
        <v>3690510.9</v>
      </c>
    </row>
    <row r="284" spans="1:11" x14ac:dyDescent="0.35">
      <c r="A284">
        <v>277</v>
      </c>
      <c r="B284" t="s">
        <v>183</v>
      </c>
      <c r="C284" t="s">
        <v>24</v>
      </c>
    </row>
    <row r="285" spans="1:11" x14ac:dyDescent="0.35">
      <c r="A285">
        <v>278</v>
      </c>
      <c r="B285" t="s">
        <v>184</v>
      </c>
      <c r="C285" t="s">
        <v>24</v>
      </c>
    </row>
    <row r="286" spans="1:11" x14ac:dyDescent="0.35">
      <c r="A286">
        <v>279</v>
      </c>
      <c r="B286" t="s">
        <v>185</v>
      </c>
      <c r="C286" t="s">
        <v>24</v>
      </c>
      <c r="J286" t="s">
        <v>25</v>
      </c>
    </row>
    <row r="287" spans="1:11" x14ac:dyDescent="0.35">
      <c r="A287">
        <v>280</v>
      </c>
      <c r="B287" t="s">
        <v>186</v>
      </c>
      <c r="C287" t="s">
        <v>24</v>
      </c>
    </row>
    <row r="288" spans="1:11" x14ac:dyDescent="0.35">
      <c r="A288">
        <v>281</v>
      </c>
      <c r="B288" t="s">
        <v>187</v>
      </c>
      <c r="C288" t="s">
        <v>24</v>
      </c>
    </row>
    <row r="289" spans="1:10" x14ac:dyDescent="0.35">
      <c r="A289">
        <v>282</v>
      </c>
      <c r="B289" t="s">
        <v>188</v>
      </c>
      <c r="C289" t="s">
        <v>24</v>
      </c>
    </row>
    <row r="290" spans="1:10" x14ac:dyDescent="0.35">
      <c r="A290">
        <v>283</v>
      </c>
      <c r="B290" t="s">
        <v>189</v>
      </c>
      <c r="C290" t="s">
        <v>24</v>
      </c>
    </row>
    <row r="291" spans="1:10" x14ac:dyDescent="0.35">
      <c r="A291">
        <v>284</v>
      </c>
      <c r="B291" t="s">
        <v>190</v>
      </c>
      <c r="C291" t="s">
        <v>24</v>
      </c>
      <c r="J291" t="s">
        <v>25</v>
      </c>
    </row>
    <row r="292" spans="1:10" x14ac:dyDescent="0.35">
      <c r="A292">
        <v>285</v>
      </c>
      <c r="B292" t="s">
        <v>191</v>
      </c>
      <c r="C292" t="s">
        <v>24</v>
      </c>
    </row>
    <row r="293" spans="1:10" x14ac:dyDescent="0.35">
      <c r="A293">
        <v>286</v>
      </c>
      <c r="B293" t="s">
        <v>192</v>
      </c>
      <c r="C293" t="s">
        <v>16</v>
      </c>
    </row>
    <row r="294" spans="1:10" x14ac:dyDescent="0.35">
      <c r="A294">
        <v>287</v>
      </c>
      <c r="B294" t="s">
        <v>193</v>
      </c>
      <c r="C294" t="s">
        <v>16</v>
      </c>
    </row>
    <row r="295" spans="1:10" x14ac:dyDescent="0.35">
      <c r="A295">
        <v>288</v>
      </c>
      <c r="B295" t="s">
        <v>194</v>
      </c>
      <c r="C295" t="s">
        <v>16</v>
      </c>
    </row>
    <row r="296" spans="1:10" x14ac:dyDescent="0.35">
      <c r="A296">
        <v>289</v>
      </c>
      <c r="B296" t="s">
        <v>195</v>
      </c>
      <c r="C296" t="s">
        <v>16</v>
      </c>
    </row>
    <row r="297" spans="1:10" x14ac:dyDescent="0.35">
      <c r="A297">
        <v>290</v>
      </c>
      <c r="B297" t="s">
        <v>196</v>
      </c>
      <c r="C297" t="s">
        <v>16</v>
      </c>
    </row>
    <row r="298" spans="1:10" x14ac:dyDescent="0.35">
      <c r="A298">
        <v>291</v>
      </c>
      <c r="B298" t="s">
        <v>197</v>
      </c>
      <c r="C298" t="s">
        <v>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52"/>
  <sheetViews>
    <sheetView workbookViewId="0"/>
  </sheetViews>
  <sheetFormatPr defaultRowHeight="14.5" x14ac:dyDescent="0.35"/>
  <cols>
    <col min="2" max="2" width="22.54296875" customWidth="1"/>
    <col min="19" max="19" width="10" bestFit="1" customWidth="1"/>
  </cols>
  <sheetData>
    <row r="1" spans="1:16" x14ac:dyDescent="0.35">
      <c r="A1" t="s">
        <v>0</v>
      </c>
    </row>
    <row r="3" spans="1:16" x14ac:dyDescent="0.35">
      <c r="A3" t="s">
        <v>1</v>
      </c>
    </row>
    <row r="7" spans="1:16" x14ac:dyDescent="0.35">
      <c r="B7" t="s">
        <v>4</v>
      </c>
      <c r="C7" t="s">
        <v>198</v>
      </c>
      <c r="D7" t="s">
        <v>199</v>
      </c>
      <c r="E7" t="s">
        <v>200</v>
      </c>
      <c r="F7" t="s">
        <v>201</v>
      </c>
      <c r="G7" t="s">
        <v>202</v>
      </c>
      <c r="H7" t="s">
        <v>203</v>
      </c>
      <c r="I7" t="s">
        <v>204</v>
      </c>
      <c r="J7" t="s">
        <v>205</v>
      </c>
      <c r="K7" t="s">
        <v>206</v>
      </c>
      <c r="L7" t="s">
        <v>207</v>
      </c>
      <c r="M7" t="s">
        <v>208</v>
      </c>
      <c r="N7" t="s">
        <v>209</v>
      </c>
      <c r="O7" t="s">
        <v>210</v>
      </c>
      <c r="P7" t="s">
        <v>590</v>
      </c>
    </row>
    <row r="8" spans="1:16" x14ac:dyDescent="0.35">
      <c r="A8">
        <v>1</v>
      </c>
      <c r="B8" t="s">
        <v>15</v>
      </c>
      <c r="C8">
        <v>0.26900000000000002</v>
      </c>
      <c r="D8">
        <v>0.25</v>
      </c>
      <c r="E8">
        <v>1.0009999999999999</v>
      </c>
      <c r="F8">
        <v>0.32</v>
      </c>
      <c r="G8">
        <v>1.964</v>
      </c>
      <c r="H8">
        <v>0.13</v>
      </c>
      <c r="I8">
        <v>0.17699999999999999</v>
      </c>
      <c r="J8">
        <v>4.7E-2</v>
      </c>
      <c r="K8">
        <v>0.124</v>
      </c>
      <c r="L8">
        <v>0.04</v>
      </c>
      <c r="M8">
        <v>3.2000000000000001E-2</v>
      </c>
      <c r="N8">
        <v>7.0000000000000001E-3</v>
      </c>
      <c r="P8">
        <v>103.32599999999999</v>
      </c>
    </row>
    <row r="9" spans="1:16" x14ac:dyDescent="0.35">
      <c r="A9">
        <v>2</v>
      </c>
      <c r="B9" t="s">
        <v>18</v>
      </c>
      <c r="C9">
        <v>1.665</v>
      </c>
      <c r="D9">
        <v>1.47</v>
      </c>
      <c r="E9">
        <v>1.1579999999999999</v>
      </c>
      <c r="F9">
        <v>1.03</v>
      </c>
      <c r="G9">
        <v>4.657</v>
      </c>
      <c r="H9">
        <v>26.472999999999999</v>
      </c>
      <c r="I9">
        <v>3.597</v>
      </c>
      <c r="J9">
        <v>59.668999999999997</v>
      </c>
      <c r="K9">
        <v>1.069</v>
      </c>
      <c r="L9">
        <v>5.9589999999999996</v>
      </c>
      <c r="M9">
        <v>0.29299999999999998</v>
      </c>
      <c r="N9">
        <v>0.115</v>
      </c>
      <c r="P9">
        <v>86.981999999999999</v>
      </c>
    </row>
    <row r="10" spans="1:16" x14ac:dyDescent="0.35">
      <c r="A10">
        <v>3</v>
      </c>
      <c r="B10" t="s">
        <v>19</v>
      </c>
      <c r="C10">
        <v>1.3149999999999999</v>
      </c>
      <c r="D10">
        <v>0.67800000000000005</v>
      </c>
      <c r="E10">
        <v>2.1960000000000002</v>
      </c>
      <c r="F10">
        <v>0.89100000000000001</v>
      </c>
      <c r="G10">
        <v>5.41</v>
      </c>
      <c r="H10">
        <v>1.6279999999999999</v>
      </c>
      <c r="I10">
        <v>1.915</v>
      </c>
      <c r="J10">
        <v>24.501999999999999</v>
      </c>
      <c r="K10">
        <v>1.494</v>
      </c>
      <c r="L10">
        <v>2.9430000000000001</v>
      </c>
      <c r="M10">
        <v>0.499</v>
      </c>
      <c r="N10">
        <v>0.29099999999999998</v>
      </c>
      <c r="P10">
        <v>84.763000000000005</v>
      </c>
    </row>
    <row r="11" spans="1:16" x14ac:dyDescent="0.35">
      <c r="A11">
        <v>4</v>
      </c>
      <c r="B11" t="s">
        <v>20</v>
      </c>
      <c r="C11">
        <v>2.04</v>
      </c>
      <c r="D11">
        <v>1.9119999999999999</v>
      </c>
      <c r="E11">
        <v>2.0099999999999998</v>
      </c>
      <c r="F11">
        <v>2.5369999999999999</v>
      </c>
      <c r="G11">
        <v>7.6580000000000004</v>
      </c>
      <c r="H11">
        <v>10.212</v>
      </c>
      <c r="I11">
        <v>6.4009999999999998</v>
      </c>
      <c r="J11">
        <v>16.521000000000001</v>
      </c>
      <c r="K11">
        <v>3.363</v>
      </c>
      <c r="L11">
        <v>3.3530000000000002</v>
      </c>
      <c r="M11">
        <v>1.2210000000000001</v>
      </c>
      <c r="N11">
        <v>0.495</v>
      </c>
      <c r="O11">
        <v>0.09</v>
      </c>
      <c r="P11">
        <v>93.38</v>
      </c>
    </row>
    <row r="12" spans="1:16" x14ac:dyDescent="0.35">
      <c r="A12">
        <v>5</v>
      </c>
      <c r="B12" t="s">
        <v>21</v>
      </c>
      <c r="C12">
        <v>13.989000000000001</v>
      </c>
      <c r="D12">
        <v>0.40300000000000002</v>
      </c>
      <c r="F12">
        <v>8.1709999999999994</v>
      </c>
    </row>
    <row r="13" spans="1:16" x14ac:dyDescent="0.35">
      <c r="A13">
        <v>6</v>
      </c>
      <c r="B13" t="s">
        <v>23</v>
      </c>
    </row>
    <row r="14" spans="1:16" x14ac:dyDescent="0.35">
      <c r="A14">
        <v>7</v>
      </c>
      <c r="B14" t="s">
        <v>26</v>
      </c>
      <c r="C14">
        <v>0.14199999999999999</v>
      </c>
      <c r="D14">
        <v>0.252</v>
      </c>
      <c r="E14">
        <v>7.9000000000000001E-2</v>
      </c>
      <c r="F14">
        <v>0.14299999999999999</v>
      </c>
      <c r="G14">
        <v>0.19600000000000001</v>
      </c>
      <c r="H14">
        <v>0.10299999999999999</v>
      </c>
      <c r="I14">
        <v>0.11799999999999999</v>
      </c>
      <c r="J14">
        <v>0.08</v>
      </c>
      <c r="K14">
        <v>0.114</v>
      </c>
      <c r="L14">
        <v>8.8999999999999996E-2</v>
      </c>
      <c r="M14">
        <v>0.112</v>
      </c>
      <c r="N14">
        <v>0.105</v>
      </c>
      <c r="O14">
        <v>0.01</v>
      </c>
    </row>
    <row r="15" spans="1:16" x14ac:dyDescent="0.35">
      <c r="A15">
        <v>8</v>
      </c>
      <c r="B15" t="s">
        <v>27</v>
      </c>
      <c r="C15">
        <v>1.956</v>
      </c>
      <c r="D15">
        <v>1.992</v>
      </c>
      <c r="E15">
        <v>1.7050000000000001</v>
      </c>
      <c r="F15">
        <v>1.899</v>
      </c>
      <c r="G15">
        <v>4.0330000000000004</v>
      </c>
      <c r="H15">
        <v>8.4</v>
      </c>
      <c r="I15">
        <v>2.5070000000000001</v>
      </c>
      <c r="J15">
        <v>8.2910000000000004</v>
      </c>
      <c r="K15">
        <v>0.74199999999999999</v>
      </c>
      <c r="L15">
        <v>0.98199999999999998</v>
      </c>
      <c r="M15">
        <v>0.30299999999999999</v>
      </c>
      <c r="N15">
        <v>0.14599999999999999</v>
      </c>
      <c r="P15">
        <v>92.001999999999995</v>
      </c>
    </row>
    <row r="16" spans="1:16" x14ac:dyDescent="0.35">
      <c r="A16">
        <v>9</v>
      </c>
      <c r="B16" t="s">
        <v>28</v>
      </c>
      <c r="C16">
        <v>1.9750000000000001</v>
      </c>
      <c r="D16">
        <v>2.7069999999999999</v>
      </c>
      <c r="E16">
        <v>1.2230000000000001</v>
      </c>
      <c r="F16">
        <v>1.175</v>
      </c>
      <c r="G16">
        <v>3.6829999999999998</v>
      </c>
      <c r="H16">
        <v>7.5860000000000003</v>
      </c>
      <c r="I16">
        <v>2.2599999999999998</v>
      </c>
      <c r="J16">
        <v>11.086</v>
      </c>
      <c r="K16">
        <v>1.177</v>
      </c>
      <c r="L16">
        <v>1.61</v>
      </c>
      <c r="M16">
        <v>0.41499999999999998</v>
      </c>
      <c r="N16">
        <v>0.14599999999999999</v>
      </c>
      <c r="P16">
        <v>95.188000000000002</v>
      </c>
    </row>
    <row r="17" spans="1:16" x14ac:dyDescent="0.35">
      <c r="A17">
        <v>10</v>
      </c>
      <c r="B17" t="s">
        <v>29</v>
      </c>
      <c r="C17">
        <v>2.673</v>
      </c>
      <c r="D17">
        <v>3.3359999999999999</v>
      </c>
      <c r="E17">
        <v>2.8410000000000002</v>
      </c>
      <c r="F17">
        <v>2.4220000000000002</v>
      </c>
      <c r="G17">
        <v>10.542999999999999</v>
      </c>
      <c r="H17">
        <v>14.718999999999999</v>
      </c>
      <c r="I17">
        <v>2.9369999999999998</v>
      </c>
      <c r="J17">
        <v>9.4610000000000003</v>
      </c>
      <c r="K17">
        <v>0.96799999999999997</v>
      </c>
      <c r="L17">
        <v>1.1579999999999999</v>
      </c>
      <c r="M17">
        <v>0.45100000000000001</v>
      </c>
      <c r="N17">
        <v>0.10100000000000001</v>
      </c>
      <c r="O17">
        <v>8.0000000000000002E-3</v>
      </c>
      <c r="P17">
        <v>94.382000000000005</v>
      </c>
    </row>
    <row r="18" spans="1:16" x14ac:dyDescent="0.35">
      <c r="A18">
        <v>11</v>
      </c>
      <c r="B18" t="s">
        <v>30</v>
      </c>
      <c r="C18">
        <v>0.97399999999999998</v>
      </c>
      <c r="D18">
        <v>0.92300000000000004</v>
      </c>
      <c r="E18">
        <v>0.77800000000000002</v>
      </c>
      <c r="F18">
        <v>0.80300000000000005</v>
      </c>
      <c r="G18">
        <v>2.1629999999999998</v>
      </c>
      <c r="H18">
        <v>3.964</v>
      </c>
      <c r="I18">
        <v>3.0859999999999999</v>
      </c>
      <c r="J18">
        <v>70.965000000000003</v>
      </c>
      <c r="K18">
        <v>2.927</v>
      </c>
      <c r="L18">
        <v>12.121</v>
      </c>
      <c r="M18">
        <v>0.68899999999999995</v>
      </c>
      <c r="N18">
        <v>0.161</v>
      </c>
      <c r="P18">
        <v>96.114999999999995</v>
      </c>
    </row>
    <row r="19" spans="1:16" x14ac:dyDescent="0.35">
      <c r="A19">
        <v>12</v>
      </c>
      <c r="B19" t="s">
        <v>31</v>
      </c>
    </row>
    <row r="20" spans="1:16" x14ac:dyDescent="0.35">
      <c r="A20">
        <v>13</v>
      </c>
      <c r="B20" t="s">
        <v>32</v>
      </c>
      <c r="C20">
        <v>0.44400000000000001</v>
      </c>
      <c r="D20">
        <v>0.36399999999999999</v>
      </c>
      <c r="E20">
        <v>3.7189999999999999</v>
      </c>
      <c r="F20">
        <v>0.79100000000000004</v>
      </c>
      <c r="G20">
        <v>3.972</v>
      </c>
      <c r="H20">
        <v>0.23</v>
      </c>
      <c r="I20">
        <v>0.22600000000000001</v>
      </c>
      <c r="J20">
        <v>0.125</v>
      </c>
      <c r="K20">
        <v>0.191</v>
      </c>
      <c r="L20">
        <v>9.4E-2</v>
      </c>
      <c r="M20">
        <v>0.112</v>
      </c>
      <c r="N20">
        <v>5.8999999999999997E-2</v>
      </c>
      <c r="P20">
        <v>102.184</v>
      </c>
    </row>
    <row r="21" spans="1:16" x14ac:dyDescent="0.35">
      <c r="A21">
        <v>14</v>
      </c>
      <c r="B21" t="s">
        <v>33</v>
      </c>
      <c r="C21">
        <v>1.8939999999999999</v>
      </c>
      <c r="D21">
        <v>2.0219999999999998</v>
      </c>
      <c r="E21">
        <v>1.9970000000000001</v>
      </c>
      <c r="F21">
        <v>1.7649999999999999</v>
      </c>
      <c r="G21">
        <v>4.0140000000000002</v>
      </c>
      <c r="H21">
        <v>8.2829999999999995</v>
      </c>
      <c r="I21">
        <v>2.8460000000000001</v>
      </c>
      <c r="J21">
        <v>20.638999999999999</v>
      </c>
      <c r="K21">
        <v>1.4350000000000001</v>
      </c>
      <c r="L21">
        <v>3.9049999999999998</v>
      </c>
      <c r="M21">
        <v>0.54200000000000004</v>
      </c>
      <c r="N21">
        <v>0.14799999999999999</v>
      </c>
      <c r="P21">
        <v>97.492000000000004</v>
      </c>
    </row>
    <row r="22" spans="1:16" x14ac:dyDescent="0.35">
      <c r="A22">
        <v>15</v>
      </c>
      <c r="B22" t="s">
        <v>34</v>
      </c>
      <c r="C22">
        <v>1.018</v>
      </c>
      <c r="D22">
        <v>1.333</v>
      </c>
      <c r="E22">
        <v>2.468</v>
      </c>
      <c r="F22">
        <v>2.3919999999999999</v>
      </c>
      <c r="G22">
        <v>28.585999999999999</v>
      </c>
      <c r="H22">
        <v>3.4390000000000001</v>
      </c>
      <c r="I22">
        <v>2.875</v>
      </c>
      <c r="J22">
        <v>9.3170000000000002</v>
      </c>
      <c r="K22">
        <v>1.381</v>
      </c>
      <c r="L22">
        <v>1.486</v>
      </c>
      <c r="M22">
        <v>0.54700000000000004</v>
      </c>
      <c r="N22">
        <v>0.189</v>
      </c>
      <c r="P22">
        <v>95.590999999999994</v>
      </c>
    </row>
    <row r="23" spans="1:16" x14ac:dyDescent="0.35">
      <c r="A23">
        <v>16</v>
      </c>
      <c r="B23" t="s">
        <v>35</v>
      </c>
      <c r="C23">
        <v>1.579</v>
      </c>
      <c r="D23">
        <v>1.9950000000000001</v>
      </c>
      <c r="E23">
        <v>1.1240000000000001</v>
      </c>
      <c r="F23">
        <v>1.6870000000000001</v>
      </c>
      <c r="G23">
        <v>5.5679999999999996</v>
      </c>
      <c r="H23">
        <v>26.411000000000001</v>
      </c>
      <c r="I23">
        <v>3.403</v>
      </c>
      <c r="J23">
        <v>50.465000000000003</v>
      </c>
      <c r="K23">
        <v>1.1879999999999999</v>
      </c>
      <c r="L23">
        <v>6.4009999999999998</v>
      </c>
      <c r="M23">
        <v>0.183</v>
      </c>
      <c r="N23">
        <v>6.3E-2</v>
      </c>
      <c r="P23">
        <v>89.628</v>
      </c>
    </row>
    <row r="24" spans="1:16" x14ac:dyDescent="0.35">
      <c r="A24">
        <v>17</v>
      </c>
      <c r="B24" t="s">
        <v>36</v>
      </c>
      <c r="C24">
        <v>1.5009999999999999</v>
      </c>
      <c r="D24">
        <v>1.425</v>
      </c>
      <c r="E24">
        <v>0.78500000000000003</v>
      </c>
      <c r="F24">
        <v>0.89</v>
      </c>
      <c r="G24">
        <v>6.8369999999999997</v>
      </c>
      <c r="H24">
        <v>1.601</v>
      </c>
      <c r="I24">
        <v>2.0649999999999999</v>
      </c>
      <c r="J24">
        <v>26.513999999999999</v>
      </c>
      <c r="K24">
        <v>1.4610000000000001</v>
      </c>
      <c r="L24">
        <v>3.226</v>
      </c>
      <c r="M24">
        <v>0.47599999999999998</v>
      </c>
      <c r="N24">
        <v>0.18</v>
      </c>
      <c r="P24">
        <v>99.073999999999998</v>
      </c>
    </row>
    <row r="25" spans="1:16" x14ac:dyDescent="0.35">
      <c r="A25">
        <v>18</v>
      </c>
      <c r="B25" t="s">
        <v>37</v>
      </c>
    </row>
    <row r="26" spans="1:16" x14ac:dyDescent="0.35">
      <c r="A26">
        <v>19</v>
      </c>
      <c r="B26" t="s">
        <v>39</v>
      </c>
      <c r="C26">
        <v>0.42899999999999999</v>
      </c>
      <c r="D26">
        <v>0.32700000000000001</v>
      </c>
      <c r="E26">
        <v>0.54200000000000004</v>
      </c>
      <c r="F26">
        <v>0.13800000000000001</v>
      </c>
      <c r="G26">
        <v>0.81699999999999995</v>
      </c>
      <c r="H26">
        <v>7.3999999999999996E-2</v>
      </c>
      <c r="I26">
        <v>9.5000000000000001E-2</v>
      </c>
      <c r="J26">
        <v>3.6999999999999998E-2</v>
      </c>
      <c r="K26">
        <v>6.0999999999999999E-2</v>
      </c>
      <c r="L26">
        <v>2.1000000000000001E-2</v>
      </c>
      <c r="M26">
        <v>5.0000000000000001E-3</v>
      </c>
      <c r="P26">
        <v>69.858000000000004</v>
      </c>
    </row>
    <row r="27" spans="1:16" x14ac:dyDescent="0.35">
      <c r="A27">
        <v>20</v>
      </c>
      <c r="B27" t="s">
        <v>40</v>
      </c>
      <c r="C27">
        <v>1.79</v>
      </c>
      <c r="D27">
        <v>1.879</v>
      </c>
      <c r="E27">
        <v>2.3210000000000002</v>
      </c>
      <c r="F27">
        <v>2.3069999999999999</v>
      </c>
      <c r="G27">
        <v>6.79</v>
      </c>
      <c r="H27">
        <v>8.5220000000000002</v>
      </c>
      <c r="I27">
        <v>5.5570000000000004</v>
      </c>
      <c r="J27">
        <v>14.920999999999999</v>
      </c>
      <c r="K27">
        <v>2.984</v>
      </c>
      <c r="L27">
        <v>2.9870000000000001</v>
      </c>
      <c r="M27">
        <v>1.123</v>
      </c>
      <c r="N27">
        <v>0.53100000000000003</v>
      </c>
      <c r="O27">
        <v>1.9E-2</v>
      </c>
      <c r="P27">
        <v>80.918999999999997</v>
      </c>
    </row>
    <row r="28" spans="1:16" x14ac:dyDescent="0.35">
      <c r="A28">
        <v>21</v>
      </c>
      <c r="B28" t="s">
        <v>41</v>
      </c>
      <c r="C28">
        <v>3.1749999999999998</v>
      </c>
      <c r="D28">
        <v>3.9159999999999999</v>
      </c>
      <c r="E28">
        <v>5.681</v>
      </c>
      <c r="F28">
        <v>4.6779999999999999</v>
      </c>
      <c r="G28">
        <v>15.000999999999999</v>
      </c>
      <c r="H28">
        <v>30.36</v>
      </c>
      <c r="I28">
        <v>5.48</v>
      </c>
      <c r="J28">
        <v>26.51</v>
      </c>
      <c r="K28">
        <v>2.012</v>
      </c>
      <c r="L28">
        <v>3.3330000000000002</v>
      </c>
      <c r="M28">
        <v>0.86599999999999999</v>
      </c>
      <c r="P28">
        <v>96.284999999999997</v>
      </c>
    </row>
    <row r="29" spans="1:16" x14ac:dyDescent="0.35">
      <c r="A29">
        <v>22</v>
      </c>
      <c r="B29" t="s">
        <v>42</v>
      </c>
      <c r="C29">
        <v>1.806</v>
      </c>
      <c r="D29">
        <v>3.2650000000000001</v>
      </c>
      <c r="E29">
        <v>1.7390000000000001</v>
      </c>
      <c r="F29">
        <v>2.2709999999999999</v>
      </c>
      <c r="G29">
        <v>5.5839999999999996</v>
      </c>
      <c r="H29">
        <v>11.596</v>
      </c>
      <c r="I29">
        <v>3.1720000000000002</v>
      </c>
      <c r="J29">
        <v>11.971</v>
      </c>
      <c r="K29">
        <v>1.157</v>
      </c>
      <c r="L29">
        <v>1.4319999999999999</v>
      </c>
      <c r="M29">
        <v>0.50900000000000001</v>
      </c>
      <c r="N29">
        <v>0.14399999999999999</v>
      </c>
      <c r="O29">
        <v>1.7000000000000001E-2</v>
      </c>
      <c r="P29">
        <v>91.891999999999996</v>
      </c>
    </row>
    <row r="30" spans="1:16" x14ac:dyDescent="0.35">
      <c r="A30">
        <v>23</v>
      </c>
      <c r="B30" t="s">
        <v>43</v>
      </c>
      <c r="C30">
        <v>1.147</v>
      </c>
      <c r="D30">
        <v>2.7749999999999999</v>
      </c>
      <c r="E30">
        <v>1.5740000000000001</v>
      </c>
      <c r="F30">
        <v>1.631</v>
      </c>
      <c r="G30">
        <v>6.0640000000000001</v>
      </c>
      <c r="H30">
        <v>8.3559999999999999</v>
      </c>
      <c r="I30">
        <v>2.8039999999999998</v>
      </c>
      <c r="J30">
        <v>15.092000000000001</v>
      </c>
      <c r="K30">
        <v>1.611</v>
      </c>
      <c r="L30">
        <v>2.17</v>
      </c>
      <c r="M30">
        <v>0.60599999999999998</v>
      </c>
      <c r="N30">
        <v>0.18099999999999999</v>
      </c>
      <c r="P30">
        <v>92.128</v>
      </c>
    </row>
    <row r="31" spans="1:16" x14ac:dyDescent="0.35">
      <c r="A31">
        <v>24</v>
      </c>
      <c r="B31" t="s">
        <v>44</v>
      </c>
    </row>
    <row r="32" spans="1:16" x14ac:dyDescent="0.35">
      <c r="A32">
        <v>25</v>
      </c>
      <c r="B32" t="s">
        <v>45</v>
      </c>
      <c r="C32">
        <v>0.57999999999999996</v>
      </c>
      <c r="D32">
        <v>0.46300000000000002</v>
      </c>
      <c r="E32">
        <v>1.224</v>
      </c>
      <c r="F32">
        <v>0.33400000000000002</v>
      </c>
      <c r="G32">
        <v>1.4770000000000001</v>
      </c>
      <c r="H32">
        <v>7.8E-2</v>
      </c>
      <c r="I32">
        <v>0.214</v>
      </c>
      <c r="J32">
        <v>3.9E-2</v>
      </c>
      <c r="K32">
        <v>0.11</v>
      </c>
      <c r="L32">
        <v>0.03</v>
      </c>
      <c r="M32">
        <v>3.2000000000000001E-2</v>
      </c>
      <c r="N32">
        <v>2E-3</v>
      </c>
      <c r="P32">
        <v>65.766999999999996</v>
      </c>
    </row>
    <row r="33" spans="1:16" x14ac:dyDescent="0.35">
      <c r="A33">
        <v>26</v>
      </c>
      <c r="B33" t="s">
        <v>46</v>
      </c>
      <c r="C33">
        <v>2.3919999999999999</v>
      </c>
      <c r="D33">
        <v>3.327</v>
      </c>
      <c r="E33">
        <v>2.778</v>
      </c>
      <c r="F33">
        <v>2.5</v>
      </c>
      <c r="G33">
        <v>12.727</v>
      </c>
      <c r="H33">
        <v>12.853</v>
      </c>
      <c r="I33">
        <v>2.6970000000000001</v>
      </c>
      <c r="J33">
        <v>8.093</v>
      </c>
      <c r="K33">
        <v>0.98799999999999999</v>
      </c>
      <c r="L33">
        <v>1.095</v>
      </c>
      <c r="M33">
        <v>0.47299999999999998</v>
      </c>
      <c r="N33">
        <v>7.8E-2</v>
      </c>
      <c r="P33">
        <v>86.668999999999997</v>
      </c>
    </row>
    <row r="34" spans="1:16" x14ac:dyDescent="0.35">
      <c r="A34">
        <v>27</v>
      </c>
      <c r="B34" t="s">
        <v>47</v>
      </c>
      <c r="C34">
        <v>2.1829999999999998</v>
      </c>
      <c r="D34">
        <v>1.2509999999999999</v>
      </c>
      <c r="E34">
        <v>1.081</v>
      </c>
      <c r="F34">
        <v>0.91700000000000004</v>
      </c>
      <c r="G34">
        <v>2.3140000000000001</v>
      </c>
      <c r="H34">
        <v>5.0410000000000004</v>
      </c>
      <c r="I34">
        <v>5.24</v>
      </c>
      <c r="J34">
        <v>97.21</v>
      </c>
      <c r="K34">
        <v>5.3959999999999999</v>
      </c>
      <c r="L34">
        <v>22.276</v>
      </c>
      <c r="M34">
        <v>1.31</v>
      </c>
      <c r="N34">
        <v>0.39900000000000002</v>
      </c>
      <c r="O34">
        <v>0.121</v>
      </c>
      <c r="P34">
        <v>93.218999999999994</v>
      </c>
    </row>
    <row r="35" spans="1:16" x14ac:dyDescent="0.35">
      <c r="A35">
        <v>28</v>
      </c>
      <c r="B35" t="s">
        <v>49</v>
      </c>
      <c r="C35">
        <v>2.323</v>
      </c>
      <c r="D35">
        <v>1.9359999999999999</v>
      </c>
      <c r="E35">
        <v>2.0009999999999999</v>
      </c>
      <c r="F35">
        <v>1.8460000000000001</v>
      </c>
      <c r="G35">
        <v>4.3120000000000003</v>
      </c>
      <c r="H35">
        <v>9.9220000000000006</v>
      </c>
      <c r="I35">
        <v>3.383</v>
      </c>
      <c r="J35">
        <v>23.405000000000001</v>
      </c>
      <c r="K35">
        <v>1.6339999999999999</v>
      </c>
      <c r="L35">
        <v>3.758</v>
      </c>
      <c r="M35">
        <v>0.58899999999999997</v>
      </c>
      <c r="N35">
        <v>0.247</v>
      </c>
      <c r="P35">
        <v>95.834000000000003</v>
      </c>
    </row>
    <row r="36" spans="1:16" x14ac:dyDescent="0.35">
      <c r="A36">
        <v>29</v>
      </c>
      <c r="B36" t="s">
        <v>50</v>
      </c>
      <c r="C36">
        <v>1.0449999999999999</v>
      </c>
      <c r="D36">
        <v>1.3169999999999999</v>
      </c>
      <c r="E36">
        <v>3.109</v>
      </c>
      <c r="F36">
        <v>2.302</v>
      </c>
      <c r="G36">
        <v>29.443000000000001</v>
      </c>
      <c r="H36">
        <v>4.0250000000000004</v>
      </c>
      <c r="I36">
        <v>2.9550000000000001</v>
      </c>
      <c r="J36">
        <v>8.1059999999999999</v>
      </c>
      <c r="K36">
        <v>1.3320000000000001</v>
      </c>
      <c r="L36">
        <v>1.304</v>
      </c>
      <c r="M36">
        <v>0.495</v>
      </c>
      <c r="N36">
        <v>0.121</v>
      </c>
      <c r="P36">
        <v>84.326999999999998</v>
      </c>
    </row>
    <row r="37" spans="1:16" x14ac:dyDescent="0.35">
      <c r="A37">
        <v>30</v>
      </c>
      <c r="B37" t="s">
        <v>51</v>
      </c>
    </row>
    <row r="38" spans="1:16" x14ac:dyDescent="0.35">
      <c r="A38">
        <v>31</v>
      </c>
      <c r="B38" t="s">
        <v>52</v>
      </c>
      <c r="C38">
        <v>8.7110000000000003</v>
      </c>
      <c r="D38">
        <v>0.14499999999999999</v>
      </c>
      <c r="E38">
        <v>4.0270000000000001</v>
      </c>
      <c r="P38">
        <v>1.2809999999999999</v>
      </c>
    </row>
    <row r="39" spans="1:16" x14ac:dyDescent="0.35">
      <c r="A39">
        <v>32</v>
      </c>
      <c r="B39" t="s">
        <v>53</v>
      </c>
      <c r="C39">
        <v>1.748</v>
      </c>
      <c r="D39">
        <v>2.0430000000000001</v>
      </c>
      <c r="E39">
        <v>1.0680000000000001</v>
      </c>
      <c r="F39">
        <v>1.26</v>
      </c>
      <c r="G39">
        <v>8.0589999999999993</v>
      </c>
      <c r="H39">
        <v>35.661999999999999</v>
      </c>
      <c r="I39">
        <v>3.9319999999999999</v>
      </c>
      <c r="J39">
        <v>58.475000000000001</v>
      </c>
      <c r="K39">
        <v>1.331</v>
      </c>
      <c r="L39">
        <v>6.7919999999999998</v>
      </c>
      <c r="M39">
        <v>0.376</v>
      </c>
      <c r="N39">
        <v>7.8E-2</v>
      </c>
      <c r="P39">
        <v>88.215999999999994</v>
      </c>
    </row>
    <row r="40" spans="1:16" x14ac:dyDescent="0.35">
      <c r="A40">
        <v>33</v>
      </c>
      <c r="B40" t="s">
        <v>54</v>
      </c>
      <c r="C40">
        <v>4.6520000000000001</v>
      </c>
      <c r="D40">
        <v>2.08</v>
      </c>
      <c r="E40">
        <v>1.409</v>
      </c>
      <c r="F40">
        <v>1.083</v>
      </c>
      <c r="G40">
        <v>3.9609999999999999</v>
      </c>
      <c r="H40">
        <v>2.66</v>
      </c>
      <c r="I40">
        <v>2.2040000000000002</v>
      </c>
      <c r="J40">
        <v>27.483000000000001</v>
      </c>
      <c r="K40">
        <v>1.1359999999999999</v>
      </c>
      <c r="L40">
        <v>3.032</v>
      </c>
      <c r="M40">
        <v>0.46</v>
      </c>
      <c r="N40">
        <v>0.17199999999999999</v>
      </c>
      <c r="P40">
        <v>85.587000000000003</v>
      </c>
    </row>
    <row r="41" spans="1:16" x14ac:dyDescent="0.35">
      <c r="A41">
        <v>34</v>
      </c>
      <c r="B41" t="s">
        <v>55</v>
      </c>
      <c r="C41">
        <v>2.34</v>
      </c>
      <c r="D41">
        <v>2.427</v>
      </c>
      <c r="E41">
        <v>1.5680000000000001</v>
      </c>
      <c r="F41">
        <v>1.9239999999999999</v>
      </c>
      <c r="G41">
        <v>6.0289999999999999</v>
      </c>
      <c r="H41">
        <v>8.6150000000000002</v>
      </c>
      <c r="I41">
        <v>5.6790000000000003</v>
      </c>
      <c r="J41">
        <v>14.246</v>
      </c>
      <c r="K41">
        <v>2.6190000000000002</v>
      </c>
      <c r="L41">
        <v>2.774</v>
      </c>
      <c r="M41">
        <v>1.1160000000000001</v>
      </c>
      <c r="N41">
        <v>0.32</v>
      </c>
      <c r="O41">
        <v>8.1000000000000003E-2</v>
      </c>
      <c r="P41">
        <v>84.1</v>
      </c>
    </row>
    <row r="42" spans="1:16" x14ac:dyDescent="0.35">
      <c r="A42">
        <v>35</v>
      </c>
      <c r="B42" t="s">
        <v>56</v>
      </c>
      <c r="C42">
        <v>3.4689999999999999</v>
      </c>
      <c r="D42">
        <v>5.016</v>
      </c>
      <c r="E42">
        <v>2.4860000000000002</v>
      </c>
      <c r="F42">
        <v>3.923</v>
      </c>
      <c r="G42">
        <v>15.002000000000001</v>
      </c>
      <c r="H42">
        <v>28.834</v>
      </c>
      <c r="I42">
        <v>6.915</v>
      </c>
      <c r="J42">
        <v>30.54</v>
      </c>
      <c r="K42">
        <v>2.4289999999999998</v>
      </c>
      <c r="L42">
        <v>4.3150000000000004</v>
      </c>
      <c r="M42">
        <v>0.89900000000000002</v>
      </c>
      <c r="P42">
        <v>92.45</v>
      </c>
    </row>
    <row r="43" spans="1:16" x14ac:dyDescent="0.35">
      <c r="A43">
        <v>36</v>
      </c>
      <c r="B43" t="s">
        <v>57</v>
      </c>
    </row>
    <row r="44" spans="1:16" x14ac:dyDescent="0.35">
      <c r="A44">
        <v>37</v>
      </c>
      <c r="B44" t="s">
        <v>58</v>
      </c>
      <c r="C44">
        <v>0.65800000000000003</v>
      </c>
      <c r="D44">
        <v>0.67</v>
      </c>
      <c r="E44">
        <v>0.94199999999999995</v>
      </c>
      <c r="F44">
        <v>0.80600000000000005</v>
      </c>
      <c r="G44">
        <v>0.97899999999999998</v>
      </c>
      <c r="H44">
        <v>0.67900000000000005</v>
      </c>
      <c r="I44">
        <v>0.84299999999999997</v>
      </c>
      <c r="J44">
        <v>0.85299999999999998</v>
      </c>
      <c r="K44">
        <v>0.68</v>
      </c>
      <c r="L44">
        <v>0.754</v>
      </c>
      <c r="M44">
        <v>0.78500000000000003</v>
      </c>
      <c r="N44">
        <v>0.72499999999999998</v>
      </c>
      <c r="O44">
        <v>0.45500000000000002</v>
      </c>
    </row>
    <row r="45" spans="1:16" x14ac:dyDescent="0.35">
      <c r="A45">
        <v>38</v>
      </c>
      <c r="B45" t="s">
        <v>59</v>
      </c>
      <c r="C45">
        <v>1.4690000000000001</v>
      </c>
      <c r="D45">
        <v>2.472</v>
      </c>
      <c r="E45">
        <v>2.0510000000000002</v>
      </c>
      <c r="F45">
        <v>1.958</v>
      </c>
      <c r="G45">
        <v>4.4820000000000002</v>
      </c>
      <c r="H45">
        <v>6.7320000000000002</v>
      </c>
      <c r="I45">
        <v>2.238</v>
      </c>
      <c r="J45">
        <v>8.3789999999999996</v>
      </c>
      <c r="K45">
        <v>0.79400000000000004</v>
      </c>
      <c r="L45">
        <v>1.06</v>
      </c>
      <c r="M45">
        <v>0.28499999999999998</v>
      </c>
      <c r="N45">
        <v>7.1999999999999995E-2</v>
      </c>
      <c r="O45">
        <v>1.0999999999999999E-2</v>
      </c>
      <c r="P45">
        <v>87.480999999999995</v>
      </c>
    </row>
    <row r="46" spans="1:16" x14ac:dyDescent="0.35">
      <c r="A46">
        <v>39</v>
      </c>
      <c r="B46" t="s">
        <v>60</v>
      </c>
      <c r="C46">
        <v>1.63</v>
      </c>
      <c r="D46">
        <v>3.2389999999999999</v>
      </c>
      <c r="E46">
        <v>1.782</v>
      </c>
      <c r="F46">
        <v>1.5589999999999999</v>
      </c>
      <c r="G46">
        <v>4.6280000000000001</v>
      </c>
      <c r="H46">
        <v>8.8849999999999998</v>
      </c>
      <c r="I46">
        <v>2.992</v>
      </c>
      <c r="J46">
        <v>13.878</v>
      </c>
      <c r="K46">
        <v>1.121</v>
      </c>
      <c r="L46">
        <v>1.7270000000000001</v>
      </c>
      <c r="M46">
        <v>0.45300000000000001</v>
      </c>
      <c r="N46">
        <v>0.16700000000000001</v>
      </c>
      <c r="P46">
        <v>87.799000000000007</v>
      </c>
    </row>
    <row r="47" spans="1:16" x14ac:dyDescent="0.35">
      <c r="A47">
        <v>40</v>
      </c>
      <c r="B47" t="s">
        <v>61</v>
      </c>
      <c r="C47">
        <v>5.6429999999999998</v>
      </c>
      <c r="D47">
        <v>4.5259999999999998</v>
      </c>
      <c r="E47">
        <v>4.1740000000000004</v>
      </c>
      <c r="F47">
        <v>3.343</v>
      </c>
      <c r="G47">
        <v>12.03</v>
      </c>
      <c r="H47">
        <v>18.391999999999999</v>
      </c>
      <c r="I47">
        <v>2.8959999999999999</v>
      </c>
      <c r="J47">
        <v>9.9480000000000004</v>
      </c>
      <c r="K47">
        <v>0.71299999999999997</v>
      </c>
      <c r="L47">
        <v>1.38</v>
      </c>
      <c r="M47">
        <v>0.55000000000000004</v>
      </c>
      <c r="N47">
        <v>0.27300000000000002</v>
      </c>
      <c r="P47">
        <v>97.283000000000001</v>
      </c>
    </row>
    <row r="48" spans="1:16" x14ac:dyDescent="0.35">
      <c r="A48">
        <v>41</v>
      </c>
      <c r="B48" t="s">
        <v>62</v>
      </c>
      <c r="C48">
        <v>0.98499999999999999</v>
      </c>
      <c r="D48">
        <v>1.0269999999999999</v>
      </c>
      <c r="E48">
        <v>0.84799999999999998</v>
      </c>
      <c r="F48">
        <v>0.873</v>
      </c>
      <c r="G48">
        <v>2.371</v>
      </c>
      <c r="H48">
        <v>3.8010000000000002</v>
      </c>
      <c r="I48">
        <v>3.8220000000000001</v>
      </c>
      <c r="J48">
        <v>82.102999999999994</v>
      </c>
      <c r="K48">
        <v>3.8330000000000002</v>
      </c>
      <c r="L48">
        <v>15.907</v>
      </c>
      <c r="M48">
        <v>0.91900000000000004</v>
      </c>
      <c r="N48">
        <v>0.309</v>
      </c>
      <c r="P48">
        <v>87.897999999999996</v>
      </c>
    </row>
    <row r="49" spans="1:16" x14ac:dyDescent="0.35">
      <c r="A49">
        <v>42</v>
      </c>
      <c r="B49" t="s">
        <v>63</v>
      </c>
    </row>
    <row r="50" spans="1:16" x14ac:dyDescent="0.35">
      <c r="A50">
        <v>43</v>
      </c>
      <c r="B50" t="s">
        <v>64</v>
      </c>
      <c r="C50">
        <v>0.28299999999999997</v>
      </c>
      <c r="D50">
        <v>0.435</v>
      </c>
      <c r="E50">
        <v>0.68600000000000005</v>
      </c>
      <c r="F50">
        <v>0.54900000000000004</v>
      </c>
      <c r="G50">
        <v>1.95</v>
      </c>
      <c r="H50">
        <v>0.19</v>
      </c>
      <c r="I50">
        <v>0.155</v>
      </c>
      <c r="J50">
        <v>6.5000000000000002E-2</v>
      </c>
      <c r="K50">
        <v>0.1</v>
      </c>
      <c r="L50">
        <v>3.2000000000000001E-2</v>
      </c>
      <c r="M50">
        <v>3.7999999999999999E-2</v>
      </c>
      <c r="N50">
        <v>1.4999999999999999E-2</v>
      </c>
      <c r="P50">
        <v>77.158000000000001</v>
      </c>
    </row>
    <row r="51" spans="1:16" x14ac:dyDescent="0.35">
      <c r="A51">
        <v>44</v>
      </c>
      <c r="B51" t="s">
        <v>65</v>
      </c>
      <c r="C51">
        <v>2.2469999999999999</v>
      </c>
      <c r="D51">
        <v>2.4590000000000001</v>
      </c>
      <c r="E51">
        <v>1.6020000000000001</v>
      </c>
      <c r="F51">
        <v>2.395</v>
      </c>
      <c r="G51">
        <v>4.9710000000000001</v>
      </c>
      <c r="H51">
        <v>9.9489999999999998</v>
      </c>
      <c r="I51">
        <v>3.5830000000000002</v>
      </c>
      <c r="J51">
        <v>26.356999999999999</v>
      </c>
      <c r="K51">
        <v>1.829</v>
      </c>
      <c r="L51">
        <v>4.5880000000000001</v>
      </c>
      <c r="M51">
        <v>0.71299999999999997</v>
      </c>
      <c r="N51">
        <v>0.33</v>
      </c>
      <c r="O51">
        <v>1.4E-2</v>
      </c>
      <c r="P51">
        <v>98.204999999999998</v>
      </c>
    </row>
    <row r="52" spans="1:16" x14ac:dyDescent="0.35">
      <c r="A52">
        <v>45</v>
      </c>
      <c r="B52" t="s">
        <v>67</v>
      </c>
      <c r="C52">
        <v>0.96399999999999997</v>
      </c>
      <c r="D52">
        <v>1.5129999999999999</v>
      </c>
      <c r="E52">
        <v>3.8319999999999999</v>
      </c>
      <c r="F52">
        <v>2.8050000000000002</v>
      </c>
      <c r="G52">
        <v>37.015999999999998</v>
      </c>
      <c r="H52">
        <v>4.9050000000000002</v>
      </c>
      <c r="I52">
        <v>3.9390000000000001</v>
      </c>
      <c r="J52">
        <v>13.06</v>
      </c>
      <c r="K52">
        <v>1.883</v>
      </c>
      <c r="L52">
        <v>1.788</v>
      </c>
      <c r="M52">
        <v>0.58199999999999996</v>
      </c>
      <c r="N52">
        <v>0.249</v>
      </c>
      <c r="P52">
        <v>87.531999999999996</v>
      </c>
    </row>
    <row r="54" spans="1:16" x14ac:dyDescent="0.35">
      <c r="B54" t="s">
        <v>4</v>
      </c>
      <c r="C54" t="s">
        <v>198</v>
      </c>
      <c r="D54" t="s">
        <v>199</v>
      </c>
      <c r="E54" t="s">
        <v>200</v>
      </c>
      <c r="F54" t="s">
        <v>201</v>
      </c>
      <c r="G54" t="s">
        <v>202</v>
      </c>
      <c r="H54" t="s">
        <v>203</v>
      </c>
      <c r="I54" t="s">
        <v>204</v>
      </c>
      <c r="J54" t="s">
        <v>205</v>
      </c>
      <c r="K54" t="s">
        <v>206</v>
      </c>
      <c r="L54" t="s">
        <v>207</v>
      </c>
      <c r="M54" t="s">
        <v>208</v>
      </c>
      <c r="N54" t="s">
        <v>209</v>
      </c>
      <c r="O54" t="s">
        <v>210</v>
      </c>
    </row>
    <row r="55" spans="1:16" x14ac:dyDescent="0.35">
      <c r="A55">
        <v>1</v>
      </c>
      <c r="B55" t="s">
        <v>101</v>
      </c>
    </row>
    <row r="56" spans="1:16" x14ac:dyDescent="0.35">
      <c r="A56">
        <v>2</v>
      </c>
      <c r="B56" t="s">
        <v>102</v>
      </c>
      <c r="C56">
        <v>0.59699999999999998</v>
      </c>
      <c r="D56">
        <v>0.47299999999999998</v>
      </c>
      <c r="E56">
        <v>2.637</v>
      </c>
      <c r="F56">
        <v>0.35799999999999998</v>
      </c>
      <c r="G56">
        <v>0.748</v>
      </c>
      <c r="H56">
        <v>9.2999999999999999E-2</v>
      </c>
      <c r="I56">
        <v>0.17199999999999999</v>
      </c>
      <c r="J56">
        <v>5.2999999999999999E-2</v>
      </c>
      <c r="K56">
        <v>0.159</v>
      </c>
      <c r="L56">
        <v>8.3000000000000004E-2</v>
      </c>
      <c r="M56">
        <v>8.3000000000000004E-2</v>
      </c>
      <c r="N56">
        <v>8.0000000000000002E-3</v>
      </c>
      <c r="P56">
        <v>97.936000000000007</v>
      </c>
    </row>
    <row r="57" spans="1:16" x14ac:dyDescent="0.35">
      <c r="A57">
        <v>3</v>
      </c>
      <c r="B57" t="s">
        <v>103</v>
      </c>
      <c r="C57">
        <v>3.6080000000000001</v>
      </c>
      <c r="D57">
        <v>2.319</v>
      </c>
      <c r="E57">
        <v>3.0409999999999999</v>
      </c>
      <c r="F57">
        <v>2.4350000000000001</v>
      </c>
      <c r="G57">
        <v>7.6379999999999999</v>
      </c>
      <c r="H57">
        <v>15.693</v>
      </c>
      <c r="I57">
        <v>5.5090000000000003</v>
      </c>
      <c r="J57">
        <v>17.326000000000001</v>
      </c>
      <c r="K57">
        <v>1.831</v>
      </c>
      <c r="L57">
        <v>2.5219999999999998</v>
      </c>
      <c r="M57">
        <v>0.63800000000000001</v>
      </c>
      <c r="N57">
        <v>0.33900000000000002</v>
      </c>
      <c r="O57">
        <v>4.1000000000000002E-2</v>
      </c>
      <c r="P57">
        <v>73.710999999999999</v>
      </c>
    </row>
    <row r="58" spans="1:16" x14ac:dyDescent="0.35">
      <c r="A58">
        <v>4</v>
      </c>
      <c r="B58" t="s">
        <v>104</v>
      </c>
      <c r="C58">
        <v>1.7050000000000001</v>
      </c>
      <c r="D58">
        <v>3.1139999999999999</v>
      </c>
      <c r="E58">
        <v>2.7080000000000002</v>
      </c>
      <c r="F58">
        <v>2.1789999999999998</v>
      </c>
      <c r="G58">
        <v>11.504</v>
      </c>
      <c r="H58">
        <v>6.6639999999999997</v>
      </c>
      <c r="I58">
        <v>3.49</v>
      </c>
      <c r="J58">
        <v>8.4220000000000006</v>
      </c>
      <c r="K58">
        <v>1.8759999999999999</v>
      </c>
      <c r="L58">
        <v>1.48</v>
      </c>
      <c r="M58">
        <v>0.67100000000000004</v>
      </c>
      <c r="N58">
        <v>0.18099999999999999</v>
      </c>
      <c r="P58">
        <v>97.838999999999999</v>
      </c>
    </row>
    <row r="59" spans="1:16" x14ac:dyDescent="0.35">
      <c r="A59">
        <v>5</v>
      </c>
      <c r="B59" t="s">
        <v>105</v>
      </c>
      <c r="C59">
        <v>2.4409999999999998</v>
      </c>
      <c r="D59">
        <v>3.1930000000000001</v>
      </c>
      <c r="E59">
        <v>12.33</v>
      </c>
      <c r="F59">
        <v>2.1379999999999999</v>
      </c>
      <c r="G59">
        <v>10.25</v>
      </c>
      <c r="H59">
        <v>9.1379999999999999</v>
      </c>
      <c r="I59">
        <v>3.0950000000000002</v>
      </c>
      <c r="J59">
        <v>12.683999999999999</v>
      </c>
      <c r="K59">
        <v>1.59</v>
      </c>
      <c r="L59">
        <v>1.915</v>
      </c>
      <c r="M59">
        <v>0.66</v>
      </c>
      <c r="N59">
        <v>0.14499999999999999</v>
      </c>
      <c r="P59">
        <v>81.796999999999997</v>
      </c>
    </row>
    <row r="60" spans="1:16" x14ac:dyDescent="0.35">
      <c r="A60">
        <v>6</v>
      </c>
      <c r="B60" t="s">
        <v>106</v>
      </c>
      <c r="C60">
        <v>5.5309999999999997</v>
      </c>
      <c r="D60">
        <v>4.2050000000000001</v>
      </c>
      <c r="E60">
        <v>8.1590000000000007</v>
      </c>
      <c r="F60">
        <v>3.48</v>
      </c>
      <c r="G60">
        <v>12.211</v>
      </c>
      <c r="H60">
        <v>25.163</v>
      </c>
      <c r="I60">
        <v>6.5149999999999997</v>
      </c>
      <c r="J60">
        <v>15.068</v>
      </c>
      <c r="K60">
        <v>2.1269999999999998</v>
      </c>
      <c r="L60">
        <v>1.9019999999999999</v>
      </c>
      <c r="M60">
        <v>0.68500000000000005</v>
      </c>
      <c r="N60">
        <v>0.218</v>
      </c>
      <c r="O60">
        <v>4.4999999999999998E-2</v>
      </c>
      <c r="P60">
        <v>105.035</v>
      </c>
    </row>
    <row r="61" spans="1:16" x14ac:dyDescent="0.35">
      <c r="A61">
        <v>7</v>
      </c>
      <c r="B61" t="s">
        <v>107</v>
      </c>
    </row>
    <row r="62" spans="1:16" x14ac:dyDescent="0.35">
      <c r="A62">
        <v>8</v>
      </c>
      <c r="B62" t="s">
        <v>108</v>
      </c>
      <c r="C62">
        <v>0.27300000000000002</v>
      </c>
      <c r="D62">
        <v>0.36299999999999999</v>
      </c>
      <c r="E62">
        <v>0.32100000000000001</v>
      </c>
      <c r="F62">
        <v>0.25600000000000001</v>
      </c>
      <c r="G62">
        <v>0.33300000000000002</v>
      </c>
      <c r="H62">
        <v>0.25600000000000001</v>
      </c>
      <c r="I62">
        <v>0.254</v>
      </c>
      <c r="J62">
        <v>0.224</v>
      </c>
      <c r="K62">
        <v>0.215</v>
      </c>
      <c r="L62">
        <v>0.224</v>
      </c>
      <c r="M62">
        <v>0.214</v>
      </c>
      <c r="N62">
        <v>0.16700000000000001</v>
      </c>
      <c r="O62">
        <v>0.10100000000000001</v>
      </c>
    </row>
    <row r="63" spans="1:16" x14ac:dyDescent="0.35">
      <c r="A63">
        <v>9</v>
      </c>
      <c r="B63" t="s">
        <v>109</v>
      </c>
      <c r="C63">
        <v>1.306</v>
      </c>
      <c r="D63">
        <v>2.173</v>
      </c>
      <c r="E63">
        <v>2.6389999999999998</v>
      </c>
      <c r="F63">
        <v>1.774</v>
      </c>
      <c r="G63">
        <v>6.1280000000000001</v>
      </c>
      <c r="H63">
        <v>5.4690000000000003</v>
      </c>
      <c r="I63">
        <v>3.5720000000000001</v>
      </c>
      <c r="J63">
        <v>32.003</v>
      </c>
      <c r="K63">
        <v>1.3520000000000001</v>
      </c>
      <c r="L63">
        <v>3.1970000000000001</v>
      </c>
      <c r="M63">
        <v>0.432</v>
      </c>
      <c r="N63">
        <v>0.14699999999999999</v>
      </c>
      <c r="O63">
        <v>0.01</v>
      </c>
      <c r="P63">
        <v>87.427000000000007</v>
      </c>
    </row>
    <row r="64" spans="1:16" x14ac:dyDescent="0.35">
      <c r="A64">
        <v>10</v>
      </c>
      <c r="B64" t="s">
        <v>110</v>
      </c>
      <c r="C64">
        <v>1.7450000000000001</v>
      </c>
      <c r="D64">
        <v>3.5609999999999999</v>
      </c>
      <c r="E64">
        <v>8.0389999999999997</v>
      </c>
      <c r="F64">
        <v>2.8929999999999998</v>
      </c>
      <c r="G64">
        <v>5.8150000000000004</v>
      </c>
      <c r="H64">
        <v>9.3309999999999995</v>
      </c>
      <c r="I64">
        <v>3.431</v>
      </c>
      <c r="J64">
        <v>3.827</v>
      </c>
      <c r="K64">
        <v>1.095</v>
      </c>
      <c r="L64">
        <v>0.67700000000000005</v>
      </c>
      <c r="M64">
        <v>0.45800000000000002</v>
      </c>
      <c r="O64">
        <v>6.0000000000000001E-3</v>
      </c>
      <c r="P64">
        <v>91.456999999999994</v>
      </c>
    </row>
    <row r="65" spans="1:16" x14ac:dyDescent="0.35">
      <c r="A65">
        <v>11</v>
      </c>
      <c r="B65" t="s">
        <v>111</v>
      </c>
      <c r="C65">
        <v>2.601</v>
      </c>
      <c r="D65">
        <v>5.2080000000000002</v>
      </c>
      <c r="E65">
        <v>5.2249999999999996</v>
      </c>
      <c r="F65">
        <v>4.9909999999999997</v>
      </c>
      <c r="G65">
        <v>8.1820000000000004</v>
      </c>
      <c r="H65">
        <v>10.359</v>
      </c>
      <c r="I65">
        <v>19.009</v>
      </c>
      <c r="J65">
        <v>16.344000000000001</v>
      </c>
      <c r="K65">
        <v>7.2439999999999998</v>
      </c>
      <c r="L65">
        <v>2.2989999999999999</v>
      </c>
      <c r="M65">
        <v>1.831</v>
      </c>
      <c r="N65">
        <v>0.68300000000000005</v>
      </c>
      <c r="O65">
        <v>5.3999999999999999E-2</v>
      </c>
      <c r="P65">
        <v>80.128</v>
      </c>
    </row>
    <row r="66" spans="1:16" x14ac:dyDescent="0.35">
      <c r="A66">
        <v>12</v>
      </c>
      <c r="B66" t="s">
        <v>112</v>
      </c>
      <c r="C66">
        <v>4.8179999999999996</v>
      </c>
      <c r="D66">
        <v>2.4809999999999999</v>
      </c>
      <c r="E66">
        <v>2.698</v>
      </c>
      <c r="F66">
        <v>1.8149999999999999</v>
      </c>
      <c r="G66">
        <v>4.9569999999999999</v>
      </c>
      <c r="H66">
        <v>8.3979999999999997</v>
      </c>
      <c r="I66">
        <v>6.7839999999999998</v>
      </c>
      <c r="J66">
        <v>7.4589999999999996</v>
      </c>
      <c r="K66">
        <v>2.548</v>
      </c>
      <c r="L66">
        <v>1.421</v>
      </c>
      <c r="M66">
        <v>0.89600000000000002</v>
      </c>
      <c r="N66">
        <v>0.34200000000000003</v>
      </c>
      <c r="O66">
        <v>5.6000000000000001E-2</v>
      </c>
      <c r="P66">
        <v>102.873</v>
      </c>
    </row>
    <row r="67" spans="1:16" x14ac:dyDescent="0.35">
      <c r="A67">
        <v>13</v>
      </c>
      <c r="B67" t="s">
        <v>113</v>
      </c>
    </row>
    <row r="68" spans="1:16" x14ac:dyDescent="0.35">
      <c r="A68">
        <v>14</v>
      </c>
      <c r="B68" t="s">
        <v>114</v>
      </c>
      <c r="C68">
        <v>0.54700000000000004</v>
      </c>
      <c r="D68">
        <v>0.46600000000000003</v>
      </c>
      <c r="E68">
        <v>0.76500000000000001</v>
      </c>
      <c r="F68">
        <v>0.155</v>
      </c>
      <c r="G68">
        <v>0.64500000000000002</v>
      </c>
      <c r="H68">
        <v>0.29699999999999999</v>
      </c>
      <c r="I68">
        <v>0.188</v>
      </c>
      <c r="J68">
        <v>5.8999999999999997E-2</v>
      </c>
      <c r="K68">
        <v>0.14000000000000001</v>
      </c>
      <c r="L68">
        <v>0.03</v>
      </c>
      <c r="M68">
        <v>5.2999999999999999E-2</v>
      </c>
      <c r="N68">
        <v>6.0000000000000001E-3</v>
      </c>
      <c r="P68">
        <v>93.730999999999995</v>
      </c>
    </row>
    <row r="69" spans="1:16" x14ac:dyDescent="0.35">
      <c r="A69">
        <v>15</v>
      </c>
      <c r="B69" t="s">
        <v>115</v>
      </c>
      <c r="C69">
        <v>1.0509999999999999</v>
      </c>
      <c r="D69">
        <v>1.895</v>
      </c>
      <c r="E69">
        <v>1.5720000000000001</v>
      </c>
      <c r="F69">
        <v>0.80400000000000005</v>
      </c>
      <c r="G69">
        <v>2.3940000000000001</v>
      </c>
      <c r="H69">
        <v>1.728</v>
      </c>
      <c r="I69">
        <v>2.4630000000000001</v>
      </c>
      <c r="J69">
        <v>8.6790000000000003</v>
      </c>
      <c r="K69">
        <v>1.7190000000000001</v>
      </c>
      <c r="L69">
        <v>1.498</v>
      </c>
      <c r="M69">
        <v>0.65400000000000003</v>
      </c>
      <c r="N69">
        <v>0.25700000000000001</v>
      </c>
      <c r="O69">
        <v>1.7000000000000001E-2</v>
      </c>
      <c r="P69">
        <v>100.4</v>
      </c>
    </row>
    <row r="70" spans="1:16" x14ac:dyDescent="0.35">
      <c r="A70">
        <v>16</v>
      </c>
      <c r="B70" t="s">
        <v>116</v>
      </c>
      <c r="C70">
        <v>1.734</v>
      </c>
      <c r="D70">
        <v>3.0670000000000002</v>
      </c>
      <c r="E70">
        <v>1.754</v>
      </c>
      <c r="F70">
        <v>1.278</v>
      </c>
      <c r="G70">
        <v>2.6589999999999998</v>
      </c>
      <c r="H70">
        <v>8.2690000000000001</v>
      </c>
      <c r="I70">
        <v>2.8279999999999998</v>
      </c>
      <c r="J70">
        <v>21.454000000000001</v>
      </c>
      <c r="K70">
        <v>0.97799999999999998</v>
      </c>
      <c r="L70">
        <v>1.921</v>
      </c>
      <c r="M70">
        <v>0.313</v>
      </c>
      <c r="N70">
        <v>8.4000000000000005E-2</v>
      </c>
      <c r="O70">
        <v>6.0000000000000001E-3</v>
      </c>
      <c r="P70">
        <v>81.88</v>
      </c>
    </row>
    <row r="71" spans="1:16" x14ac:dyDescent="0.35">
      <c r="A71">
        <v>17</v>
      </c>
      <c r="B71" t="s">
        <v>117</v>
      </c>
      <c r="C71">
        <v>3.91</v>
      </c>
      <c r="D71">
        <v>6.0229999999999997</v>
      </c>
      <c r="E71">
        <v>3.1179999999999999</v>
      </c>
      <c r="F71">
        <v>2.3559999999999999</v>
      </c>
      <c r="G71">
        <v>9.8390000000000004</v>
      </c>
      <c r="H71">
        <v>14.59</v>
      </c>
      <c r="I71">
        <v>7.4779999999999998</v>
      </c>
      <c r="J71">
        <v>26.13</v>
      </c>
      <c r="K71">
        <v>2.5630000000000002</v>
      </c>
      <c r="L71">
        <v>3.5430000000000001</v>
      </c>
      <c r="M71">
        <v>1.1160000000000001</v>
      </c>
      <c r="N71">
        <v>0.33800000000000002</v>
      </c>
      <c r="O71">
        <v>3.1E-2</v>
      </c>
      <c r="P71">
        <v>101.416</v>
      </c>
    </row>
    <row r="72" spans="1:16" x14ac:dyDescent="0.35">
      <c r="A72">
        <v>18</v>
      </c>
      <c r="B72" t="s">
        <v>118</v>
      </c>
      <c r="C72">
        <v>1.8520000000000001</v>
      </c>
      <c r="D72">
        <v>2.8679999999999999</v>
      </c>
      <c r="E72">
        <v>3.7320000000000002</v>
      </c>
      <c r="F72">
        <v>2.5310000000000001</v>
      </c>
      <c r="G72">
        <v>11.387</v>
      </c>
      <c r="H72">
        <v>6.82</v>
      </c>
      <c r="I72">
        <v>3.6309999999999998</v>
      </c>
      <c r="J72">
        <v>9.6289999999999996</v>
      </c>
      <c r="K72">
        <v>2.073</v>
      </c>
      <c r="L72">
        <v>1.5089999999999999</v>
      </c>
      <c r="M72">
        <v>0.749</v>
      </c>
      <c r="N72">
        <v>0.17499999999999999</v>
      </c>
      <c r="O72">
        <v>0.08</v>
      </c>
      <c r="P72">
        <v>84.363</v>
      </c>
    </row>
    <row r="73" spans="1:16" x14ac:dyDescent="0.35">
      <c r="A73">
        <v>19</v>
      </c>
      <c r="B73" t="s">
        <v>119</v>
      </c>
    </row>
    <row r="74" spans="1:16" x14ac:dyDescent="0.35">
      <c r="A74">
        <v>20</v>
      </c>
      <c r="B74" t="s">
        <v>120</v>
      </c>
      <c r="C74">
        <v>0.53</v>
      </c>
      <c r="D74">
        <v>0.4</v>
      </c>
      <c r="E74">
        <v>0.70099999999999996</v>
      </c>
      <c r="F74">
        <v>0.183</v>
      </c>
      <c r="G74">
        <v>0.64</v>
      </c>
      <c r="H74">
        <v>7.9000000000000001E-2</v>
      </c>
      <c r="I74">
        <v>0.16600000000000001</v>
      </c>
      <c r="J74">
        <v>6.5000000000000002E-2</v>
      </c>
      <c r="K74">
        <v>0.127</v>
      </c>
      <c r="L74">
        <v>2.8000000000000001E-2</v>
      </c>
      <c r="M74">
        <v>2.8000000000000001E-2</v>
      </c>
      <c r="N74">
        <v>6.0000000000000001E-3</v>
      </c>
      <c r="P74">
        <v>98.751000000000005</v>
      </c>
    </row>
    <row r="75" spans="1:16" x14ac:dyDescent="0.35">
      <c r="A75">
        <v>21</v>
      </c>
      <c r="B75" t="s">
        <v>121</v>
      </c>
      <c r="C75">
        <v>2.5009999999999999</v>
      </c>
      <c r="D75">
        <v>3.0110000000000001</v>
      </c>
      <c r="E75">
        <v>3.4470000000000001</v>
      </c>
      <c r="F75">
        <v>2.4940000000000002</v>
      </c>
      <c r="G75">
        <v>10.994</v>
      </c>
      <c r="H75">
        <v>15.962</v>
      </c>
      <c r="I75">
        <v>3.6160000000000001</v>
      </c>
      <c r="J75">
        <v>14.711</v>
      </c>
      <c r="K75">
        <v>2.0379999999999998</v>
      </c>
      <c r="L75">
        <v>2.5880000000000001</v>
      </c>
      <c r="M75">
        <v>0.92500000000000004</v>
      </c>
      <c r="N75">
        <v>0.38</v>
      </c>
      <c r="P75">
        <v>82.414000000000001</v>
      </c>
    </row>
    <row r="76" spans="1:16" x14ac:dyDescent="0.35">
      <c r="A76">
        <v>22</v>
      </c>
      <c r="B76" t="s">
        <v>122</v>
      </c>
      <c r="C76">
        <v>2.17</v>
      </c>
      <c r="D76">
        <v>2.8010000000000002</v>
      </c>
      <c r="E76">
        <v>3.0830000000000002</v>
      </c>
      <c r="F76">
        <v>1.6990000000000001</v>
      </c>
      <c r="G76">
        <v>4.6230000000000002</v>
      </c>
      <c r="H76">
        <v>6.8049999999999997</v>
      </c>
      <c r="I76">
        <v>4.492</v>
      </c>
      <c r="J76">
        <v>13.83</v>
      </c>
      <c r="K76">
        <v>2.3420000000000001</v>
      </c>
      <c r="L76">
        <v>2.2320000000000002</v>
      </c>
      <c r="M76">
        <v>0.89300000000000002</v>
      </c>
      <c r="N76">
        <v>0.22800000000000001</v>
      </c>
      <c r="P76">
        <v>98.352000000000004</v>
      </c>
    </row>
    <row r="77" spans="1:16" x14ac:dyDescent="0.35">
      <c r="A77">
        <v>23</v>
      </c>
      <c r="B77" t="s">
        <v>123</v>
      </c>
      <c r="C77">
        <v>2.0579999999999998</v>
      </c>
      <c r="D77">
        <v>2.476</v>
      </c>
      <c r="E77">
        <v>3.6240000000000001</v>
      </c>
      <c r="F77">
        <v>2.2010000000000001</v>
      </c>
      <c r="G77">
        <v>9.0389999999999997</v>
      </c>
      <c r="H77">
        <v>6.5780000000000003</v>
      </c>
      <c r="I77">
        <v>4.4779999999999998</v>
      </c>
      <c r="J77">
        <v>37.485999999999997</v>
      </c>
      <c r="K77">
        <v>1.738</v>
      </c>
      <c r="L77">
        <v>3.7170000000000001</v>
      </c>
      <c r="M77">
        <v>0.52500000000000002</v>
      </c>
      <c r="N77">
        <v>0.186</v>
      </c>
      <c r="O77">
        <v>3.9E-2</v>
      </c>
      <c r="P77">
        <v>90.450999999999993</v>
      </c>
    </row>
    <row r="78" spans="1:16" x14ac:dyDescent="0.35">
      <c r="A78">
        <v>24</v>
      </c>
      <c r="B78" t="s">
        <v>124</v>
      </c>
      <c r="C78">
        <v>2.0190000000000001</v>
      </c>
      <c r="D78">
        <v>4.407</v>
      </c>
      <c r="E78">
        <v>4.4829999999999997</v>
      </c>
      <c r="F78">
        <v>3.887</v>
      </c>
      <c r="G78">
        <v>6.9080000000000004</v>
      </c>
      <c r="H78">
        <v>13.223000000000001</v>
      </c>
      <c r="I78">
        <v>5.476</v>
      </c>
      <c r="J78">
        <v>5.9889999999999999</v>
      </c>
      <c r="K78">
        <v>1.67</v>
      </c>
      <c r="L78">
        <v>1.2210000000000001</v>
      </c>
      <c r="M78">
        <v>0.61499999999999999</v>
      </c>
      <c r="O78">
        <v>0.03</v>
      </c>
      <c r="P78">
        <v>93.355000000000004</v>
      </c>
    </row>
    <row r="79" spans="1:16" x14ac:dyDescent="0.35">
      <c r="A79">
        <v>25</v>
      </c>
      <c r="B79" t="s">
        <v>125</v>
      </c>
    </row>
    <row r="80" spans="1:16" x14ac:dyDescent="0.35">
      <c r="A80">
        <v>26</v>
      </c>
      <c r="B80" t="s">
        <v>126</v>
      </c>
      <c r="C80">
        <v>0.626</v>
      </c>
      <c r="D80">
        <v>0.32500000000000001</v>
      </c>
      <c r="E80">
        <v>0.88900000000000001</v>
      </c>
      <c r="F80">
        <v>0.26800000000000002</v>
      </c>
      <c r="G80">
        <v>0.71599999999999997</v>
      </c>
      <c r="H80">
        <v>0.127</v>
      </c>
      <c r="I80">
        <v>0.216</v>
      </c>
      <c r="J80">
        <v>7.3999999999999996E-2</v>
      </c>
      <c r="K80">
        <v>7.1999999999999995E-2</v>
      </c>
      <c r="M80">
        <v>2.8000000000000001E-2</v>
      </c>
      <c r="P80">
        <v>12.516</v>
      </c>
    </row>
    <row r="81" spans="1:16" x14ac:dyDescent="0.35">
      <c r="A81">
        <v>27</v>
      </c>
      <c r="B81" t="s">
        <v>127</v>
      </c>
      <c r="C81">
        <v>2.2770000000000001</v>
      </c>
      <c r="D81">
        <v>4.5910000000000002</v>
      </c>
      <c r="E81">
        <v>5.5289999999999999</v>
      </c>
      <c r="F81">
        <v>4.6790000000000003</v>
      </c>
      <c r="G81">
        <v>7.47</v>
      </c>
      <c r="H81">
        <v>10.78</v>
      </c>
      <c r="I81">
        <v>18.093</v>
      </c>
      <c r="J81">
        <v>15.882999999999999</v>
      </c>
      <c r="K81">
        <v>6.5659999999999998</v>
      </c>
      <c r="L81">
        <v>1.9670000000000001</v>
      </c>
      <c r="M81">
        <v>1.728</v>
      </c>
      <c r="N81">
        <v>0.57099999999999995</v>
      </c>
      <c r="O81">
        <v>8.5999999999999993E-2</v>
      </c>
      <c r="P81">
        <v>74.853999999999999</v>
      </c>
    </row>
    <row r="82" spans="1:16" x14ac:dyDescent="0.35">
      <c r="A82">
        <v>28</v>
      </c>
      <c r="B82" t="s">
        <v>128</v>
      </c>
      <c r="C82">
        <v>1.9770000000000001</v>
      </c>
      <c r="D82">
        <v>2.3460000000000001</v>
      </c>
      <c r="E82">
        <v>2.0640000000000001</v>
      </c>
      <c r="F82">
        <v>1.794</v>
      </c>
      <c r="G82">
        <v>4.88</v>
      </c>
      <c r="H82">
        <v>6.6360000000000001</v>
      </c>
      <c r="I82">
        <v>6.6470000000000002</v>
      </c>
      <c r="J82">
        <v>7.0970000000000004</v>
      </c>
      <c r="K82">
        <v>2.335</v>
      </c>
      <c r="L82">
        <v>1.3720000000000001</v>
      </c>
      <c r="M82">
        <v>0.98499999999999999</v>
      </c>
      <c r="N82">
        <v>0.29399999999999998</v>
      </c>
      <c r="O82">
        <v>1.0999999999999999E-2</v>
      </c>
      <c r="P82">
        <v>95.747</v>
      </c>
    </row>
    <row r="83" spans="1:16" x14ac:dyDescent="0.35">
      <c r="A83">
        <v>29</v>
      </c>
      <c r="B83" t="s">
        <v>129</v>
      </c>
      <c r="C83">
        <v>3.6240000000000001</v>
      </c>
      <c r="D83">
        <v>5.0990000000000002</v>
      </c>
      <c r="E83">
        <v>4.2990000000000004</v>
      </c>
      <c r="F83">
        <v>2.3820000000000001</v>
      </c>
      <c r="G83">
        <v>8.0020000000000007</v>
      </c>
      <c r="H83">
        <v>14.893000000000001</v>
      </c>
      <c r="I83">
        <v>3.891</v>
      </c>
      <c r="J83">
        <v>8.2469999999999999</v>
      </c>
      <c r="K83">
        <v>1.2869999999999999</v>
      </c>
      <c r="L83">
        <v>1.135</v>
      </c>
      <c r="M83">
        <v>0.41099999999999998</v>
      </c>
      <c r="N83">
        <v>0.13700000000000001</v>
      </c>
      <c r="O83">
        <v>8.0000000000000002E-3</v>
      </c>
      <c r="P83">
        <v>81.567999999999998</v>
      </c>
    </row>
    <row r="84" spans="1:16" x14ac:dyDescent="0.35">
      <c r="A84">
        <v>30</v>
      </c>
      <c r="B84" t="s">
        <v>130</v>
      </c>
      <c r="C84">
        <v>1.5049999999999999</v>
      </c>
      <c r="D84">
        <v>2.1629999999999998</v>
      </c>
      <c r="E84">
        <v>3.45</v>
      </c>
      <c r="F84">
        <v>1.429</v>
      </c>
      <c r="G84">
        <v>3.9249999999999998</v>
      </c>
      <c r="H84">
        <v>7.5439999999999996</v>
      </c>
      <c r="I84">
        <v>2.8069999999999999</v>
      </c>
      <c r="J84">
        <v>20.047000000000001</v>
      </c>
      <c r="K84">
        <v>0.92300000000000004</v>
      </c>
      <c r="L84">
        <v>1.821</v>
      </c>
      <c r="M84">
        <v>0.34699999999999998</v>
      </c>
      <c r="N84">
        <v>9.0999999999999998E-2</v>
      </c>
      <c r="P84">
        <v>78.438999999999993</v>
      </c>
    </row>
    <row r="85" spans="1:16" x14ac:dyDescent="0.35">
      <c r="A85">
        <v>31</v>
      </c>
      <c r="B85" t="s">
        <v>131</v>
      </c>
    </row>
    <row r="86" spans="1:16" x14ac:dyDescent="0.35">
      <c r="A86">
        <v>32</v>
      </c>
      <c r="B86" t="s">
        <v>132</v>
      </c>
      <c r="C86">
        <v>4.6500000000000004</v>
      </c>
      <c r="D86">
        <v>4.399</v>
      </c>
      <c r="E86">
        <v>5.298</v>
      </c>
      <c r="F86">
        <v>3.13</v>
      </c>
      <c r="G86">
        <v>11.129</v>
      </c>
      <c r="H86">
        <v>20.914000000000001</v>
      </c>
      <c r="I86">
        <v>6.1829999999999998</v>
      </c>
      <c r="J86">
        <v>14.407999999999999</v>
      </c>
      <c r="K86">
        <v>2.1230000000000002</v>
      </c>
      <c r="L86">
        <v>2.069</v>
      </c>
      <c r="M86">
        <v>0.77200000000000002</v>
      </c>
      <c r="N86">
        <v>0.20399999999999999</v>
      </c>
      <c r="O86">
        <v>1.6E-2</v>
      </c>
      <c r="P86">
        <v>93.602000000000004</v>
      </c>
    </row>
    <row r="87" spans="1:16" x14ac:dyDescent="0.35">
      <c r="A87">
        <v>33</v>
      </c>
      <c r="B87" t="s">
        <v>133</v>
      </c>
      <c r="C87">
        <v>3.7240000000000002</v>
      </c>
      <c r="D87">
        <v>1.992</v>
      </c>
      <c r="E87">
        <v>4.9530000000000003</v>
      </c>
      <c r="F87">
        <v>1.9019999999999999</v>
      </c>
      <c r="G87">
        <v>5.9409999999999998</v>
      </c>
      <c r="H87">
        <v>13.272</v>
      </c>
      <c r="I87">
        <v>6.7279999999999998</v>
      </c>
      <c r="J87">
        <v>23.311</v>
      </c>
      <c r="K87">
        <v>2.2850000000000001</v>
      </c>
      <c r="L87">
        <v>3.1549999999999998</v>
      </c>
      <c r="M87">
        <v>1.046</v>
      </c>
      <c r="N87">
        <v>0.42799999999999999</v>
      </c>
      <c r="O87">
        <v>1.7999999999999999E-2</v>
      </c>
      <c r="P87">
        <v>79.962000000000003</v>
      </c>
    </row>
    <row r="88" spans="1:16" x14ac:dyDescent="0.35">
      <c r="A88">
        <v>34</v>
      </c>
      <c r="B88" t="s">
        <v>134</v>
      </c>
      <c r="C88">
        <v>1.62</v>
      </c>
      <c r="D88">
        <v>2.802</v>
      </c>
      <c r="E88">
        <v>2.6539999999999999</v>
      </c>
      <c r="F88">
        <v>2.5459999999999998</v>
      </c>
      <c r="G88">
        <v>11.135</v>
      </c>
      <c r="H88">
        <v>7.5590000000000002</v>
      </c>
      <c r="I88">
        <v>3.8780000000000001</v>
      </c>
      <c r="J88">
        <v>9.6999999999999993</v>
      </c>
      <c r="K88">
        <v>2.016</v>
      </c>
      <c r="L88">
        <v>1.766</v>
      </c>
      <c r="M88">
        <v>0.72</v>
      </c>
      <c r="N88">
        <v>0.22</v>
      </c>
      <c r="P88">
        <v>92.76</v>
      </c>
    </row>
    <row r="89" spans="1:16" x14ac:dyDescent="0.35">
      <c r="A89">
        <v>35</v>
      </c>
      <c r="B89" t="s">
        <v>135</v>
      </c>
      <c r="C89">
        <v>2.0539999999999998</v>
      </c>
      <c r="D89">
        <v>2.2109999999999999</v>
      </c>
      <c r="E89">
        <v>2.7789999999999999</v>
      </c>
      <c r="F89">
        <v>1.669</v>
      </c>
      <c r="G89">
        <v>9.14</v>
      </c>
      <c r="H89">
        <v>18.501999999999999</v>
      </c>
      <c r="I89">
        <v>3.6909999999999998</v>
      </c>
      <c r="J89">
        <v>15.273999999999999</v>
      </c>
      <c r="K89">
        <v>2.246</v>
      </c>
      <c r="L89">
        <v>2.7919999999999998</v>
      </c>
      <c r="M89">
        <v>0.94299999999999995</v>
      </c>
      <c r="N89">
        <v>0.10100000000000001</v>
      </c>
      <c r="P89">
        <v>91.28</v>
      </c>
    </row>
    <row r="90" spans="1:16" x14ac:dyDescent="0.35">
      <c r="A90">
        <v>36</v>
      </c>
      <c r="B90" t="s">
        <v>136</v>
      </c>
      <c r="C90">
        <v>5.6779999999999999</v>
      </c>
      <c r="D90">
        <v>4.5389999999999997</v>
      </c>
      <c r="E90">
        <v>4.6159999999999997</v>
      </c>
      <c r="F90">
        <v>3.8149999999999999</v>
      </c>
      <c r="G90">
        <v>13.122999999999999</v>
      </c>
      <c r="H90">
        <v>17.960999999999999</v>
      </c>
      <c r="I90">
        <v>5.4210000000000003</v>
      </c>
      <c r="J90">
        <v>12.09</v>
      </c>
      <c r="K90">
        <v>1.706</v>
      </c>
      <c r="L90">
        <v>1.613</v>
      </c>
      <c r="M90">
        <v>0.44600000000000001</v>
      </c>
      <c r="N90">
        <v>0.156</v>
      </c>
      <c r="P90">
        <v>111.65</v>
      </c>
    </row>
    <row r="91" spans="1:16" x14ac:dyDescent="0.35">
      <c r="A91">
        <v>37</v>
      </c>
      <c r="B91" t="s">
        <v>137</v>
      </c>
    </row>
    <row r="92" spans="1:16" x14ac:dyDescent="0.35">
      <c r="A92">
        <v>38</v>
      </c>
      <c r="B92" t="s">
        <v>138</v>
      </c>
      <c r="C92">
        <v>1.7130000000000001</v>
      </c>
      <c r="D92">
        <v>1.7250000000000001</v>
      </c>
      <c r="E92">
        <v>1.8340000000000001</v>
      </c>
      <c r="F92">
        <v>1.502</v>
      </c>
      <c r="G92">
        <v>1.925</v>
      </c>
      <c r="H92">
        <v>1.659</v>
      </c>
      <c r="I92">
        <v>1.5840000000000001</v>
      </c>
      <c r="J92">
        <v>1.9259999999999999</v>
      </c>
      <c r="K92">
        <v>1.7</v>
      </c>
      <c r="L92">
        <v>1.748</v>
      </c>
      <c r="M92">
        <v>1.5940000000000001</v>
      </c>
      <c r="N92">
        <v>1.5669999999999999</v>
      </c>
      <c r="O92">
        <v>0.98</v>
      </c>
      <c r="P92">
        <v>1.7000000000000001E-2</v>
      </c>
    </row>
    <row r="93" spans="1:16" x14ac:dyDescent="0.35">
      <c r="A93">
        <v>39</v>
      </c>
      <c r="B93" t="s">
        <v>139</v>
      </c>
      <c r="C93">
        <v>2.2160000000000002</v>
      </c>
      <c r="D93">
        <v>2.7869999999999999</v>
      </c>
      <c r="E93">
        <v>4.3280000000000003</v>
      </c>
      <c r="F93">
        <v>1.9430000000000001</v>
      </c>
      <c r="G93">
        <v>8.3420000000000005</v>
      </c>
      <c r="H93">
        <v>6.9729999999999999</v>
      </c>
      <c r="I93">
        <v>4.3680000000000003</v>
      </c>
      <c r="J93">
        <v>39.814999999999998</v>
      </c>
      <c r="K93">
        <v>1.5549999999999999</v>
      </c>
      <c r="L93">
        <v>3.8809999999999998</v>
      </c>
      <c r="M93">
        <v>0.55800000000000005</v>
      </c>
      <c r="N93">
        <v>0.184</v>
      </c>
      <c r="O93">
        <v>5.8000000000000003E-2</v>
      </c>
      <c r="P93">
        <v>91.984999999999999</v>
      </c>
    </row>
    <row r="94" spans="1:16" x14ac:dyDescent="0.35">
      <c r="A94">
        <v>40</v>
      </c>
      <c r="B94" t="s">
        <v>140</v>
      </c>
      <c r="C94">
        <v>1.87</v>
      </c>
      <c r="D94">
        <v>3.6240000000000001</v>
      </c>
      <c r="E94">
        <v>3.6160000000000001</v>
      </c>
      <c r="F94">
        <v>3.238</v>
      </c>
      <c r="G94">
        <v>6.0259999999999998</v>
      </c>
      <c r="H94">
        <v>10.861000000000001</v>
      </c>
      <c r="I94">
        <v>4.32</v>
      </c>
      <c r="J94">
        <v>4.5339999999999998</v>
      </c>
      <c r="K94">
        <v>1.3839999999999999</v>
      </c>
      <c r="L94">
        <v>1.0680000000000001</v>
      </c>
      <c r="M94">
        <v>0.504</v>
      </c>
      <c r="O94">
        <v>2.4E-2</v>
      </c>
      <c r="P94">
        <v>92.811999999999998</v>
      </c>
    </row>
    <row r="95" spans="1:16" x14ac:dyDescent="0.35">
      <c r="A95">
        <v>41</v>
      </c>
      <c r="B95" t="s">
        <v>141</v>
      </c>
      <c r="C95">
        <v>2.629</v>
      </c>
      <c r="D95">
        <v>4.702</v>
      </c>
      <c r="E95">
        <v>7.3620000000000001</v>
      </c>
      <c r="F95">
        <v>6.79</v>
      </c>
      <c r="G95">
        <v>9.4920000000000009</v>
      </c>
      <c r="H95">
        <v>12.413</v>
      </c>
      <c r="I95">
        <v>20.664000000000001</v>
      </c>
      <c r="J95">
        <v>16.815999999999999</v>
      </c>
      <c r="K95">
        <v>6.9930000000000003</v>
      </c>
      <c r="L95">
        <v>2.1989999999999998</v>
      </c>
      <c r="M95">
        <v>1.4019999999999999</v>
      </c>
      <c r="N95">
        <v>0.81299999999999994</v>
      </c>
      <c r="O95">
        <v>0.22700000000000001</v>
      </c>
      <c r="P95">
        <v>86.751999999999995</v>
      </c>
    </row>
    <row r="96" spans="1:16" x14ac:dyDescent="0.35">
      <c r="A96">
        <v>42</v>
      </c>
      <c r="B96" t="s">
        <v>142</v>
      </c>
      <c r="C96">
        <v>1.3759999999999999</v>
      </c>
      <c r="D96">
        <v>1.7909999999999999</v>
      </c>
      <c r="E96">
        <v>2.1320000000000001</v>
      </c>
      <c r="F96">
        <v>1.431</v>
      </c>
      <c r="G96">
        <v>4.4370000000000003</v>
      </c>
      <c r="H96">
        <v>6.4969999999999999</v>
      </c>
      <c r="I96">
        <v>5.2770000000000001</v>
      </c>
      <c r="J96">
        <v>5.8789999999999996</v>
      </c>
      <c r="K96">
        <v>2.2309999999999999</v>
      </c>
      <c r="L96">
        <v>1.278</v>
      </c>
      <c r="M96">
        <v>0.68200000000000005</v>
      </c>
      <c r="N96">
        <v>0.24099999999999999</v>
      </c>
      <c r="O96">
        <v>3.1E-2</v>
      </c>
      <c r="P96">
        <v>89.619</v>
      </c>
    </row>
    <row r="97" spans="1:16" x14ac:dyDescent="0.35">
      <c r="A97">
        <v>43</v>
      </c>
      <c r="B97" t="s">
        <v>143</v>
      </c>
    </row>
    <row r="98" spans="1:16" x14ac:dyDescent="0.35">
      <c r="A98">
        <v>44</v>
      </c>
      <c r="B98" t="s">
        <v>144</v>
      </c>
      <c r="C98">
        <v>0.56799999999999995</v>
      </c>
      <c r="D98">
        <v>0.51800000000000002</v>
      </c>
      <c r="E98">
        <v>0.55900000000000005</v>
      </c>
      <c r="F98">
        <v>0.22500000000000001</v>
      </c>
      <c r="G98">
        <v>0.58899999999999997</v>
      </c>
      <c r="H98">
        <v>0.17499999999999999</v>
      </c>
      <c r="I98">
        <v>0.21299999999999999</v>
      </c>
      <c r="J98">
        <v>7.5999999999999998E-2</v>
      </c>
      <c r="K98">
        <v>0.11</v>
      </c>
      <c r="L98">
        <v>3.2000000000000001E-2</v>
      </c>
      <c r="M98">
        <v>3.4000000000000002E-2</v>
      </c>
      <c r="N98">
        <v>1.0999999999999999E-2</v>
      </c>
      <c r="P98">
        <v>6.0000000000000001E-3</v>
      </c>
    </row>
    <row r="99" spans="1:16" x14ac:dyDescent="0.35">
      <c r="A99">
        <v>45</v>
      </c>
      <c r="B99" t="s">
        <v>145</v>
      </c>
      <c r="C99">
        <v>3.8479999999999999</v>
      </c>
      <c r="D99">
        <v>1.9610000000000001</v>
      </c>
      <c r="E99">
        <v>0.78300000000000003</v>
      </c>
      <c r="F99">
        <v>1.5820000000000001</v>
      </c>
      <c r="G99">
        <v>2.5539999999999998</v>
      </c>
      <c r="H99">
        <v>2.6749999999999998</v>
      </c>
      <c r="I99">
        <v>2.6459999999999999</v>
      </c>
      <c r="J99">
        <v>8.3680000000000003</v>
      </c>
      <c r="K99">
        <v>1.615</v>
      </c>
      <c r="L99">
        <v>1.569</v>
      </c>
      <c r="M99">
        <v>0.79800000000000004</v>
      </c>
      <c r="N99">
        <v>0.22500000000000001</v>
      </c>
      <c r="O99">
        <v>1.2999999999999999E-2</v>
      </c>
      <c r="P99">
        <v>90.094999999999999</v>
      </c>
    </row>
    <row r="100" spans="1:16" x14ac:dyDescent="0.35">
      <c r="A100">
        <v>46</v>
      </c>
      <c r="B100" t="s">
        <v>146</v>
      </c>
      <c r="C100">
        <v>1.266</v>
      </c>
      <c r="D100">
        <v>2.0539999999999998</v>
      </c>
      <c r="E100">
        <v>2.6139999999999999</v>
      </c>
      <c r="F100">
        <v>1.27</v>
      </c>
      <c r="G100">
        <v>2.3149999999999999</v>
      </c>
      <c r="H100">
        <v>9.09</v>
      </c>
      <c r="I100">
        <v>3.2320000000000002</v>
      </c>
      <c r="J100">
        <v>21.588000000000001</v>
      </c>
      <c r="K100">
        <v>1.266</v>
      </c>
      <c r="L100">
        <v>2.2639999999999998</v>
      </c>
      <c r="M100">
        <v>0.35099999999999998</v>
      </c>
      <c r="N100">
        <v>0.157</v>
      </c>
      <c r="P100">
        <v>95.512</v>
      </c>
    </row>
    <row r="101" spans="1:16" x14ac:dyDescent="0.35">
      <c r="A101">
        <v>47</v>
      </c>
      <c r="B101" t="s">
        <v>147</v>
      </c>
      <c r="C101">
        <v>1.163</v>
      </c>
      <c r="D101">
        <v>1.74</v>
      </c>
      <c r="E101">
        <v>1.659</v>
      </c>
      <c r="F101">
        <v>0.91300000000000003</v>
      </c>
      <c r="G101">
        <v>2.1640000000000001</v>
      </c>
      <c r="H101">
        <v>2.4900000000000002</v>
      </c>
      <c r="I101">
        <v>2.4129999999999998</v>
      </c>
      <c r="J101">
        <v>8.5559999999999992</v>
      </c>
      <c r="K101">
        <v>1.877</v>
      </c>
      <c r="L101">
        <v>1.659</v>
      </c>
      <c r="M101">
        <v>0.66600000000000004</v>
      </c>
      <c r="N101">
        <v>9.8000000000000004E-2</v>
      </c>
      <c r="O101">
        <v>0.01</v>
      </c>
      <c r="P101">
        <v>96.885000000000005</v>
      </c>
    </row>
    <row r="102" spans="1:16" x14ac:dyDescent="0.35">
      <c r="A102">
        <v>48</v>
      </c>
      <c r="B102" t="s">
        <v>148</v>
      </c>
    </row>
    <row r="104" spans="1:16" x14ac:dyDescent="0.35">
      <c r="B104" t="s">
        <v>4</v>
      </c>
      <c r="C104" t="s">
        <v>198</v>
      </c>
      <c r="D104" t="s">
        <v>199</v>
      </c>
      <c r="E104" t="s">
        <v>200</v>
      </c>
      <c r="F104" t="s">
        <v>201</v>
      </c>
      <c r="G104" t="s">
        <v>202</v>
      </c>
      <c r="H104" t="s">
        <v>203</v>
      </c>
      <c r="I104" t="s">
        <v>204</v>
      </c>
      <c r="J104" t="s">
        <v>205</v>
      </c>
      <c r="K104" t="s">
        <v>206</v>
      </c>
      <c r="L104" t="s">
        <v>207</v>
      </c>
      <c r="M104" t="s">
        <v>208</v>
      </c>
      <c r="N104" t="s">
        <v>209</v>
      </c>
      <c r="O104" t="s">
        <v>210</v>
      </c>
    </row>
    <row r="105" spans="1:16" x14ac:dyDescent="0.35">
      <c r="A105">
        <v>1</v>
      </c>
      <c r="B105" t="s">
        <v>150</v>
      </c>
    </row>
    <row r="106" spans="1:16" x14ac:dyDescent="0.35">
      <c r="A106">
        <v>2</v>
      </c>
      <c r="B106" t="s">
        <v>151</v>
      </c>
      <c r="C106">
        <v>0.49</v>
      </c>
      <c r="D106">
        <v>0.17799999999999999</v>
      </c>
      <c r="E106">
        <v>0.32400000000000001</v>
      </c>
      <c r="F106">
        <v>0.308</v>
      </c>
      <c r="G106">
        <v>0.96499999999999997</v>
      </c>
      <c r="H106">
        <v>0.22900000000000001</v>
      </c>
      <c r="I106">
        <v>0.184</v>
      </c>
      <c r="J106">
        <v>4.1000000000000002E-2</v>
      </c>
      <c r="K106">
        <v>7.0999999999999994E-2</v>
      </c>
      <c r="L106">
        <v>2.4E-2</v>
      </c>
      <c r="M106">
        <v>1.7000000000000001E-2</v>
      </c>
      <c r="N106">
        <v>1.2999999999999999E-2</v>
      </c>
      <c r="P106">
        <v>49.112000000000002</v>
      </c>
    </row>
    <row r="107" spans="1:16" x14ac:dyDescent="0.35">
      <c r="A107">
        <v>3</v>
      </c>
      <c r="B107" t="s">
        <v>152</v>
      </c>
      <c r="C107">
        <v>1.8120000000000001</v>
      </c>
      <c r="D107">
        <v>1.9850000000000001</v>
      </c>
      <c r="E107">
        <v>1.6279999999999999</v>
      </c>
      <c r="F107">
        <v>1.6439999999999999</v>
      </c>
      <c r="G107">
        <v>8.0139999999999993</v>
      </c>
      <c r="H107">
        <v>6.24</v>
      </c>
      <c r="I107">
        <v>3.2309999999999999</v>
      </c>
      <c r="J107">
        <v>7.1210000000000004</v>
      </c>
      <c r="K107">
        <v>1.423</v>
      </c>
      <c r="L107">
        <v>1.2290000000000001</v>
      </c>
      <c r="M107">
        <v>0.626</v>
      </c>
      <c r="N107">
        <v>0.245</v>
      </c>
      <c r="O107">
        <v>4.2000000000000003E-2</v>
      </c>
      <c r="P107">
        <v>46.335000000000001</v>
      </c>
    </row>
    <row r="108" spans="1:16" x14ac:dyDescent="0.35">
      <c r="A108">
        <v>4</v>
      </c>
      <c r="B108" t="s">
        <v>153</v>
      </c>
      <c r="C108">
        <v>5.2930000000000001</v>
      </c>
      <c r="D108">
        <v>4.0890000000000004</v>
      </c>
      <c r="E108">
        <v>1.22</v>
      </c>
      <c r="F108">
        <v>1.7250000000000001</v>
      </c>
      <c r="G108">
        <v>9.3439999999999994</v>
      </c>
      <c r="H108">
        <v>3.6619999999999999</v>
      </c>
      <c r="I108">
        <v>3.5009999999999999</v>
      </c>
      <c r="J108">
        <v>5.2750000000000004</v>
      </c>
      <c r="K108">
        <v>2.5779999999999998</v>
      </c>
      <c r="L108">
        <v>1.7809999999999999</v>
      </c>
      <c r="M108">
        <v>1.649</v>
      </c>
      <c r="N108">
        <v>0.39700000000000002</v>
      </c>
      <c r="O108">
        <v>0.30199999999999999</v>
      </c>
      <c r="P108">
        <v>45.469000000000001</v>
      </c>
    </row>
    <row r="109" spans="1:16" x14ac:dyDescent="0.35">
      <c r="A109">
        <v>5</v>
      </c>
      <c r="B109" t="s">
        <v>154</v>
      </c>
      <c r="C109">
        <v>4.5540000000000003</v>
      </c>
      <c r="D109">
        <v>3.3879999999999999</v>
      </c>
      <c r="E109">
        <v>2.4350000000000001</v>
      </c>
      <c r="F109">
        <v>5.1349999999999998</v>
      </c>
      <c r="G109">
        <v>4.0549999999999997</v>
      </c>
      <c r="H109">
        <v>4.3330000000000002</v>
      </c>
      <c r="I109">
        <v>8.2029999999999994</v>
      </c>
      <c r="J109">
        <v>8.9930000000000003</v>
      </c>
      <c r="K109">
        <v>4.6029999999999998</v>
      </c>
      <c r="L109">
        <v>1.794</v>
      </c>
      <c r="M109">
        <v>1.9410000000000001</v>
      </c>
      <c r="N109">
        <v>0.99</v>
      </c>
      <c r="O109">
        <v>0.16700000000000001</v>
      </c>
      <c r="P109">
        <v>38.064</v>
      </c>
    </row>
    <row r="110" spans="1:16" x14ac:dyDescent="0.35">
      <c r="A110">
        <v>6</v>
      </c>
      <c r="B110" t="s">
        <v>155</v>
      </c>
      <c r="C110">
        <v>3.298</v>
      </c>
      <c r="D110">
        <v>4.5670000000000002</v>
      </c>
      <c r="E110">
        <v>6.899</v>
      </c>
      <c r="F110">
        <v>4.508</v>
      </c>
      <c r="G110">
        <v>11.313000000000001</v>
      </c>
      <c r="H110">
        <v>7.1130000000000004</v>
      </c>
      <c r="I110">
        <v>6.8710000000000004</v>
      </c>
      <c r="J110">
        <v>7.9939999999999998</v>
      </c>
      <c r="K110">
        <v>2.2330000000000001</v>
      </c>
      <c r="L110">
        <v>0.93799999999999994</v>
      </c>
      <c r="M110">
        <v>0.77700000000000002</v>
      </c>
      <c r="N110">
        <v>0.33100000000000002</v>
      </c>
      <c r="O110">
        <v>2.3E-2</v>
      </c>
      <c r="P110">
        <v>38.526000000000003</v>
      </c>
    </row>
    <row r="111" spans="1:16" x14ac:dyDescent="0.35">
      <c r="A111">
        <v>7</v>
      </c>
      <c r="B111" t="s">
        <v>156</v>
      </c>
    </row>
    <row r="112" spans="1:16" x14ac:dyDescent="0.35">
      <c r="A112">
        <v>8</v>
      </c>
      <c r="B112" t="s">
        <v>157</v>
      </c>
      <c r="C112">
        <v>0.49</v>
      </c>
      <c r="D112">
        <v>0.45100000000000001</v>
      </c>
      <c r="E112">
        <v>0.42199999999999999</v>
      </c>
      <c r="F112">
        <v>0.433</v>
      </c>
      <c r="G112">
        <v>0.53500000000000003</v>
      </c>
      <c r="H112">
        <v>0.40699999999999997</v>
      </c>
      <c r="I112">
        <v>0.41</v>
      </c>
      <c r="J112">
        <v>0.49099999999999999</v>
      </c>
      <c r="K112">
        <v>0.39300000000000002</v>
      </c>
      <c r="L112">
        <v>0.41499999999999998</v>
      </c>
      <c r="M112">
        <v>0.41899999999999998</v>
      </c>
      <c r="N112">
        <v>0.46</v>
      </c>
      <c r="O112">
        <v>0.14399999999999999</v>
      </c>
    </row>
    <row r="113" spans="1:16" x14ac:dyDescent="0.35">
      <c r="A113">
        <v>9</v>
      </c>
      <c r="B113" t="s">
        <v>158</v>
      </c>
      <c r="C113">
        <v>1.9359999999999999</v>
      </c>
      <c r="D113">
        <v>4.383</v>
      </c>
      <c r="E113">
        <v>4.7539999999999996</v>
      </c>
      <c r="F113">
        <v>4.0629999999999997</v>
      </c>
      <c r="G113">
        <v>7.6980000000000004</v>
      </c>
      <c r="H113">
        <v>6.2060000000000004</v>
      </c>
      <c r="I113">
        <v>5.0049999999999999</v>
      </c>
      <c r="J113">
        <v>5.37</v>
      </c>
      <c r="K113">
        <v>1.587</v>
      </c>
      <c r="L113">
        <v>0.70899999999999996</v>
      </c>
      <c r="M113">
        <v>0.51</v>
      </c>
      <c r="N113">
        <v>0.26400000000000001</v>
      </c>
      <c r="O113">
        <v>5.8999999999999997E-2</v>
      </c>
      <c r="P113">
        <v>37.024999999999999</v>
      </c>
    </row>
    <row r="114" spans="1:16" x14ac:dyDescent="0.35">
      <c r="A114">
        <v>10</v>
      </c>
      <c r="B114" t="s">
        <v>159</v>
      </c>
      <c r="C114">
        <v>2.222</v>
      </c>
      <c r="D114">
        <v>2.8610000000000002</v>
      </c>
      <c r="E114">
        <v>1.175</v>
      </c>
      <c r="F114">
        <v>1.3640000000000001</v>
      </c>
      <c r="G114">
        <v>3.5489999999999999</v>
      </c>
      <c r="H114">
        <v>8.0269999999999992</v>
      </c>
      <c r="I114">
        <v>2.0920000000000001</v>
      </c>
      <c r="J114">
        <v>8.7840000000000007</v>
      </c>
      <c r="K114">
        <v>0.91100000000000003</v>
      </c>
      <c r="L114">
        <v>1.238</v>
      </c>
      <c r="M114">
        <v>0.35599999999999998</v>
      </c>
      <c r="N114">
        <v>0.16700000000000001</v>
      </c>
      <c r="O114">
        <v>2.5000000000000001E-2</v>
      </c>
      <c r="P114">
        <v>44.515999999999998</v>
      </c>
    </row>
    <row r="115" spans="1:16" x14ac:dyDescent="0.35">
      <c r="A115">
        <v>11</v>
      </c>
      <c r="B115" t="s">
        <v>160</v>
      </c>
    </row>
    <row r="116" spans="1:16" x14ac:dyDescent="0.35">
      <c r="A116">
        <v>12</v>
      </c>
      <c r="B116" t="s">
        <v>161</v>
      </c>
      <c r="C116">
        <v>0.29399999999999998</v>
      </c>
      <c r="D116">
        <v>0.13200000000000001</v>
      </c>
      <c r="E116">
        <v>0.50900000000000001</v>
      </c>
      <c r="F116">
        <v>0.47399999999999998</v>
      </c>
      <c r="G116">
        <v>1.1970000000000001</v>
      </c>
      <c r="H116">
        <v>0.20399999999999999</v>
      </c>
      <c r="I116">
        <v>0.14199999999999999</v>
      </c>
      <c r="K116">
        <v>9.2999999999999999E-2</v>
      </c>
      <c r="L116">
        <v>4.7E-2</v>
      </c>
      <c r="M116">
        <v>2.5000000000000001E-2</v>
      </c>
      <c r="N116">
        <v>7.0000000000000001E-3</v>
      </c>
      <c r="P116">
        <v>44.125</v>
      </c>
    </row>
    <row r="117" spans="1:16" x14ac:dyDescent="0.35">
      <c r="A117">
        <v>13</v>
      </c>
      <c r="B117" t="s">
        <v>162</v>
      </c>
      <c r="C117">
        <v>0.19600000000000001</v>
      </c>
      <c r="D117">
        <v>0.17799999999999999</v>
      </c>
      <c r="E117">
        <v>0.214</v>
      </c>
      <c r="F117">
        <v>0.22800000000000001</v>
      </c>
      <c r="G117">
        <v>0.84399999999999997</v>
      </c>
      <c r="H117">
        <v>8.5999999999999993E-2</v>
      </c>
      <c r="I117">
        <v>0.17499999999999999</v>
      </c>
      <c r="J117">
        <v>7.6999999999999999E-2</v>
      </c>
      <c r="K117">
        <v>7.5999999999999998E-2</v>
      </c>
      <c r="L117">
        <v>2.5999999999999999E-2</v>
      </c>
      <c r="M117">
        <v>4.2000000000000003E-2</v>
      </c>
      <c r="P117">
        <v>43.66</v>
      </c>
    </row>
    <row r="118" spans="1:16" x14ac:dyDescent="0.35">
      <c r="A118">
        <v>14</v>
      </c>
      <c r="B118" t="s">
        <v>163</v>
      </c>
      <c r="C118">
        <v>7.4999999999999997E-2</v>
      </c>
      <c r="D118">
        <v>0.21299999999999999</v>
      </c>
      <c r="E118">
        <v>0.307</v>
      </c>
      <c r="F118">
        <v>0.40200000000000002</v>
      </c>
      <c r="G118">
        <v>1.484</v>
      </c>
      <c r="H118">
        <v>0.13700000000000001</v>
      </c>
      <c r="I118">
        <v>0.16500000000000001</v>
      </c>
      <c r="J118">
        <v>8.6999999999999994E-2</v>
      </c>
      <c r="K118">
        <v>0.11799999999999999</v>
      </c>
      <c r="L118">
        <v>0.06</v>
      </c>
      <c r="M118">
        <v>3.2000000000000001E-2</v>
      </c>
      <c r="N118">
        <v>8.9999999999999993E-3</v>
      </c>
      <c r="P118">
        <v>46.817999999999998</v>
      </c>
    </row>
    <row r="119" spans="1:16" x14ac:dyDescent="0.35">
      <c r="A119">
        <v>15</v>
      </c>
      <c r="B119" t="s">
        <v>164</v>
      </c>
      <c r="C119">
        <v>0.25</v>
      </c>
      <c r="D119">
        <v>0.245</v>
      </c>
      <c r="E119">
        <v>0.51800000000000002</v>
      </c>
      <c r="F119">
        <v>0.39100000000000001</v>
      </c>
      <c r="G119">
        <v>1.2430000000000001</v>
      </c>
      <c r="H119">
        <v>0.23100000000000001</v>
      </c>
      <c r="I119">
        <v>0.127</v>
      </c>
      <c r="J119">
        <v>7.0999999999999994E-2</v>
      </c>
      <c r="K119">
        <v>0.23699999999999999</v>
      </c>
      <c r="L119">
        <v>4.7E-2</v>
      </c>
      <c r="M119">
        <v>0.09</v>
      </c>
      <c r="N119">
        <v>3.4000000000000002E-2</v>
      </c>
      <c r="O119">
        <v>0.01</v>
      </c>
      <c r="P119">
        <v>43.923999999999999</v>
      </c>
    </row>
    <row r="120" spans="1:16" x14ac:dyDescent="0.35">
      <c r="A120">
        <v>16</v>
      </c>
      <c r="B120" t="s">
        <v>165</v>
      </c>
    </row>
    <row r="121" spans="1:16" x14ac:dyDescent="0.35">
      <c r="A121">
        <v>17</v>
      </c>
      <c r="B121" t="s">
        <v>166</v>
      </c>
      <c r="C121">
        <v>1.1339999999999999</v>
      </c>
      <c r="D121">
        <v>2.3660000000000001</v>
      </c>
      <c r="E121">
        <v>1.675</v>
      </c>
      <c r="F121">
        <v>1.7190000000000001</v>
      </c>
      <c r="G121">
        <v>7.5590000000000002</v>
      </c>
      <c r="H121">
        <v>5.6840000000000002</v>
      </c>
      <c r="I121">
        <v>3.286</v>
      </c>
      <c r="J121">
        <v>7.2629999999999999</v>
      </c>
      <c r="K121">
        <v>1.411</v>
      </c>
      <c r="L121">
        <v>1.2370000000000001</v>
      </c>
      <c r="M121">
        <v>0.65400000000000003</v>
      </c>
      <c r="N121">
        <v>0.23499999999999999</v>
      </c>
      <c r="O121">
        <v>3.7999999999999999E-2</v>
      </c>
      <c r="P121">
        <v>37.723999999999997</v>
      </c>
    </row>
    <row r="122" spans="1:16" x14ac:dyDescent="0.35">
      <c r="A122">
        <v>18</v>
      </c>
      <c r="B122" t="s">
        <v>167</v>
      </c>
      <c r="C122">
        <v>5.2030000000000003</v>
      </c>
      <c r="D122">
        <v>3.5939999999999999</v>
      </c>
      <c r="E122">
        <v>1.873</v>
      </c>
      <c r="F122">
        <v>2.992</v>
      </c>
      <c r="G122">
        <v>12.787000000000001</v>
      </c>
      <c r="H122">
        <v>5.1109999999999998</v>
      </c>
      <c r="I122">
        <v>4.8440000000000003</v>
      </c>
      <c r="J122">
        <v>7.2839999999999998</v>
      </c>
      <c r="K122">
        <v>3.7749999999999999</v>
      </c>
      <c r="L122">
        <v>2.69</v>
      </c>
      <c r="M122">
        <v>1.55</v>
      </c>
      <c r="N122">
        <v>0.63100000000000001</v>
      </c>
      <c r="O122">
        <v>0.251</v>
      </c>
      <c r="P122">
        <v>46.100999999999999</v>
      </c>
    </row>
    <row r="123" spans="1:16" x14ac:dyDescent="0.35">
      <c r="A123">
        <v>19</v>
      </c>
      <c r="B123" t="s">
        <v>168</v>
      </c>
      <c r="C123">
        <v>1.6279999999999999</v>
      </c>
      <c r="D123">
        <v>3.399</v>
      </c>
      <c r="E123">
        <v>3.0979999999999999</v>
      </c>
      <c r="F123">
        <v>3.6280000000000001</v>
      </c>
      <c r="G123">
        <v>4.4119999999999999</v>
      </c>
      <c r="H123">
        <v>3.34</v>
      </c>
      <c r="I123">
        <v>7.492</v>
      </c>
      <c r="J123">
        <v>7.7389999999999999</v>
      </c>
      <c r="K123">
        <v>4.2160000000000002</v>
      </c>
      <c r="L123">
        <v>1.6830000000000001</v>
      </c>
      <c r="M123">
        <v>1.8360000000000001</v>
      </c>
      <c r="N123">
        <v>0.68400000000000005</v>
      </c>
      <c r="O123">
        <v>0.14799999999999999</v>
      </c>
      <c r="P123">
        <v>36.673999999999999</v>
      </c>
    </row>
    <row r="124" spans="1:16" x14ac:dyDescent="0.35">
      <c r="A124">
        <v>20</v>
      </c>
      <c r="B124" t="s">
        <v>169</v>
      </c>
      <c r="C124">
        <v>2.6389999999999998</v>
      </c>
      <c r="D124">
        <v>3.8610000000000002</v>
      </c>
      <c r="E124">
        <v>4.1609999999999996</v>
      </c>
      <c r="F124">
        <v>4.2619999999999996</v>
      </c>
      <c r="G124">
        <v>8.2210000000000001</v>
      </c>
      <c r="H124">
        <v>6.5229999999999997</v>
      </c>
      <c r="I124">
        <v>5.5730000000000004</v>
      </c>
      <c r="J124">
        <v>6.4320000000000004</v>
      </c>
      <c r="K124">
        <v>1.7250000000000001</v>
      </c>
      <c r="L124">
        <v>0.80700000000000005</v>
      </c>
      <c r="M124">
        <v>0.51600000000000001</v>
      </c>
      <c r="N124">
        <v>0.249</v>
      </c>
      <c r="O124">
        <v>4.4999999999999998E-2</v>
      </c>
      <c r="P124">
        <v>38.51</v>
      </c>
    </row>
    <row r="125" spans="1:16" x14ac:dyDescent="0.35">
      <c r="A125">
        <v>21</v>
      </c>
      <c r="B125" t="s">
        <v>170</v>
      </c>
    </row>
    <row r="126" spans="1:16" x14ac:dyDescent="0.35">
      <c r="A126">
        <v>22</v>
      </c>
      <c r="B126" t="s">
        <v>171</v>
      </c>
      <c r="C126">
        <v>3.089</v>
      </c>
      <c r="D126">
        <v>3.0910000000000002</v>
      </c>
      <c r="E126">
        <v>3.5819999999999999</v>
      </c>
      <c r="F126">
        <v>3.6619999999999999</v>
      </c>
      <c r="G126">
        <v>4.0549999999999997</v>
      </c>
      <c r="H126">
        <v>3.0310000000000001</v>
      </c>
      <c r="I126">
        <v>3.4279999999999999</v>
      </c>
      <c r="J126">
        <v>3.6429999999999998</v>
      </c>
      <c r="K126">
        <v>3.3410000000000002</v>
      </c>
      <c r="L126">
        <v>3.206</v>
      </c>
      <c r="M126">
        <v>3.2440000000000002</v>
      </c>
      <c r="N126">
        <v>2.504</v>
      </c>
      <c r="O126">
        <v>1.67</v>
      </c>
    </row>
    <row r="127" spans="1:16" x14ac:dyDescent="0.35">
      <c r="A127">
        <v>23</v>
      </c>
      <c r="B127" t="s">
        <v>172</v>
      </c>
      <c r="C127">
        <v>1.655</v>
      </c>
      <c r="D127">
        <v>4.3890000000000002</v>
      </c>
      <c r="E127">
        <v>4.2640000000000002</v>
      </c>
      <c r="F127">
        <v>3.9390000000000001</v>
      </c>
      <c r="G127">
        <v>7.7030000000000003</v>
      </c>
      <c r="H127">
        <v>6.0449999999999999</v>
      </c>
      <c r="I127">
        <v>4.4980000000000002</v>
      </c>
      <c r="J127">
        <v>5.8940000000000001</v>
      </c>
      <c r="K127">
        <v>1.5009999999999999</v>
      </c>
      <c r="L127">
        <v>0.70599999999999996</v>
      </c>
      <c r="M127">
        <v>0.49</v>
      </c>
      <c r="N127">
        <v>0.25600000000000001</v>
      </c>
      <c r="O127">
        <v>0.14399999999999999</v>
      </c>
      <c r="P127">
        <v>39.067999999999998</v>
      </c>
    </row>
    <row r="128" spans="1:16" x14ac:dyDescent="0.35">
      <c r="A128">
        <v>24</v>
      </c>
      <c r="B128" t="s">
        <v>173</v>
      </c>
      <c r="C128">
        <v>1.4890000000000001</v>
      </c>
      <c r="D128">
        <v>3.423</v>
      </c>
      <c r="E128">
        <v>2.0339999999999998</v>
      </c>
      <c r="F128">
        <v>1.3580000000000001</v>
      </c>
      <c r="G128">
        <v>3.391</v>
      </c>
      <c r="H128">
        <v>11.005000000000001</v>
      </c>
      <c r="I128">
        <v>2.7320000000000002</v>
      </c>
      <c r="J128">
        <v>12.689</v>
      </c>
      <c r="K128">
        <v>1.149</v>
      </c>
      <c r="L128">
        <v>1.712</v>
      </c>
      <c r="M128">
        <v>0.51700000000000002</v>
      </c>
      <c r="N128">
        <v>0.154</v>
      </c>
      <c r="O128">
        <v>0.01</v>
      </c>
      <c r="P128">
        <v>37.773000000000003</v>
      </c>
    </row>
    <row r="129" spans="1:16" x14ac:dyDescent="0.35">
      <c r="A129">
        <v>25</v>
      </c>
      <c r="B129" t="s">
        <v>174</v>
      </c>
    </row>
    <row r="130" spans="1:16" x14ac:dyDescent="0.35">
      <c r="A130">
        <v>26</v>
      </c>
      <c r="B130" t="s">
        <v>175</v>
      </c>
      <c r="C130">
        <v>1.5249999999999999</v>
      </c>
      <c r="D130">
        <v>2.8330000000000002</v>
      </c>
      <c r="E130">
        <v>2.2949999999999999</v>
      </c>
      <c r="F130">
        <v>2.2229999999999999</v>
      </c>
      <c r="G130">
        <v>8.0980000000000008</v>
      </c>
      <c r="H130">
        <v>4.5270000000000001</v>
      </c>
      <c r="I130">
        <v>2.6589999999999998</v>
      </c>
      <c r="J130">
        <v>6.53</v>
      </c>
      <c r="K130">
        <v>1.383</v>
      </c>
      <c r="L130">
        <v>1.0509999999999999</v>
      </c>
      <c r="M130">
        <v>0.50700000000000001</v>
      </c>
      <c r="N130">
        <v>0.22</v>
      </c>
      <c r="O130">
        <v>6.6000000000000003E-2</v>
      </c>
      <c r="P130">
        <v>44.052999999999997</v>
      </c>
    </row>
    <row r="131" spans="1:16" x14ac:dyDescent="0.35">
      <c r="A131">
        <v>27</v>
      </c>
      <c r="B131" t="s">
        <v>176</v>
      </c>
      <c r="C131">
        <v>5.1310000000000002</v>
      </c>
      <c r="D131">
        <v>5.4059999999999997</v>
      </c>
      <c r="E131">
        <v>1.2310000000000001</v>
      </c>
      <c r="F131">
        <v>2.42</v>
      </c>
      <c r="G131">
        <v>10.388999999999999</v>
      </c>
      <c r="H131">
        <v>4.859</v>
      </c>
      <c r="I131">
        <v>3.992</v>
      </c>
      <c r="J131">
        <v>6.2350000000000003</v>
      </c>
      <c r="K131">
        <v>3.052</v>
      </c>
      <c r="L131">
        <v>1.853</v>
      </c>
      <c r="M131">
        <v>1.5649999999999999</v>
      </c>
      <c r="N131">
        <v>0.85199999999999998</v>
      </c>
      <c r="O131">
        <v>0.39300000000000002</v>
      </c>
      <c r="P131">
        <v>46.331000000000003</v>
      </c>
    </row>
    <row r="132" spans="1:16" x14ac:dyDescent="0.35">
      <c r="A132">
        <v>28</v>
      </c>
      <c r="B132" t="s">
        <v>177</v>
      </c>
      <c r="C132">
        <v>2.5790000000000002</v>
      </c>
      <c r="D132">
        <v>5.2210000000000001</v>
      </c>
      <c r="E132">
        <v>3.8580000000000001</v>
      </c>
      <c r="F132">
        <v>5.5389999999999997</v>
      </c>
      <c r="G132">
        <v>6.0940000000000003</v>
      </c>
      <c r="H132">
        <v>5.7119999999999997</v>
      </c>
      <c r="I132">
        <v>10.667</v>
      </c>
      <c r="J132">
        <v>11.77</v>
      </c>
      <c r="K132">
        <v>6.7679999999999998</v>
      </c>
      <c r="L132">
        <v>2.7280000000000002</v>
      </c>
      <c r="M132">
        <v>3.0579999999999998</v>
      </c>
      <c r="N132">
        <v>1.2509999999999999</v>
      </c>
      <c r="O132">
        <v>0.23899999999999999</v>
      </c>
      <c r="P132">
        <v>43.895000000000003</v>
      </c>
    </row>
    <row r="133" spans="1:16" x14ac:dyDescent="0.35">
      <c r="A133">
        <v>29</v>
      </c>
      <c r="B133" t="s">
        <v>178</v>
      </c>
      <c r="C133">
        <v>2.1520000000000001</v>
      </c>
      <c r="D133">
        <v>4.3840000000000003</v>
      </c>
      <c r="E133">
        <v>6.1849999999999996</v>
      </c>
      <c r="F133">
        <v>4.63</v>
      </c>
      <c r="G133">
        <v>13.4</v>
      </c>
      <c r="H133">
        <v>7.3570000000000002</v>
      </c>
      <c r="I133">
        <v>6.0060000000000002</v>
      </c>
      <c r="J133">
        <v>7.3129999999999997</v>
      </c>
      <c r="K133">
        <v>2.0840000000000001</v>
      </c>
      <c r="L133">
        <v>0.90600000000000003</v>
      </c>
      <c r="M133">
        <v>0.67200000000000004</v>
      </c>
      <c r="N133">
        <v>0.24399999999999999</v>
      </c>
      <c r="O133">
        <v>1.7000000000000001E-2</v>
      </c>
      <c r="P133">
        <v>38.344000000000001</v>
      </c>
    </row>
    <row r="134" spans="1:16" x14ac:dyDescent="0.35">
      <c r="A134">
        <v>30</v>
      </c>
      <c r="B134" t="s">
        <v>179</v>
      </c>
    </row>
    <row r="135" spans="1:16" x14ac:dyDescent="0.35">
      <c r="A135">
        <v>31</v>
      </c>
      <c r="B135" t="s">
        <v>180</v>
      </c>
      <c r="C135">
        <v>6.2320000000000002</v>
      </c>
      <c r="D135">
        <v>5.9850000000000003</v>
      </c>
      <c r="E135">
        <v>7.048</v>
      </c>
      <c r="F135">
        <v>8.1969999999999992</v>
      </c>
      <c r="G135">
        <v>7.9329999999999998</v>
      </c>
      <c r="H135">
        <v>6.7770000000000001</v>
      </c>
      <c r="I135">
        <v>6.5830000000000002</v>
      </c>
      <c r="J135">
        <v>7.1139999999999999</v>
      </c>
      <c r="K135">
        <v>6.4130000000000003</v>
      </c>
      <c r="L135">
        <v>6.8040000000000003</v>
      </c>
      <c r="M135">
        <v>6.0919999999999996</v>
      </c>
      <c r="N135">
        <v>4.6310000000000002</v>
      </c>
      <c r="O135">
        <v>2.8109999999999999</v>
      </c>
    </row>
    <row r="136" spans="1:16" x14ac:dyDescent="0.35">
      <c r="A136">
        <v>32</v>
      </c>
      <c r="B136" t="s">
        <v>181</v>
      </c>
      <c r="C136">
        <v>0.88400000000000001</v>
      </c>
      <c r="D136">
        <v>4.0519999999999996</v>
      </c>
      <c r="E136">
        <v>5.7430000000000003</v>
      </c>
      <c r="F136">
        <v>4.8140000000000001</v>
      </c>
      <c r="G136">
        <v>8.7789999999999999</v>
      </c>
      <c r="H136">
        <v>7.4850000000000003</v>
      </c>
      <c r="I136">
        <v>5.452</v>
      </c>
      <c r="J136">
        <v>6.3760000000000003</v>
      </c>
      <c r="K136">
        <v>1.6220000000000001</v>
      </c>
      <c r="L136">
        <v>0.79400000000000004</v>
      </c>
      <c r="M136">
        <v>0.56799999999999995</v>
      </c>
      <c r="N136">
        <v>0.28899999999999998</v>
      </c>
      <c r="O136">
        <v>0.23599999999999999</v>
      </c>
      <c r="P136">
        <v>42.991999999999997</v>
      </c>
    </row>
    <row r="137" spans="1:16" x14ac:dyDescent="0.35">
      <c r="A137">
        <v>33</v>
      </c>
      <c r="B137" t="s">
        <v>182</v>
      </c>
      <c r="C137">
        <v>2.0379999999999998</v>
      </c>
      <c r="D137">
        <v>4.2480000000000002</v>
      </c>
      <c r="E137">
        <v>1.204</v>
      </c>
      <c r="F137">
        <v>1.155</v>
      </c>
      <c r="G137">
        <v>2.8340000000000001</v>
      </c>
      <c r="H137">
        <v>7.2850000000000001</v>
      </c>
      <c r="I137">
        <v>1.893</v>
      </c>
      <c r="J137">
        <v>8.6430000000000007</v>
      </c>
      <c r="K137">
        <v>0.879</v>
      </c>
      <c r="L137">
        <v>1.052</v>
      </c>
      <c r="M137">
        <v>0.40600000000000003</v>
      </c>
      <c r="N137">
        <v>9.6000000000000002E-2</v>
      </c>
      <c r="O137">
        <v>1.4E-2</v>
      </c>
      <c r="P137">
        <v>39.863999999999997</v>
      </c>
    </row>
    <row r="138" spans="1:16" x14ac:dyDescent="0.35">
      <c r="A138">
        <v>34</v>
      </c>
      <c r="B138" t="s">
        <v>183</v>
      </c>
    </row>
    <row r="139" spans="1:16" x14ac:dyDescent="0.35">
      <c r="A139">
        <v>35</v>
      </c>
      <c r="B139" t="s">
        <v>184</v>
      </c>
    </row>
    <row r="140" spans="1:16" x14ac:dyDescent="0.35">
      <c r="A140">
        <v>36</v>
      </c>
      <c r="B140" t="s">
        <v>185</v>
      </c>
    </row>
    <row r="141" spans="1:16" x14ac:dyDescent="0.35">
      <c r="A141">
        <v>37</v>
      </c>
      <c r="B141" t="s">
        <v>186</v>
      </c>
    </row>
    <row r="142" spans="1:16" x14ac:dyDescent="0.35">
      <c r="A142">
        <v>38</v>
      </c>
      <c r="B142" t="s">
        <v>187</v>
      </c>
    </row>
    <row r="143" spans="1:16" x14ac:dyDescent="0.35">
      <c r="A143">
        <v>39</v>
      </c>
      <c r="B143" t="s">
        <v>188</v>
      </c>
    </row>
    <row r="144" spans="1:16" x14ac:dyDescent="0.35">
      <c r="A144">
        <v>40</v>
      </c>
      <c r="B144" t="s">
        <v>189</v>
      </c>
    </row>
    <row r="145" spans="1:2" x14ac:dyDescent="0.35">
      <c r="A145">
        <v>41</v>
      </c>
      <c r="B145" t="s">
        <v>190</v>
      </c>
    </row>
    <row r="146" spans="1:2" x14ac:dyDescent="0.35">
      <c r="A146">
        <v>42</v>
      </c>
      <c r="B146" t="s">
        <v>191</v>
      </c>
    </row>
    <row r="147" spans="1:2" x14ac:dyDescent="0.35">
      <c r="A147">
        <v>43</v>
      </c>
      <c r="B147" t="s">
        <v>192</v>
      </c>
    </row>
    <row r="148" spans="1:2" x14ac:dyDescent="0.35">
      <c r="A148">
        <v>44</v>
      </c>
      <c r="B148" t="s">
        <v>193</v>
      </c>
    </row>
    <row r="149" spans="1:2" x14ac:dyDescent="0.35">
      <c r="A149">
        <v>45</v>
      </c>
      <c r="B149" t="s">
        <v>194</v>
      </c>
    </row>
    <row r="150" spans="1:2" x14ac:dyDescent="0.35">
      <c r="A150">
        <v>46</v>
      </c>
      <c r="B150" t="s">
        <v>195</v>
      </c>
    </row>
    <row r="151" spans="1:2" x14ac:dyDescent="0.35">
      <c r="A151">
        <v>47</v>
      </c>
      <c r="B151" t="s">
        <v>196</v>
      </c>
    </row>
    <row r="152" spans="1:2" x14ac:dyDescent="0.35">
      <c r="A152">
        <v>48</v>
      </c>
      <c r="B152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52"/>
  <sheetViews>
    <sheetView workbookViewId="0"/>
  </sheetViews>
  <sheetFormatPr defaultRowHeight="14.5" x14ac:dyDescent="0.35"/>
  <cols>
    <col min="1" max="1" width="22.54296875" customWidth="1"/>
    <col min="2" max="2" width="28.54296875" customWidth="1"/>
  </cols>
  <sheetData>
    <row r="1" spans="1:3" x14ac:dyDescent="0.35">
      <c r="B1" t="s">
        <v>0</v>
      </c>
    </row>
    <row r="3" spans="1:3" x14ac:dyDescent="0.35">
      <c r="B3" t="s">
        <v>438</v>
      </c>
    </row>
    <row r="5" spans="1:3" x14ac:dyDescent="0.35">
      <c r="B5" t="s">
        <v>439</v>
      </c>
    </row>
    <row r="7" spans="1:3" x14ac:dyDescent="0.35">
      <c r="A7" t="s">
        <v>591</v>
      </c>
      <c r="B7" t="s">
        <v>592</v>
      </c>
      <c r="C7" t="s">
        <v>590</v>
      </c>
    </row>
    <row r="8" spans="1:3" x14ac:dyDescent="0.35">
      <c r="A8" t="s">
        <v>15</v>
      </c>
      <c r="B8" t="s">
        <v>15</v>
      </c>
      <c r="C8">
        <v>103.32599999999999</v>
      </c>
    </row>
    <row r="9" spans="1:3" x14ac:dyDescent="0.35">
      <c r="A9" t="s">
        <v>18</v>
      </c>
      <c r="B9" t="s">
        <v>18</v>
      </c>
      <c r="C9">
        <v>86.981999999999999</v>
      </c>
    </row>
    <row r="10" spans="1:3" x14ac:dyDescent="0.35">
      <c r="A10" t="s">
        <v>19</v>
      </c>
      <c r="B10" t="s">
        <v>19</v>
      </c>
      <c r="C10">
        <v>84.763000000000005</v>
      </c>
    </row>
    <row r="11" spans="1:3" x14ac:dyDescent="0.35">
      <c r="A11" t="s">
        <v>20</v>
      </c>
      <c r="B11" t="s">
        <v>20</v>
      </c>
      <c r="C11">
        <v>93.38</v>
      </c>
    </row>
    <row r="12" spans="1:3" x14ac:dyDescent="0.35">
      <c r="A12" t="s">
        <v>21</v>
      </c>
      <c r="B12" t="s">
        <v>21</v>
      </c>
    </row>
    <row r="13" spans="1:3" x14ac:dyDescent="0.35">
      <c r="A13" t="s">
        <v>23</v>
      </c>
      <c r="B13" t="s">
        <v>23</v>
      </c>
    </row>
    <row r="14" spans="1:3" x14ac:dyDescent="0.35">
      <c r="A14" t="s">
        <v>26</v>
      </c>
      <c r="B14" t="s">
        <v>26</v>
      </c>
    </row>
    <row r="15" spans="1:3" x14ac:dyDescent="0.35">
      <c r="A15" t="s">
        <v>27</v>
      </c>
      <c r="B15" t="s">
        <v>27</v>
      </c>
      <c r="C15">
        <v>92.001999999999995</v>
      </c>
    </row>
    <row r="16" spans="1:3" x14ac:dyDescent="0.35">
      <c r="A16" t="s">
        <v>28</v>
      </c>
      <c r="B16" t="s">
        <v>28</v>
      </c>
      <c r="C16">
        <v>95.188000000000002</v>
      </c>
    </row>
    <row r="17" spans="1:3" x14ac:dyDescent="0.35">
      <c r="A17" t="s">
        <v>29</v>
      </c>
      <c r="B17" t="s">
        <v>29</v>
      </c>
      <c r="C17">
        <v>94.382000000000005</v>
      </c>
    </row>
    <row r="18" spans="1:3" x14ac:dyDescent="0.35">
      <c r="A18" t="s">
        <v>30</v>
      </c>
      <c r="B18" t="s">
        <v>30</v>
      </c>
      <c r="C18">
        <v>96.114999999999995</v>
      </c>
    </row>
    <row r="19" spans="1:3" x14ac:dyDescent="0.35">
      <c r="A19" t="s">
        <v>31</v>
      </c>
      <c r="B19" t="s">
        <v>31</v>
      </c>
    </row>
    <row r="20" spans="1:3" x14ac:dyDescent="0.35">
      <c r="A20" t="s">
        <v>32</v>
      </c>
      <c r="B20" t="s">
        <v>32</v>
      </c>
      <c r="C20">
        <v>102.184</v>
      </c>
    </row>
    <row r="21" spans="1:3" x14ac:dyDescent="0.35">
      <c r="A21" t="s">
        <v>33</v>
      </c>
      <c r="B21" t="s">
        <v>33</v>
      </c>
      <c r="C21">
        <v>97.492000000000004</v>
      </c>
    </row>
    <row r="22" spans="1:3" x14ac:dyDescent="0.35">
      <c r="A22" t="s">
        <v>34</v>
      </c>
      <c r="B22" t="s">
        <v>34</v>
      </c>
      <c r="C22">
        <v>95.590999999999994</v>
      </c>
    </row>
    <row r="23" spans="1:3" x14ac:dyDescent="0.35">
      <c r="A23" t="s">
        <v>35</v>
      </c>
      <c r="B23" t="s">
        <v>35</v>
      </c>
      <c r="C23">
        <v>89.628</v>
      </c>
    </row>
    <row r="24" spans="1:3" x14ac:dyDescent="0.35">
      <c r="A24" t="s">
        <v>36</v>
      </c>
      <c r="B24" t="s">
        <v>36</v>
      </c>
      <c r="C24">
        <v>99.073999999999998</v>
      </c>
    </row>
    <row r="25" spans="1:3" x14ac:dyDescent="0.35">
      <c r="A25" t="s">
        <v>37</v>
      </c>
      <c r="B25" t="s">
        <v>37</v>
      </c>
    </row>
    <row r="26" spans="1:3" x14ac:dyDescent="0.35">
      <c r="A26" t="s">
        <v>39</v>
      </c>
      <c r="B26" t="s">
        <v>39</v>
      </c>
      <c r="C26">
        <v>69.858000000000004</v>
      </c>
    </row>
    <row r="27" spans="1:3" x14ac:dyDescent="0.35">
      <c r="A27" t="s">
        <v>40</v>
      </c>
      <c r="B27" t="s">
        <v>40</v>
      </c>
      <c r="C27">
        <v>80.918999999999997</v>
      </c>
    </row>
    <row r="28" spans="1:3" x14ac:dyDescent="0.35">
      <c r="A28" t="s">
        <v>41</v>
      </c>
      <c r="B28" t="s">
        <v>41</v>
      </c>
      <c r="C28">
        <v>96.284999999999997</v>
      </c>
    </row>
    <row r="29" spans="1:3" x14ac:dyDescent="0.35">
      <c r="A29" t="s">
        <v>42</v>
      </c>
      <c r="B29" t="s">
        <v>42</v>
      </c>
      <c r="C29">
        <v>91.891999999999996</v>
      </c>
    </row>
    <row r="30" spans="1:3" x14ac:dyDescent="0.35">
      <c r="A30" t="s">
        <v>43</v>
      </c>
      <c r="B30" t="s">
        <v>43</v>
      </c>
      <c r="C30">
        <v>92.128</v>
      </c>
    </row>
    <row r="31" spans="1:3" x14ac:dyDescent="0.35">
      <c r="A31" t="s">
        <v>44</v>
      </c>
      <c r="B31" t="s">
        <v>44</v>
      </c>
    </row>
    <row r="32" spans="1:3" x14ac:dyDescent="0.35">
      <c r="A32" t="s">
        <v>45</v>
      </c>
      <c r="B32" t="s">
        <v>45</v>
      </c>
      <c r="C32">
        <v>65.766999999999996</v>
      </c>
    </row>
    <row r="33" spans="1:3" x14ac:dyDescent="0.35">
      <c r="A33" t="s">
        <v>46</v>
      </c>
      <c r="B33" t="s">
        <v>46</v>
      </c>
      <c r="C33">
        <v>86.668999999999997</v>
      </c>
    </row>
    <row r="34" spans="1:3" x14ac:dyDescent="0.35">
      <c r="A34" t="s">
        <v>47</v>
      </c>
      <c r="B34" t="s">
        <v>47</v>
      </c>
      <c r="C34">
        <v>93.218999999999994</v>
      </c>
    </row>
    <row r="35" spans="1:3" x14ac:dyDescent="0.35">
      <c r="A35" t="s">
        <v>49</v>
      </c>
      <c r="B35" t="s">
        <v>49</v>
      </c>
      <c r="C35">
        <v>95.834000000000003</v>
      </c>
    </row>
    <row r="36" spans="1:3" x14ac:dyDescent="0.35">
      <c r="A36" t="s">
        <v>50</v>
      </c>
      <c r="B36" t="s">
        <v>50</v>
      </c>
      <c r="C36">
        <v>84.326999999999998</v>
      </c>
    </row>
    <row r="37" spans="1:3" x14ac:dyDescent="0.35">
      <c r="A37" t="s">
        <v>51</v>
      </c>
      <c r="B37" t="s">
        <v>51</v>
      </c>
    </row>
    <row r="38" spans="1:3" x14ac:dyDescent="0.35">
      <c r="A38" t="s">
        <v>52</v>
      </c>
      <c r="B38" t="s">
        <v>52</v>
      </c>
      <c r="C38">
        <v>1.2809999999999999</v>
      </c>
    </row>
    <row r="39" spans="1:3" x14ac:dyDescent="0.35">
      <c r="A39" t="s">
        <v>53</v>
      </c>
      <c r="B39" t="s">
        <v>53</v>
      </c>
      <c r="C39">
        <v>88.215999999999994</v>
      </c>
    </row>
    <row r="40" spans="1:3" x14ac:dyDescent="0.35">
      <c r="A40" t="s">
        <v>54</v>
      </c>
      <c r="B40" t="s">
        <v>54</v>
      </c>
      <c r="C40">
        <v>85.587000000000003</v>
      </c>
    </row>
    <row r="41" spans="1:3" x14ac:dyDescent="0.35">
      <c r="A41" t="s">
        <v>55</v>
      </c>
      <c r="B41" t="s">
        <v>55</v>
      </c>
      <c r="C41">
        <v>84.1</v>
      </c>
    </row>
    <row r="42" spans="1:3" x14ac:dyDescent="0.35">
      <c r="A42" t="s">
        <v>56</v>
      </c>
      <c r="B42" t="s">
        <v>56</v>
      </c>
      <c r="C42">
        <v>92.45</v>
      </c>
    </row>
    <row r="43" spans="1:3" x14ac:dyDescent="0.35">
      <c r="A43" t="s">
        <v>57</v>
      </c>
      <c r="B43" t="s">
        <v>57</v>
      </c>
    </row>
    <row r="44" spans="1:3" x14ac:dyDescent="0.35">
      <c r="A44" t="s">
        <v>58</v>
      </c>
      <c r="B44" t="s">
        <v>58</v>
      </c>
    </row>
    <row r="45" spans="1:3" x14ac:dyDescent="0.35">
      <c r="A45" t="s">
        <v>59</v>
      </c>
      <c r="B45" t="s">
        <v>59</v>
      </c>
      <c r="C45">
        <v>87.480999999999995</v>
      </c>
    </row>
    <row r="46" spans="1:3" x14ac:dyDescent="0.35">
      <c r="A46" t="s">
        <v>60</v>
      </c>
      <c r="B46" t="s">
        <v>60</v>
      </c>
      <c r="C46">
        <v>87.799000000000007</v>
      </c>
    </row>
    <row r="47" spans="1:3" x14ac:dyDescent="0.35">
      <c r="A47" t="s">
        <v>61</v>
      </c>
      <c r="B47" t="s">
        <v>61</v>
      </c>
      <c r="C47">
        <v>97.283000000000001</v>
      </c>
    </row>
    <row r="48" spans="1:3" x14ac:dyDescent="0.35">
      <c r="A48" t="s">
        <v>62</v>
      </c>
      <c r="B48" t="s">
        <v>62</v>
      </c>
      <c r="C48">
        <v>87.897999999999996</v>
      </c>
    </row>
    <row r="49" spans="1:3" x14ac:dyDescent="0.35">
      <c r="A49" t="s">
        <v>63</v>
      </c>
      <c r="B49" t="s">
        <v>63</v>
      </c>
    </row>
    <row r="50" spans="1:3" x14ac:dyDescent="0.35">
      <c r="A50" t="s">
        <v>64</v>
      </c>
      <c r="B50" t="s">
        <v>64</v>
      </c>
      <c r="C50">
        <v>77.158000000000001</v>
      </c>
    </row>
    <row r="51" spans="1:3" x14ac:dyDescent="0.35">
      <c r="A51" t="s">
        <v>65</v>
      </c>
      <c r="B51" t="s">
        <v>65</v>
      </c>
      <c r="C51">
        <v>98.204999999999998</v>
      </c>
    </row>
    <row r="52" spans="1:3" x14ac:dyDescent="0.35">
      <c r="A52" t="s">
        <v>67</v>
      </c>
      <c r="B52" t="s">
        <v>67</v>
      </c>
      <c r="C52">
        <v>87.531999999999996</v>
      </c>
    </row>
    <row r="54" spans="1:3" x14ac:dyDescent="0.35">
      <c r="A54" t="s">
        <v>4</v>
      </c>
    </row>
    <row r="55" spans="1:3" x14ac:dyDescent="0.35">
      <c r="A55" t="s">
        <v>101</v>
      </c>
    </row>
    <row r="56" spans="1:3" x14ac:dyDescent="0.35">
      <c r="A56" t="s">
        <v>102</v>
      </c>
      <c r="B56" t="s">
        <v>102</v>
      </c>
      <c r="C56">
        <v>97.936000000000007</v>
      </c>
    </row>
    <row r="57" spans="1:3" x14ac:dyDescent="0.35">
      <c r="A57" t="s">
        <v>103</v>
      </c>
      <c r="B57" t="s">
        <v>103</v>
      </c>
      <c r="C57">
        <v>73.710999999999999</v>
      </c>
    </row>
    <row r="58" spans="1:3" x14ac:dyDescent="0.35">
      <c r="A58" t="s">
        <v>104</v>
      </c>
      <c r="B58" t="s">
        <v>104</v>
      </c>
      <c r="C58">
        <v>97.838999999999999</v>
      </c>
    </row>
    <row r="59" spans="1:3" x14ac:dyDescent="0.35">
      <c r="A59" t="s">
        <v>105</v>
      </c>
      <c r="B59" t="s">
        <v>105</v>
      </c>
      <c r="C59">
        <v>81.796999999999997</v>
      </c>
    </row>
    <row r="60" spans="1:3" x14ac:dyDescent="0.35">
      <c r="A60" t="s">
        <v>106</v>
      </c>
      <c r="B60" t="s">
        <v>106</v>
      </c>
      <c r="C60">
        <v>105.035</v>
      </c>
    </row>
    <row r="61" spans="1:3" x14ac:dyDescent="0.35">
      <c r="A61" t="s">
        <v>107</v>
      </c>
      <c r="B61" t="s">
        <v>107</v>
      </c>
    </row>
    <row r="62" spans="1:3" x14ac:dyDescent="0.35">
      <c r="A62" t="s">
        <v>108</v>
      </c>
      <c r="B62" t="s">
        <v>108</v>
      </c>
    </row>
    <row r="63" spans="1:3" x14ac:dyDescent="0.35">
      <c r="A63" t="s">
        <v>109</v>
      </c>
      <c r="B63" t="s">
        <v>109</v>
      </c>
      <c r="C63">
        <v>87.427000000000007</v>
      </c>
    </row>
    <row r="64" spans="1:3" x14ac:dyDescent="0.35">
      <c r="A64" t="s">
        <v>110</v>
      </c>
      <c r="B64" t="s">
        <v>110</v>
      </c>
      <c r="C64">
        <v>91.456999999999994</v>
      </c>
    </row>
    <row r="65" spans="1:3" x14ac:dyDescent="0.35">
      <c r="A65" t="s">
        <v>111</v>
      </c>
      <c r="B65" t="s">
        <v>111</v>
      </c>
      <c r="C65">
        <v>80.128</v>
      </c>
    </row>
    <row r="66" spans="1:3" x14ac:dyDescent="0.35">
      <c r="A66" t="s">
        <v>112</v>
      </c>
      <c r="B66" t="s">
        <v>112</v>
      </c>
      <c r="C66">
        <v>102.873</v>
      </c>
    </row>
    <row r="67" spans="1:3" x14ac:dyDescent="0.35">
      <c r="A67" t="s">
        <v>113</v>
      </c>
      <c r="B67" t="s">
        <v>113</v>
      </c>
    </row>
    <row r="68" spans="1:3" x14ac:dyDescent="0.35">
      <c r="A68" t="s">
        <v>114</v>
      </c>
      <c r="B68" t="s">
        <v>114</v>
      </c>
      <c r="C68">
        <v>93.730999999999995</v>
      </c>
    </row>
    <row r="69" spans="1:3" x14ac:dyDescent="0.35">
      <c r="A69" t="s">
        <v>115</v>
      </c>
      <c r="B69" t="s">
        <v>115</v>
      </c>
      <c r="C69">
        <v>100.4</v>
      </c>
    </row>
    <row r="70" spans="1:3" x14ac:dyDescent="0.35">
      <c r="A70" t="s">
        <v>116</v>
      </c>
      <c r="B70" t="s">
        <v>116</v>
      </c>
      <c r="C70">
        <v>81.88</v>
      </c>
    </row>
    <row r="71" spans="1:3" x14ac:dyDescent="0.35">
      <c r="A71" t="s">
        <v>117</v>
      </c>
      <c r="B71" t="s">
        <v>117</v>
      </c>
      <c r="C71">
        <v>101.416</v>
      </c>
    </row>
    <row r="72" spans="1:3" x14ac:dyDescent="0.35">
      <c r="A72" t="s">
        <v>118</v>
      </c>
      <c r="B72" t="s">
        <v>118</v>
      </c>
      <c r="C72">
        <v>84.363</v>
      </c>
    </row>
    <row r="73" spans="1:3" x14ac:dyDescent="0.35">
      <c r="A73" t="s">
        <v>119</v>
      </c>
      <c r="B73" t="s">
        <v>119</v>
      </c>
    </row>
    <row r="74" spans="1:3" x14ac:dyDescent="0.35">
      <c r="A74" t="s">
        <v>120</v>
      </c>
      <c r="B74" t="s">
        <v>120</v>
      </c>
      <c r="C74">
        <v>98.751000000000005</v>
      </c>
    </row>
    <row r="75" spans="1:3" x14ac:dyDescent="0.35">
      <c r="A75" t="s">
        <v>121</v>
      </c>
      <c r="B75" t="s">
        <v>121</v>
      </c>
      <c r="C75">
        <v>82.414000000000001</v>
      </c>
    </row>
    <row r="76" spans="1:3" x14ac:dyDescent="0.35">
      <c r="A76" t="s">
        <v>122</v>
      </c>
      <c r="B76" t="s">
        <v>122</v>
      </c>
      <c r="C76">
        <v>98.352000000000004</v>
      </c>
    </row>
    <row r="77" spans="1:3" x14ac:dyDescent="0.35">
      <c r="A77" t="s">
        <v>123</v>
      </c>
      <c r="B77" t="s">
        <v>123</v>
      </c>
      <c r="C77">
        <v>90.450999999999993</v>
      </c>
    </row>
    <row r="78" spans="1:3" x14ac:dyDescent="0.35">
      <c r="A78" t="s">
        <v>124</v>
      </c>
      <c r="B78" t="s">
        <v>124</v>
      </c>
      <c r="C78">
        <v>93.355000000000004</v>
      </c>
    </row>
    <row r="79" spans="1:3" x14ac:dyDescent="0.35">
      <c r="A79" t="s">
        <v>125</v>
      </c>
      <c r="B79" t="s">
        <v>125</v>
      </c>
    </row>
    <row r="80" spans="1:3" x14ac:dyDescent="0.35">
      <c r="A80" t="s">
        <v>126</v>
      </c>
      <c r="B80" t="s">
        <v>126</v>
      </c>
      <c r="C80">
        <v>12.516</v>
      </c>
    </row>
    <row r="81" spans="1:3" x14ac:dyDescent="0.35">
      <c r="A81" t="s">
        <v>127</v>
      </c>
      <c r="B81" t="s">
        <v>127</v>
      </c>
      <c r="C81">
        <v>74.853999999999999</v>
      </c>
    </row>
    <row r="82" spans="1:3" x14ac:dyDescent="0.35">
      <c r="A82" t="s">
        <v>128</v>
      </c>
      <c r="B82" t="s">
        <v>128</v>
      </c>
      <c r="C82">
        <v>95.747</v>
      </c>
    </row>
    <row r="83" spans="1:3" x14ac:dyDescent="0.35">
      <c r="A83" t="s">
        <v>129</v>
      </c>
      <c r="B83" t="s">
        <v>129</v>
      </c>
      <c r="C83">
        <v>81.567999999999998</v>
      </c>
    </row>
    <row r="84" spans="1:3" x14ac:dyDescent="0.35">
      <c r="A84" t="s">
        <v>130</v>
      </c>
      <c r="B84" t="s">
        <v>130</v>
      </c>
      <c r="C84">
        <v>78.438999999999993</v>
      </c>
    </row>
    <row r="85" spans="1:3" x14ac:dyDescent="0.35">
      <c r="A85" t="s">
        <v>131</v>
      </c>
      <c r="B85" t="s">
        <v>131</v>
      </c>
    </row>
    <row r="86" spans="1:3" x14ac:dyDescent="0.35">
      <c r="A86" t="s">
        <v>132</v>
      </c>
      <c r="B86" t="s">
        <v>132</v>
      </c>
      <c r="C86">
        <v>93.602000000000004</v>
      </c>
    </row>
    <row r="87" spans="1:3" x14ac:dyDescent="0.35">
      <c r="A87" t="s">
        <v>133</v>
      </c>
      <c r="B87" t="s">
        <v>133</v>
      </c>
      <c r="C87">
        <v>79.962000000000003</v>
      </c>
    </row>
    <row r="88" spans="1:3" x14ac:dyDescent="0.35">
      <c r="A88" t="s">
        <v>134</v>
      </c>
      <c r="B88" t="s">
        <v>134</v>
      </c>
      <c r="C88">
        <v>92.76</v>
      </c>
    </row>
    <row r="89" spans="1:3" x14ac:dyDescent="0.35">
      <c r="A89" t="s">
        <v>135</v>
      </c>
      <c r="B89" t="s">
        <v>135</v>
      </c>
      <c r="C89">
        <v>91.28</v>
      </c>
    </row>
    <row r="90" spans="1:3" x14ac:dyDescent="0.35">
      <c r="A90" t="s">
        <v>136</v>
      </c>
      <c r="B90" t="s">
        <v>136</v>
      </c>
      <c r="C90">
        <v>111.65</v>
      </c>
    </row>
    <row r="91" spans="1:3" x14ac:dyDescent="0.35">
      <c r="A91" t="s">
        <v>137</v>
      </c>
      <c r="B91" t="s">
        <v>137</v>
      </c>
    </row>
    <row r="92" spans="1:3" x14ac:dyDescent="0.35">
      <c r="A92" t="s">
        <v>138</v>
      </c>
      <c r="B92" t="s">
        <v>138</v>
      </c>
      <c r="C92">
        <v>1.7000000000000001E-2</v>
      </c>
    </row>
    <row r="93" spans="1:3" x14ac:dyDescent="0.35">
      <c r="A93" t="s">
        <v>139</v>
      </c>
      <c r="B93" t="s">
        <v>139</v>
      </c>
      <c r="C93">
        <v>91.984999999999999</v>
      </c>
    </row>
    <row r="94" spans="1:3" x14ac:dyDescent="0.35">
      <c r="A94" t="s">
        <v>140</v>
      </c>
      <c r="B94" t="s">
        <v>140</v>
      </c>
      <c r="C94">
        <v>92.811999999999998</v>
      </c>
    </row>
    <row r="95" spans="1:3" x14ac:dyDescent="0.35">
      <c r="A95" t="s">
        <v>141</v>
      </c>
      <c r="B95" t="s">
        <v>141</v>
      </c>
      <c r="C95">
        <v>86.751999999999995</v>
      </c>
    </row>
    <row r="96" spans="1:3" x14ac:dyDescent="0.35">
      <c r="A96" t="s">
        <v>142</v>
      </c>
      <c r="B96" t="s">
        <v>142</v>
      </c>
      <c r="C96">
        <v>89.619</v>
      </c>
    </row>
    <row r="97" spans="1:3" x14ac:dyDescent="0.35">
      <c r="A97" t="s">
        <v>143</v>
      </c>
      <c r="B97" t="s">
        <v>143</v>
      </c>
    </row>
    <row r="98" spans="1:3" x14ac:dyDescent="0.35">
      <c r="A98" t="s">
        <v>144</v>
      </c>
      <c r="B98" t="s">
        <v>144</v>
      </c>
      <c r="C98">
        <v>6.0000000000000001E-3</v>
      </c>
    </row>
    <row r="99" spans="1:3" x14ac:dyDescent="0.35">
      <c r="A99" t="s">
        <v>145</v>
      </c>
      <c r="B99" t="s">
        <v>145</v>
      </c>
      <c r="C99">
        <v>90.094999999999999</v>
      </c>
    </row>
    <row r="100" spans="1:3" x14ac:dyDescent="0.35">
      <c r="A100" t="s">
        <v>146</v>
      </c>
      <c r="B100" t="s">
        <v>146</v>
      </c>
      <c r="C100">
        <v>95.512</v>
      </c>
    </row>
    <row r="101" spans="1:3" x14ac:dyDescent="0.35">
      <c r="A101" t="s">
        <v>147</v>
      </c>
      <c r="B101" t="s">
        <v>147</v>
      </c>
      <c r="C101">
        <v>96.885000000000005</v>
      </c>
    </row>
    <row r="102" spans="1:3" x14ac:dyDescent="0.35">
      <c r="A102" t="s">
        <v>148</v>
      </c>
    </row>
    <row r="104" spans="1:3" x14ac:dyDescent="0.35">
      <c r="A104" t="s">
        <v>4</v>
      </c>
    </row>
    <row r="105" spans="1:3" x14ac:dyDescent="0.35">
      <c r="A105" t="s">
        <v>150</v>
      </c>
    </row>
    <row r="106" spans="1:3" x14ac:dyDescent="0.35">
      <c r="A106" t="s">
        <v>151</v>
      </c>
      <c r="B106" t="s">
        <v>151</v>
      </c>
      <c r="C106">
        <v>49.112000000000002</v>
      </c>
    </row>
    <row r="107" spans="1:3" x14ac:dyDescent="0.35">
      <c r="A107" t="s">
        <v>152</v>
      </c>
      <c r="B107" t="s">
        <v>152</v>
      </c>
      <c r="C107">
        <v>46.335000000000001</v>
      </c>
    </row>
    <row r="108" spans="1:3" x14ac:dyDescent="0.35">
      <c r="A108" t="s">
        <v>153</v>
      </c>
      <c r="B108" t="s">
        <v>153</v>
      </c>
      <c r="C108">
        <v>45.469000000000001</v>
      </c>
    </row>
    <row r="109" spans="1:3" x14ac:dyDescent="0.35">
      <c r="A109" t="s">
        <v>154</v>
      </c>
      <c r="B109" t="s">
        <v>154</v>
      </c>
      <c r="C109">
        <v>38.064</v>
      </c>
    </row>
    <row r="110" spans="1:3" x14ac:dyDescent="0.35">
      <c r="A110" t="s">
        <v>155</v>
      </c>
      <c r="B110" t="s">
        <v>155</v>
      </c>
      <c r="C110">
        <v>38.526000000000003</v>
      </c>
    </row>
    <row r="111" spans="1:3" x14ac:dyDescent="0.35">
      <c r="A111" t="s">
        <v>156</v>
      </c>
      <c r="B111" t="s">
        <v>156</v>
      </c>
    </row>
    <row r="112" spans="1:3" x14ac:dyDescent="0.35">
      <c r="A112" t="s">
        <v>157</v>
      </c>
      <c r="B112" t="s">
        <v>157</v>
      </c>
    </row>
    <row r="113" spans="1:3" x14ac:dyDescent="0.35">
      <c r="A113" t="s">
        <v>158</v>
      </c>
      <c r="B113" t="s">
        <v>158</v>
      </c>
      <c r="C113">
        <v>37.024999999999999</v>
      </c>
    </row>
    <row r="114" spans="1:3" x14ac:dyDescent="0.35">
      <c r="A114" t="s">
        <v>159</v>
      </c>
      <c r="B114" t="s">
        <v>159</v>
      </c>
      <c r="C114">
        <v>44.515999999999998</v>
      </c>
    </row>
    <row r="115" spans="1:3" x14ac:dyDescent="0.35">
      <c r="A115" t="s">
        <v>160</v>
      </c>
      <c r="B115" t="s">
        <v>160</v>
      </c>
    </row>
    <row r="116" spans="1:3" x14ac:dyDescent="0.35">
      <c r="A116" t="s">
        <v>161</v>
      </c>
      <c r="B116" t="s">
        <v>161</v>
      </c>
      <c r="C116">
        <v>44.125</v>
      </c>
    </row>
    <row r="117" spans="1:3" x14ac:dyDescent="0.35">
      <c r="A117" t="s">
        <v>162</v>
      </c>
      <c r="B117" t="s">
        <v>162</v>
      </c>
      <c r="C117">
        <v>43.66</v>
      </c>
    </row>
    <row r="118" spans="1:3" x14ac:dyDescent="0.35">
      <c r="A118" t="s">
        <v>163</v>
      </c>
      <c r="B118" t="s">
        <v>163</v>
      </c>
      <c r="C118">
        <v>46.817999999999998</v>
      </c>
    </row>
    <row r="119" spans="1:3" x14ac:dyDescent="0.35">
      <c r="A119" t="s">
        <v>164</v>
      </c>
      <c r="B119" t="s">
        <v>164</v>
      </c>
      <c r="C119">
        <v>43.923999999999999</v>
      </c>
    </row>
    <row r="120" spans="1:3" x14ac:dyDescent="0.35">
      <c r="A120" t="s">
        <v>165</v>
      </c>
      <c r="B120" t="s">
        <v>165</v>
      </c>
    </row>
    <row r="121" spans="1:3" x14ac:dyDescent="0.35">
      <c r="A121" t="s">
        <v>166</v>
      </c>
      <c r="B121" t="s">
        <v>166</v>
      </c>
      <c r="C121">
        <v>37.723999999999997</v>
      </c>
    </row>
    <row r="122" spans="1:3" x14ac:dyDescent="0.35">
      <c r="A122" t="s">
        <v>167</v>
      </c>
      <c r="B122" t="s">
        <v>167</v>
      </c>
      <c r="C122">
        <v>46.100999999999999</v>
      </c>
    </row>
    <row r="123" spans="1:3" x14ac:dyDescent="0.35">
      <c r="A123" t="s">
        <v>168</v>
      </c>
      <c r="B123" t="s">
        <v>168</v>
      </c>
      <c r="C123">
        <v>36.673999999999999</v>
      </c>
    </row>
    <row r="124" spans="1:3" x14ac:dyDescent="0.35">
      <c r="A124" t="s">
        <v>169</v>
      </c>
      <c r="B124" t="s">
        <v>169</v>
      </c>
      <c r="C124">
        <v>38.51</v>
      </c>
    </row>
    <row r="125" spans="1:3" x14ac:dyDescent="0.35">
      <c r="A125" t="s">
        <v>170</v>
      </c>
      <c r="B125" t="s">
        <v>170</v>
      </c>
    </row>
    <row r="126" spans="1:3" x14ac:dyDescent="0.35">
      <c r="A126" t="s">
        <v>171</v>
      </c>
      <c r="B126" t="s">
        <v>171</v>
      </c>
    </row>
    <row r="127" spans="1:3" x14ac:dyDescent="0.35">
      <c r="A127" t="s">
        <v>172</v>
      </c>
      <c r="B127" t="s">
        <v>172</v>
      </c>
      <c r="C127">
        <v>39.067999999999998</v>
      </c>
    </row>
    <row r="128" spans="1:3" x14ac:dyDescent="0.35">
      <c r="A128" t="s">
        <v>173</v>
      </c>
      <c r="B128" t="s">
        <v>173</v>
      </c>
      <c r="C128">
        <v>37.773000000000003</v>
      </c>
    </row>
    <row r="129" spans="1:3" x14ac:dyDescent="0.35">
      <c r="A129" t="s">
        <v>174</v>
      </c>
      <c r="B129" t="s">
        <v>174</v>
      </c>
    </row>
    <row r="130" spans="1:3" x14ac:dyDescent="0.35">
      <c r="A130" t="s">
        <v>175</v>
      </c>
      <c r="B130" t="s">
        <v>175</v>
      </c>
      <c r="C130">
        <v>44.052999999999997</v>
      </c>
    </row>
    <row r="131" spans="1:3" x14ac:dyDescent="0.35">
      <c r="A131" t="s">
        <v>176</v>
      </c>
      <c r="B131" t="s">
        <v>176</v>
      </c>
      <c r="C131">
        <v>46.331000000000003</v>
      </c>
    </row>
    <row r="132" spans="1:3" x14ac:dyDescent="0.35">
      <c r="A132" t="s">
        <v>177</v>
      </c>
      <c r="B132" t="s">
        <v>177</v>
      </c>
      <c r="C132">
        <v>43.895000000000003</v>
      </c>
    </row>
    <row r="133" spans="1:3" x14ac:dyDescent="0.35">
      <c r="A133" t="s">
        <v>178</v>
      </c>
      <c r="B133" t="s">
        <v>178</v>
      </c>
      <c r="C133">
        <v>38.344000000000001</v>
      </c>
    </row>
    <row r="134" spans="1:3" x14ac:dyDescent="0.35">
      <c r="A134" t="s">
        <v>179</v>
      </c>
      <c r="B134" t="s">
        <v>179</v>
      </c>
    </row>
    <row r="135" spans="1:3" x14ac:dyDescent="0.35">
      <c r="A135" t="s">
        <v>180</v>
      </c>
      <c r="B135" t="s">
        <v>180</v>
      </c>
    </row>
    <row r="136" spans="1:3" x14ac:dyDescent="0.35">
      <c r="A136" t="s">
        <v>181</v>
      </c>
      <c r="B136" t="s">
        <v>181</v>
      </c>
      <c r="C136">
        <v>42.991999999999997</v>
      </c>
    </row>
    <row r="137" spans="1:3" x14ac:dyDescent="0.35">
      <c r="A137" t="s">
        <v>182</v>
      </c>
      <c r="B137" t="s">
        <v>182</v>
      </c>
      <c r="C137">
        <v>39.863999999999997</v>
      </c>
    </row>
    <row r="138" spans="1:3" x14ac:dyDescent="0.35">
      <c r="A138" t="s">
        <v>183</v>
      </c>
    </row>
    <row r="139" spans="1:3" x14ac:dyDescent="0.35">
      <c r="A139" t="s">
        <v>184</v>
      </c>
    </row>
    <row r="140" spans="1:3" x14ac:dyDescent="0.35">
      <c r="A140" t="s">
        <v>185</v>
      </c>
    </row>
    <row r="141" spans="1:3" x14ac:dyDescent="0.35">
      <c r="A141" t="s">
        <v>186</v>
      </c>
    </row>
    <row r="142" spans="1:3" x14ac:dyDescent="0.35">
      <c r="A142" t="s">
        <v>187</v>
      </c>
    </row>
    <row r="143" spans="1:3" x14ac:dyDescent="0.35">
      <c r="A143" t="s">
        <v>188</v>
      </c>
    </row>
    <row r="144" spans="1:3" x14ac:dyDescent="0.35">
      <c r="A144" t="s">
        <v>189</v>
      </c>
    </row>
    <row r="145" spans="1:1" x14ac:dyDescent="0.35">
      <c r="A145" t="s">
        <v>190</v>
      </c>
    </row>
    <row r="146" spans="1:1" x14ac:dyDescent="0.35">
      <c r="A146" t="s">
        <v>191</v>
      </c>
    </row>
    <row r="147" spans="1:1" x14ac:dyDescent="0.35">
      <c r="A147" t="s">
        <v>192</v>
      </c>
    </row>
    <row r="148" spans="1:1" x14ac:dyDescent="0.35">
      <c r="A148" t="s">
        <v>193</v>
      </c>
    </row>
    <row r="149" spans="1:1" x14ac:dyDescent="0.35">
      <c r="A149" t="s">
        <v>194</v>
      </c>
    </row>
    <row r="150" spans="1:1" x14ac:dyDescent="0.35">
      <c r="A150" t="s">
        <v>195</v>
      </c>
    </row>
    <row r="151" spans="1:1" x14ac:dyDescent="0.35">
      <c r="A151" t="s">
        <v>196</v>
      </c>
    </row>
    <row r="152" spans="1:1" x14ac:dyDescent="0.35">
      <c r="A152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2"/>
  <sheetViews>
    <sheetView topLeftCell="A2" workbookViewId="0"/>
  </sheetViews>
  <sheetFormatPr defaultRowHeight="14.5" x14ac:dyDescent="0.35"/>
  <cols>
    <col min="3" max="4" width="14.81640625" customWidth="1"/>
  </cols>
  <sheetData>
    <row r="1" spans="1:8" x14ac:dyDescent="0.35">
      <c r="A1" t="s">
        <v>665</v>
      </c>
    </row>
    <row r="4" spans="1:8" x14ac:dyDescent="0.35">
      <c r="B4" t="s">
        <v>211</v>
      </c>
      <c r="C4" t="s">
        <v>212</v>
      </c>
      <c r="D4" t="s">
        <v>213</v>
      </c>
    </row>
    <row r="5" spans="1:8" x14ac:dyDescent="0.35">
      <c r="A5" t="s">
        <v>214</v>
      </c>
      <c r="B5" t="s">
        <v>215</v>
      </c>
      <c r="C5" t="s">
        <v>216</v>
      </c>
      <c r="D5" t="s">
        <v>217</v>
      </c>
      <c r="E5" t="s">
        <v>218</v>
      </c>
      <c r="G5" s="1"/>
      <c r="H5" s="1"/>
    </row>
    <row r="6" spans="1:8" x14ac:dyDescent="0.35">
      <c r="A6">
        <v>4</v>
      </c>
      <c r="C6">
        <v>8.7901400000000001E-3</v>
      </c>
      <c r="D6">
        <v>7.6205099999999998E-2</v>
      </c>
      <c r="E6">
        <v>0.99261299999999997</v>
      </c>
      <c r="G6" s="1"/>
      <c r="H6" s="1"/>
    </row>
    <row r="7" spans="1:8" x14ac:dyDescent="0.35">
      <c r="A7">
        <v>5</v>
      </c>
      <c r="C7">
        <v>9.0754700000000004E-3</v>
      </c>
      <c r="D7">
        <v>6.98265E-2</v>
      </c>
      <c r="E7">
        <v>0.98723300000000003</v>
      </c>
      <c r="G7" s="1"/>
      <c r="H7" s="1"/>
    </row>
    <row r="8" spans="1:8" x14ac:dyDescent="0.35">
      <c r="A8">
        <v>6</v>
      </c>
      <c r="C8">
        <v>9.6411299999999995E-3</v>
      </c>
      <c r="D8">
        <v>5.0234800000000003E-2</v>
      </c>
      <c r="E8">
        <v>0.99720600000000004</v>
      </c>
    </row>
    <row r="9" spans="1:8" x14ac:dyDescent="0.35">
      <c r="A9">
        <v>7</v>
      </c>
      <c r="C9">
        <v>9.5528899999999996E-3</v>
      </c>
      <c r="D9">
        <v>1.31301E-2</v>
      </c>
      <c r="E9">
        <v>0.99755199999999999</v>
      </c>
    </row>
    <row r="10" spans="1:8" x14ac:dyDescent="0.35">
      <c r="A10">
        <v>8</v>
      </c>
      <c r="C10">
        <v>1.06138E-2</v>
      </c>
      <c r="D10">
        <v>4.0388300000000002E-2</v>
      </c>
      <c r="E10">
        <v>0.99735399999999996</v>
      </c>
    </row>
    <row r="11" spans="1:8" x14ac:dyDescent="0.35">
      <c r="A11" s="5" t="s">
        <v>220</v>
      </c>
      <c r="C11" s="3">
        <v>1.4845699999999999E-5</v>
      </c>
      <c r="D11">
        <v>3.1734200000000001E-3</v>
      </c>
      <c r="E11">
        <v>0.96042499999999997</v>
      </c>
    </row>
    <row r="12" spans="1:8" x14ac:dyDescent="0.35">
      <c r="A12">
        <v>9</v>
      </c>
      <c r="C12">
        <v>9.1835700000000003E-3</v>
      </c>
      <c r="D12">
        <v>5.3917E-2</v>
      </c>
      <c r="E12">
        <v>0.98973</v>
      </c>
    </row>
    <row r="13" spans="1:8" x14ac:dyDescent="0.35">
      <c r="A13">
        <v>10</v>
      </c>
      <c r="C13">
        <v>7.74182E-3</v>
      </c>
      <c r="D13">
        <v>5.2093599999999997E-2</v>
      </c>
      <c r="E13">
        <v>0.99288699999999996</v>
      </c>
    </row>
    <row r="14" spans="1:8" x14ac:dyDescent="0.35">
      <c r="A14">
        <v>11</v>
      </c>
      <c r="C14">
        <v>8.3158399999999997E-3</v>
      </c>
      <c r="D14">
        <v>2.9082899999999998E-2</v>
      </c>
      <c r="E14">
        <v>0.99032299999999995</v>
      </c>
    </row>
    <row r="15" spans="1:8" x14ac:dyDescent="0.35">
      <c r="A15">
        <v>12</v>
      </c>
      <c r="B15" s="3">
        <v>-5.2485700000000003E-7</v>
      </c>
      <c r="C15">
        <v>9.4530999999999999E-4</v>
      </c>
      <c r="D15">
        <v>1.0432800000000001E-2</v>
      </c>
      <c r="E15">
        <v>0.99929500000000004</v>
      </c>
    </row>
    <row r="16" spans="1:8" x14ac:dyDescent="0.35">
      <c r="A16">
        <v>13</v>
      </c>
      <c r="B16" s="3">
        <v>-4.9997200000000005E-7</v>
      </c>
      <c r="C16">
        <v>9.5155699999999992E-3</v>
      </c>
      <c r="D16">
        <v>1.14284E-2</v>
      </c>
      <c r="E16">
        <v>0.99930200000000002</v>
      </c>
    </row>
    <row r="17" spans="1:12" x14ac:dyDescent="0.35">
      <c r="A17">
        <v>14</v>
      </c>
      <c r="B17" s="3">
        <v>-5.1348199999999997E-7</v>
      </c>
      <c r="C17">
        <v>8.5371500000000003E-3</v>
      </c>
      <c r="D17">
        <v>2.8142100000000001E-3</v>
      </c>
      <c r="E17">
        <v>0.99906300000000003</v>
      </c>
    </row>
    <row r="18" spans="1:12" x14ac:dyDescent="0.35">
      <c r="A18">
        <v>16</v>
      </c>
      <c r="B18" s="3">
        <v>-1.28378E-6</v>
      </c>
      <c r="C18">
        <v>6.5190999999999999E-3</v>
      </c>
      <c r="D18">
        <v>0.26422099999999998</v>
      </c>
      <c r="E18">
        <v>0.97991799999999996</v>
      </c>
    </row>
    <row r="19" spans="1:12" x14ac:dyDescent="0.35">
      <c r="A19">
        <v>18</v>
      </c>
      <c r="B19" s="3">
        <v>-1.19177E-6</v>
      </c>
      <c r="C19">
        <v>4.62044E-3</v>
      </c>
      <c r="D19">
        <v>3.4809399999999997E-2</v>
      </c>
      <c r="E19">
        <v>0.97616599999999998</v>
      </c>
    </row>
    <row r="22" spans="1:12" x14ac:dyDescent="0.35">
      <c r="G22" s="2" t="s">
        <v>219</v>
      </c>
      <c r="H22" s="2"/>
      <c r="I22" s="2"/>
      <c r="J22" s="2"/>
      <c r="K22" s="2"/>
      <c r="L22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52"/>
  <sheetViews>
    <sheetView workbookViewId="0"/>
  </sheetViews>
  <sheetFormatPr defaultRowHeight="14.5" x14ac:dyDescent="0.35"/>
  <cols>
    <col min="2" max="2" width="22.54296875" customWidth="1"/>
  </cols>
  <sheetData>
    <row r="1" spans="1:16" x14ac:dyDescent="0.35">
      <c r="A1" t="s">
        <v>0</v>
      </c>
    </row>
    <row r="3" spans="1:16" x14ac:dyDescent="0.35">
      <c r="A3" t="s">
        <v>1</v>
      </c>
    </row>
    <row r="7" spans="1:16" x14ac:dyDescent="0.35">
      <c r="B7" t="s">
        <v>4</v>
      </c>
      <c r="C7" t="s">
        <v>198</v>
      </c>
      <c r="D7" t="s">
        <v>199</v>
      </c>
      <c r="E7" t="s">
        <v>200</v>
      </c>
      <c r="F7" t="s">
        <v>201</v>
      </c>
      <c r="G7" t="s">
        <v>202</v>
      </c>
      <c r="H7" t="s">
        <v>203</v>
      </c>
      <c r="I7" t="s">
        <v>204</v>
      </c>
      <c r="J7" t="s">
        <v>205</v>
      </c>
      <c r="K7" t="s">
        <v>206</v>
      </c>
      <c r="L7" t="s">
        <v>207</v>
      </c>
      <c r="M7" t="s">
        <v>208</v>
      </c>
      <c r="N7" t="s">
        <v>209</v>
      </c>
      <c r="O7" t="s">
        <v>210</v>
      </c>
      <c r="P7" t="s">
        <v>590</v>
      </c>
    </row>
    <row r="8" spans="1:16" x14ac:dyDescent="0.35">
      <c r="A8">
        <v>1</v>
      </c>
      <c r="B8" t="s">
        <v>15</v>
      </c>
      <c r="C8">
        <f>(ResponseSummary!C8-0.0762051)/0.00879014</f>
        <v>21.933086389977863</v>
      </c>
      <c r="D8">
        <f>(ResponseSummary!D8-0.0698265)/0.00907547</f>
        <v>19.852801011958608</v>
      </c>
      <c r="E8">
        <f>(ResponseSummary!E8-0.0502348)/0.00964113</f>
        <v>98.615535730770134</v>
      </c>
      <c r="F8">
        <f>(ResponseSummary!F8-0.0131301)/0.009553</f>
        <v>32.122882864021776</v>
      </c>
      <c r="G8">
        <f>(ResponseSummary!G8-0.0403883)/0.0106138</f>
        <v>181.23685202283818</v>
      </c>
      <c r="H8">
        <f>(ResponseSummary!H8-0.053917)/0.00918357</f>
        <v>8.2846866741365304</v>
      </c>
      <c r="I8">
        <f>(ResponseSummary!I8-0.0520936)/0.00774182</f>
        <v>16.133983998594648</v>
      </c>
      <c r="J8">
        <f>(ResponseSummary!J8-0.0290829)/0.00831584</f>
        <v>2.1545748835956444</v>
      </c>
      <c r="K8">
        <f>(-0.0094531+(0.0094531^2-4*-0.000000524857*(0.0104328-ResponseSummary!K8))^0.5)/(2*-0.000000524857)</f>
        <v>12.021776344701125</v>
      </c>
      <c r="L8">
        <f>(-0.00951557+(0.00951557^2-4*-0.000000499972*(0.0114284-ResponseSummary!L8))^0.5)/(2*-0.000000499972)</f>
        <v>3.0030895701431395</v>
      </c>
      <c r="M8">
        <f>(-0.00853715+(0.00853715^2-4*-0.000000513482*(0.00281421-ResponseSummary!M8))^0.5)/(2*-0.000000513482)</f>
        <v>3.4193839545264808</v>
      </c>
      <c r="N8">
        <f>(-0.0065191+(0.0065191^2-4*-0.00000128378*(0.264221-ResponseSummary!N8))^0.5)/(2*-0.00000128378)</f>
        <v>-39.154616047706028</v>
      </c>
      <c r="O8">
        <f>(-0.00462044+(0.00462044^2-4*-0.00000119177*(0.0348094-ResponseSummary!O8))^0.5)/(2*-0.00000119177)</f>
        <v>-7.5192014704339032</v>
      </c>
      <c r="P8">
        <f>(ResponseSummary!P8-0.0403883)/0.0106138</f>
        <v>9731.2566375850311</v>
      </c>
    </row>
    <row r="9" spans="1:16" x14ac:dyDescent="0.35">
      <c r="A9">
        <v>2</v>
      </c>
      <c r="B9" t="s">
        <v>18</v>
      </c>
      <c r="C9">
        <f>(ResponseSummary!C9-0.0762051)/0.00879014</f>
        <v>180.74739423945468</v>
      </c>
      <c r="D9">
        <f>(ResponseSummary!D9-0.0698265)/0.00907547</f>
        <v>154.28110059313732</v>
      </c>
      <c r="E9">
        <f>(ResponseSummary!E9-0.0502348)/0.00964113</f>
        <v>114.89993392890668</v>
      </c>
      <c r="F9">
        <f>(ResponseSummary!F9-0.0131301)/0.009553</f>
        <v>106.44508531351408</v>
      </c>
      <c r="G9">
        <f>(ResponseSummary!G9-0.0403883)/0.0106138</f>
        <v>434.9631329024478</v>
      </c>
      <c r="H9">
        <f>(ResponseSummary!H9-0.053917)/0.00918357</f>
        <v>2876.7770050209233</v>
      </c>
      <c r="I9">
        <f>(ResponseSummary!I9-0.0520936)/0.00774182</f>
        <v>457.89057353438852</v>
      </c>
      <c r="J9">
        <f>(ResponseSummary!J9-0.0290829)/0.00831584</f>
        <v>7171.8451894216341</v>
      </c>
      <c r="K9">
        <f>(-0.0094531+(0.0094531^2-4*-0.000000524857*(0.0104328-ResponseSummary!K9))^0.5)/(2*-0.000000524857)</f>
        <v>112.68598695524312</v>
      </c>
      <c r="L9">
        <f>(-0.00951557+(0.00951557^2-4*-0.000000499972*(0.0114284-ResponseSummary!L9))^0.5)/(2*-0.000000499972)</f>
        <v>647.03276608264855</v>
      </c>
      <c r="M9">
        <f>(-0.00853715+(0.00853715^2-4*-0.000000513482*(0.00281421-ResponseSummary!M9))^0.5)/(2*-0.000000513482)</f>
        <v>34.060722526861703</v>
      </c>
      <c r="N9">
        <f>(-0.0065191+(0.0065191^2-4*-0.00000128378*(0.264221-ResponseSummary!N9))^0.5)/(2*-0.00000128378)</f>
        <v>-22.787557788300802</v>
      </c>
      <c r="P9">
        <f>(ResponseSummary!P9-0.0403883)/0.0106138</f>
        <v>8191.3745972224842</v>
      </c>
    </row>
    <row r="10" spans="1:16" x14ac:dyDescent="0.35">
      <c r="A10">
        <v>3</v>
      </c>
      <c r="B10" t="s">
        <v>19</v>
      </c>
      <c r="C10">
        <f>(ResponseSummary!C10-0.0762051)/0.00879014</f>
        <v>140.93005344624774</v>
      </c>
      <c r="D10">
        <f>(ResponseSummary!D10-0.0698265)/0.00907547</f>
        <v>67.01289299617541</v>
      </c>
      <c r="E10">
        <f>(ResponseSummary!E10-0.0502348)/0.00964113</f>
        <v>222.56366214333798</v>
      </c>
      <c r="F10">
        <f>(ResponseSummary!F10-0.0131301)/0.009553</f>
        <v>91.894682298754304</v>
      </c>
      <c r="G10">
        <f>(ResponseSummary!G10-0.0403883)/0.0106138</f>
        <v>505.90850590740359</v>
      </c>
      <c r="H10">
        <f>(ResponseSummary!H10-0.053917)/0.00918357</f>
        <v>171.40208001899043</v>
      </c>
      <c r="I10">
        <f>(ResponseSummary!I10-0.0520936)/0.00774182</f>
        <v>240.62899938257411</v>
      </c>
      <c r="J10">
        <f>(ResponseSummary!J10-0.0290829)/0.00831584</f>
        <v>2942.9278461346057</v>
      </c>
      <c r="K10">
        <f>(-0.0094531+(0.0094531^2-4*-0.000000524857*(0.0104328-ResponseSummary!K10))^0.5)/(2*-0.000000524857)</f>
        <v>158.33163632603868</v>
      </c>
      <c r="L10">
        <f>(-0.00951557+(0.00951557^2-4*-0.000000499972*(0.0114284-ResponseSummary!L10))^0.5)/(2*-0.000000499972)</f>
        <v>313.23688717086969</v>
      </c>
      <c r="M10">
        <f>(-0.00853715+(0.00853715^2-4*-0.000000513482*(0.00281421-ResponseSummary!M10))^0.5)/(2*-0.000000513482)</f>
        <v>58.325387178048537</v>
      </c>
      <c r="N10">
        <f>(-0.0065191+(0.0065191^2-4*-0.00000128378*(0.264221-ResponseSummary!N10))^0.5)/(2*-0.00000128378)</f>
        <v>4.1111038932868658</v>
      </c>
      <c r="P10">
        <f>(ResponseSummary!P10-0.0403883)/0.0106138</f>
        <v>7982.3071567204961</v>
      </c>
    </row>
    <row r="11" spans="1:16" x14ac:dyDescent="0.35">
      <c r="A11">
        <v>4</v>
      </c>
      <c r="B11" t="s">
        <v>20</v>
      </c>
      <c r="C11">
        <f>(ResponseSummary!C11-0.0762051)/0.00879014</f>
        <v>223.40883080360496</v>
      </c>
      <c r="D11">
        <f>(ResponseSummary!D11-0.0698265)/0.00907547</f>
        <v>202.98381240861352</v>
      </c>
      <c r="E11">
        <f>(ResponseSummary!E11-0.0502348)/0.00964113</f>
        <v>203.27131778121444</v>
      </c>
      <c r="F11">
        <f>(ResponseSummary!F11-0.0131301)/0.009553</f>
        <v>264.19657699152094</v>
      </c>
      <c r="G11">
        <f>(ResponseSummary!G11-0.0403883)/0.0106138</f>
        <v>717.70823833122915</v>
      </c>
      <c r="H11">
        <f>(ResponseSummary!H11-0.053917)/0.00918357</f>
        <v>1106.1148333382332</v>
      </c>
      <c r="I11">
        <f>(ResponseSummary!I11-0.0520936)/0.00774182</f>
        <v>820.07930951636695</v>
      </c>
      <c r="J11">
        <f>(ResponseSummary!J11-0.0290829)/0.00831584</f>
        <v>1983.1931711047835</v>
      </c>
      <c r="K11">
        <f>(-0.0094531+(0.0094531^2-4*-0.000000524857*(0.0104328-ResponseSummary!K11))^0.5)/(2*-0.000000524857)</f>
        <v>361.92553414835356</v>
      </c>
      <c r="L11">
        <f>(-0.00951557+(0.00951557^2-4*-0.000000499972*(0.0114284-ResponseSummary!L11))^0.5)/(2*-0.000000499972)</f>
        <v>357.89909534096074</v>
      </c>
      <c r="M11">
        <f>(-0.00853715+(0.00853715^2-4*-0.000000513482*(0.00281421-ResponseSummary!M11))^0.5)/(2*-0.000000513482)</f>
        <v>143.93846359970883</v>
      </c>
      <c r="N11">
        <f>(-0.0065191+(0.0065191^2-4*-0.00000128378*(0.264221-ResponseSummary!N11))^0.5)/(2*-0.00000128378)</f>
        <v>35.650726540555802</v>
      </c>
      <c r="O11">
        <f>(-0.00462044+(0.00462044^2-4*-0.00000119177*(0.0348094-ResponseSummary!O11))^0.5)/(2*-0.00000119177)</f>
        <v>11.981910350780332</v>
      </c>
      <c r="P11">
        <f>(ResponseSummary!P11-0.0403883)/0.0106138</f>
        <v>8794.1747253575522</v>
      </c>
    </row>
    <row r="12" spans="1:16" x14ac:dyDescent="0.35">
      <c r="A12">
        <v>5</v>
      </c>
      <c r="B12" t="s">
        <v>21</v>
      </c>
      <c r="C12">
        <f>(ResponseSummary!C12-0.0762051)/0.00879014</f>
        <v>1582.7728454836899</v>
      </c>
      <c r="D12">
        <f>(ResponseSummary!D12-0.0698265)/0.00907547</f>
        <v>36.711432025008072</v>
      </c>
      <c r="F12">
        <f>(ResponseSummary!F12-0.0131301)/0.009553</f>
        <v>853.95895530199925</v>
      </c>
    </row>
    <row r="13" spans="1:16" x14ac:dyDescent="0.35">
      <c r="A13">
        <v>6</v>
      </c>
      <c r="B13" t="s">
        <v>23</v>
      </c>
    </row>
    <row r="14" spans="1:16" x14ac:dyDescent="0.35">
      <c r="A14">
        <v>7</v>
      </c>
      <c r="B14" t="s">
        <v>26</v>
      </c>
      <c r="C14">
        <f>(ResponseSummary!C14-0.0762051)/0.00879014</f>
        <v>7.4850798735856303</v>
      </c>
      <c r="D14">
        <f>(ResponseSummary!D14-0.0698265)/0.00907547</f>
        <v>20.073175273567095</v>
      </c>
      <c r="E14">
        <f>(ResponseSummary!E14-0.0502348)/0.00964113</f>
        <v>2.9835921722868584</v>
      </c>
      <c r="F14">
        <f>(ResponseSummary!F14-0.0131301)/0.009553</f>
        <v>13.594671830838477</v>
      </c>
      <c r="G14">
        <f>(ResponseSummary!G14-0.0403883)/0.0106138</f>
        <v>14.661261753566114</v>
      </c>
      <c r="H14">
        <f>(ResponseSummary!H14-0.053917)/0.00918357</f>
        <v>5.3446535497633265</v>
      </c>
      <c r="I14">
        <f>(ResponseSummary!I14-0.0520936)/0.00774182</f>
        <v>8.5130369861350434</v>
      </c>
      <c r="J14">
        <f>(ResponseSummary!J14-0.0290829)/0.00831584</f>
        <v>6.1229052026013013</v>
      </c>
      <c r="K14">
        <f>(-0.0094531+(0.0094531^2-4*-0.000000524857*(0.0104328-ResponseSummary!K14))^0.5)/(2*-0.000000524857)</f>
        <v>10.962570610764297</v>
      </c>
      <c r="L14">
        <f>(-0.00951557+(0.00951557^2-4*-0.000000499972*(0.0114284-ResponseSummary!L14))^0.5)/(2*-0.000000499972)</f>
        <v>8.155565537560383</v>
      </c>
      <c r="M14">
        <f>(-0.00853715+(0.00853715^2-4*-0.000000513482*(0.00281421-ResponseSummary!M14))^0.5)/(2*-0.000000513482)</f>
        <v>12.799342901725192</v>
      </c>
      <c r="N14">
        <f>(-0.0065191+(0.0065191^2-4*-0.00000128378*(0.264221-ResponseSummary!N14))^0.5)/(2*-0.00000128378)</f>
        <v>-24.307416354734659</v>
      </c>
      <c r="O14">
        <f>(-0.00462044+(0.00462044^2-4*-0.00000119177*(0.0348094-ResponseSummary!O14))^0.5)/(2*-0.00000119177)</f>
        <v>-5.3620725388060109</v>
      </c>
    </row>
    <row r="15" spans="1:16" x14ac:dyDescent="0.35">
      <c r="A15">
        <v>8</v>
      </c>
      <c r="B15" t="s">
        <v>27</v>
      </c>
      <c r="C15">
        <f>(ResponseSummary!C15-0.0762051)/0.00879014</f>
        <v>213.8526690132353</v>
      </c>
      <c r="D15">
        <f>(ResponseSummary!D15-0.0698265)/0.00907547</f>
        <v>211.79878287295313</v>
      </c>
      <c r="E15">
        <f>(ResponseSummary!E15-0.0502348)/0.00964113</f>
        <v>171.63602191859255</v>
      </c>
      <c r="F15">
        <f>(ResponseSummary!F15-0.0131301)/0.009553</f>
        <v>197.41127394535746</v>
      </c>
      <c r="G15">
        <f>(ResponseSummary!G15-0.0403883)/0.0106138</f>
        <v>376.17174810152824</v>
      </c>
      <c r="H15">
        <f>(ResponseSummary!H15-0.053917)/0.00918357</f>
        <v>908.80594365807633</v>
      </c>
      <c r="I15">
        <f>(ResponseSummary!I15-0.0520936)/0.00774182</f>
        <v>317.09680669403321</v>
      </c>
      <c r="J15">
        <f>(ResponseSummary!J15-0.0290829)/0.00831584</f>
        <v>993.5156400315542</v>
      </c>
      <c r="K15">
        <f>(-0.0094531+(0.0094531^2-4*-0.000000524857*(0.0104328-ResponseSummary!K15))^0.5)/(2*-0.000000524857)</f>
        <v>77.724547118400153</v>
      </c>
      <c r="L15">
        <f>(-0.00951557+(0.00951557^2-4*-0.000000499972*(0.0114284-ResponseSummary!L15))^0.5)/(2*-0.000000499972)</f>
        <v>102.55083430009594</v>
      </c>
      <c r="M15">
        <f>(-0.00853715+(0.00853715^2-4*-0.000000513482*(0.00281421-ResponseSummary!M15))^0.5)/(2*-0.000000513482)</f>
        <v>35.236976285998097</v>
      </c>
      <c r="N15">
        <f>(-0.0065191+(0.0065191^2-4*-0.00000128378*(0.264221-ResponseSummary!N15))^0.5)/(2*-0.00000128378)</f>
        <v>-18.070255405508242</v>
      </c>
      <c r="P15">
        <f>(ResponseSummary!P15-0.0403883)/0.0106138</f>
        <v>8664.343750588856</v>
      </c>
    </row>
    <row r="16" spans="1:16" x14ac:dyDescent="0.35">
      <c r="A16">
        <v>9</v>
      </c>
      <c r="B16" t="s">
        <v>28</v>
      </c>
      <c r="C16">
        <f>(ResponseSummary!C16-0.0762051)/0.00879014</f>
        <v>216.01418179915225</v>
      </c>
      <c r="D16">
        <f>(ResponseSummary!D16-0.0698265)/0.00907547</f>
        <v>290.58258139798818</v>
      </c>
      <c r="E16">
        <f>(ResponseSummary!E16-0.0502348)/0.00964113</f>
        <v>121.64188222749826</v>
      </c>
      <c r="F16">
        <f>(ResponseSummary!F16-0.0131301)/0.009553</f>
        <v>121.62356327855125</v>
      </c>
      <c r="G16">
        <f>(ResponseSummary!G16-0.0403883)/0.0106138</f>
        <v>343.19581111383292</v>
      </c>
      <c r="H16">
        <f>(ResponseSummary!H16-0.053917)/0.00918357</f>
        <v>820.16938946401012</v>
      </c>
      <c r="I16">
        <f>(ResponseSummary!I16-0.0520936)/0.00774182</f>
        <v>285.19216411644805</v>
      </c>
      <c r="J16">
        <f>(ResponseSummary!J16-0.0290829)/0.00831584</f>
        <v>1329.6211928079424</v>
      </c>
      <c r="K16">
        <f>(-0.0094531+(0.0094531^2-4*-0.000000524857*(0.0104328-ResponseSummary!K16))^0.5)/(2*-0.000000524857)</f>
        <v>124.26311858298857</v>
      </c>
      <c r="L16">
        <f>(-0.00951557+(0.00951557^2-4*-0.000000499972*(0.0114284-ResponseSummary!L16))^0.5)/(2*-0.000000499972)</f>
        <v>169.50500804273958</v>
      </c>
      <c r="M16">
        <f>(-0.00853715+(0.00853715^2-4*-0.000000513482*(0.00281421-ResponseSummary!M16))^0.5)/(2*-0.000000513482)</f>
        <v>48.422455833781186</v>
      </c>
      <c r="N16">
        <f>(-0.0065191+(0.0065191^2-4*-0.00000128378*(0.264221-ResponseSummary!N16))^0.5)/(2*-0.00000128378)</f>
        <v>-18.070255405508242</v>
      </c>
      <c r="P16">
        <f>(ResponseSummary!P16-0.0403883)/0.0106138</f>
        <v>8964.5189941397057</v>
      </c>
    </row>
    <row r="17" spans="1:16" x14ac:dyDescent="0.35">
      <c r="A17">
        <v>10</v>
      </c>
      <c r="B17" t="s">
        <v>29</v>
      </c>
      <c r="C17">
        <f>(ResponseSummary!C17-0.0762051)/0.00879014</f>
        <v>295.42133572389059</v>
      </c>
      <c r="D17">
        <f>(ResponseSummary!D17-0.0698265)/0.00907547</f>
        <v>359.89028667385816</v>
      </c>
      <c r="E17">
        <f>(ResponseSummary!E17-0.0502348)/0.00964113</f>
        <v>289.46453372166957</v>
      </c>
      <c r="F17">
        <f>(ResponseSummary!F17-0.0131301)/0.009553</f>
        <v>252.1584737778708</v>
      </c>
      <c r="G17">
        <f>(ResponseSummary!G17-0.0403883)/0.0106138</f>
        <v>989.52417607266011</v>
      </c>
      <c r="H17">
        <f>(ResponseSummary!H17-0.053917)/0.00918357</f>
        <v>1596.8825848771228</v>
      </c>
      <c r="I17">
        <f>(ResponseSummary!I17-0.0520936)/0.00774182</f>
        <v>372.63930186958618</v>
      </c>
      <c r="J17">
        <f>(ResponseSummary!J17-0.0290829)/0.00831584</f>
        <v>1134.2109877053911</v>
      </c>
      <c r="K17">
        <f>(-0.0094531+(0.0094531^2-4*-0.000000524857*(0.0104328-ResponseSummary!K17))^0.5)/(2*-0.000000524857)</f>
        <v>101.87284661065644</v>
      </c>
      <c r="L17">
        <f>(-0.00951557+(0.00951557^2-4*-0.000000499972*(0.0114284-ResponseSummary!L17))^0.5)/(2*-0.000000499972)</f>
        <v>121.26693652490749</v>
      </c>
      <c r="M17">
        <f>(-0.00853715+(0.00853715^2-4*-0.000000513482*(0.00281421-ResponseSummary!M17))^0.5)/(2*-0.000000513482)</f>
        <v>52.665115532264096</v>
      </c>
      <c r="N17">
        <f>(-0.0065191+(0.0065191^2-4*-0.00000128378*(0.264221-ResponseSummary!N17))^0.5)/(2*-0.00000128378)</f>
        <v>-24.915107516643847</v>
      </c>
      <c r="O17">
        <f>(-0.00462044+(0.00462044^2-4*-0.00000119177*(0.0348094-ResponseSummary!O17))^0.5)/(2*-0.00000119177)</f>
        <v>-5.7936897883033138</v>
      </c>
      <c r="P17">
        <f>(ResponseSummary!P17-0.0403883)/0.0106138</f>
        <v>8888.5801221051843</v>
      </c>
    </row>
    <row r="18" spans="1:16" x14ac:dyDescent="0.35">
      <c r="A18">
        <v>11</v>
      </c>
      <c r="B18" t="s">
        <v>30</v>
      </c>
      <c r="C18">
        <f>(ResponseSummary!C18-0.0762051)/0.00879014</f>
        <v>102.13658713058039</v>
      </c>
      <c r="D18">
        <f>(ResponseSummary!D18-0.0698265)/0.00907547</f>
        <v>94.008740043215397</v>
      </c>
      <c r="E18">
        <f>(ResponseSummary!E18-0.0502348)/0.00964113</f>
        <v>75.485466952525272</v>
      </c>
      <c r="F18">
        <f>(ResponseSummary!F18-0.0131301)/0.009553</f>
        <v>82.682916361352454</v>
      </c>
      <c r="G18">
        <f>(ResponseSummary!G18-0.0403883)/0.0106138</f>
        <v>199.98602762441348</v>
      </c>
      <c r="H18">
        <f>(ResponseSummary!H18-0.053917)/0.00918357</f>
        <v>425.76939033513105</v>
      </c>
      <c r="I18">
        <f>(ResponseSummary!I18-0.0520936)/0.00774182</f>
        <v>391.8854222908825</v>
      </c>
      <c r="J18">
        <f>(ResponseSummary!J18-0.0290829)/0.00831584</f>
        <v>8530.2166828606605</v>
      </c>
      <c r="K18">
        <f>(-0.0094531+(0.0094531^2-4*-0.000000524857*(0.0104328-ResponseSummary!K18))^0.5)/(2*-0.000000524857)</f>
        <v>314.00466935178974</v>
      </c>
      <c r="L18">
        <f>(-0.00951557+(0.00951557^2-4*-0.000000499972*(0.0114284-ResponseSummary!L18))^0.5)/(2*-0.000000499972)</f>
        <v>1371.4288819531141</v>
      </c>
      <c r="M18">
        <f>(-0.00853715+(0.00853715^2-4*-0.000000513482*(0.00281421-ResponseSummary!M18))^0.5)/(2*-0.000000513482)</f>
        <v>80.768821263880099</v>
      </c>
      <c r="N18">
        <f>(-0.0065191+(0.0065191^2-4*-0.00000128378*(0.264221-ResponseSummary!N18))^0.5)/(2*-0.00000128378)</f>
        <v>-15.784562762375113</v>
      </c>
      <c r="P18">
        <f>(ResponseSummary!P18-0.0403883)/0.0106138</f>
        <v>9051.8581186756855</v>
      </c>
    </row>
    <row r="19" spans="1:16" x14ac:dyDescent="0.35">
      <c r="A19">
        <v>12</v>
      </c>
      <c r="B19" t="s">
        <v>31</v>
      </c>
    </row>
    <row r="20" spans="1:16" x14ac:dyDescent="0.35">
      <c r="A20">
        <v>13</v>
      </c>
      <c r="B20" t="s">
        <v>32</v>
      </c>
      <c r="C20">
        <f>(ResponseSummary!C20-0.0762051)/0.00879014</f>
        <v>41.841756786581335</v>
      </c>
      <c r="D20">
        <f>(ResponseSummary!D20-0.0698265)/0.00907547</f>
        <v>32.414133923642517</v>
      </c>
      <c r="E20">
        <f>(ResponseSummary!E20-0.0502348)/0.00964113</f>
        <v>380.53269689341391</v>
      </c>
      <c r="F20">
        <f>(ResponseSummary!F20-0.0131301)/0.009553</f>
        <v>81.426766460797651</v>
      </c>
      <c r="G20">
        <f>(ResponseSummary!G20-0.0403883)/0.0106138</f>
        <v>370.42451336938706</v>
      </c>
      <c r="H20">
        <f>(ResponseSummary!H20-0.053917)/0.00918357</f>
        <v>19.173698245889128</v>
      </c>
      <c r="I20">
        <f>(ResponseSummary!I20-0.0520936)/0.00774182</f>
        <v>22.463245076739064</v>
      </c>
      <c r="J20">
        <f>(ResponseSummary!J20-0.0290829)/0.00831584</f>
        <v>11.534264728518107</v>
      </c>
      <c r="K20">
        <f>(-0.0094531+(0.0094531^2-4*-0.000000524857*(0.0104328-ResponseSummary!K20))^0.5)/(2*-0.000000524857)</f>
        <v>19.121675207777198</v>
      </c>
      <c r="L20">
        <f>(-0.00951557+(0.00951557^2-4*-0.000000499972*(0.0114284-ResponseSummary!L20))^0.5)/(2*-0.000000499972)</f>
        <v>8.6814853954125795</v>
      </c>
      <c r="M20">
        <f>(-0.00853715+(0.00853715^2-4*-0.000000513482*(0.00281421-ResponseSummary!M20))^0.5)/(2*-0.000000513482)</f>
        <v>12.799342901725192</v>
      </c>
      <c r="N20">
        <f>(-0.0065191+(0.0065191^2-4*-0.00000128378*(0.264221-ResponseSummary!N20))^0.5)/(2*-0.00000128378)</f>
        <v>-31.287190379278361</v>
      </c>
      <c r="P20">
        <f>(ResponseSummary!P20-0.0403883)/0.0106138</f>
        <v>9623.6608660423226</v>
      </c>
    </row>
    <row r="21" spans="1:16" x14ac:dyDescent="0.35">
      <c r="A21">
        <v>14</v>
      </c>
      <c r="B21" t="s">
        <v>33</v>
      </c>
      <c r="C21">
        <f>(ResponseSummary!C21-0.0762051)/0.00879014</f>
        <v>206.79931150129576</v>
      </c>
      <c r="D21">
        <f>(ResponseSummary!D21-0.0698265)/0.00907547</f>
        <v>215.10439679708045</v>
      </c>
      <c r="E21">
        <f>(ResponseSummary!E21-0.0502348)/0.00964113</f>
        <v>201.92292812149617</v>
      </c>
      <c r="F21">
        <f>(ResponseSummary!F21-0.0131301)/0.009553</f>
        <v>183.38426672249554</v>
      </c>
      <c r="G21">
        <f>(ResponseSummary!G21-0.0403883)/0.0106138</f>
        <v>374.3816258079105</v>
      </c>
      <c r="H21">
        <f>(ResponseSummary!H21-0.053917)/0.00918357</f>
        <v>896.0658001191257</v>
      </c>
      <c r="I21">
        <f>(ResponseSummary!I21-0.0520936)/0.00774182</f>
        <v>360.884959867318</v>
      </c>
      <c r="J21">
        <f>(ResponseSummary!J21-0.0290829)/0.00831584</f>
        <v>2478.3926939431258</v>
      </c>
      <c r="K21">
        <f>(-0.0094531+(0.0094531^2-4*-0.000000524857*(0.0104328-ResponseSummary!K21))^0.5)/(2*-0.000000524857)</f>
        <v>151.98087880251163</v>
      </c>
      <c r="L21">
        <f>(-0.00951557+(0.00951557^2-4*-0.000000499972*(0.0114284-ResponseSummary!L21))^0.5)/(2*-0.000000499972)</f>
        <v>418.37598057544835</v>
      </c>
      <c r="M21">
        <f>(-0.00853715+(0.00853715^2-4*-0.000000513482*(0.00281421-ResponseSummary!M21))^0.5)/(2*-0.000000513482)</f>
        <v>63.399345105600943</v>
      </c>
      <c r="N21">
        <f>(-0.0065191+(0.0065191^2-4*-0.00000128378*(0.264221-ResponseSummary!N21))^0.5)/(2*-0.00000128378)</f>
        <v>-17.765614446015597</v>
      </c>
      <c r="P21">
        <f>(ResponseSummary!P21-0.0403883)/0.0106138</f>
        <v>9181.5948764815621</v>
      </c>
    </row>
    <row r="22" spans="1:16" x14ac:dyDescent="0.35">
      <c r="A22">
        <v>15</v>
      </c>
      <c r="B22" t="s">
        <v>34</v>
      </c>
      <c r="C22">
        <f>(ResponseSummary!C22-0.0762051)/0.00879014</f>
        <v>107.1421956874407</v>
      </c>
      <c r="D22">
        <f>(ResponseSummary!D22-0.0698265)/0.00907547</f>
        <v>139.18546367295576</v>
      </c>
      <c r="E22">
        <f>(ResponseSummary!E22-0.0502348)/0.00964113</f>
        <v>250.7761227159057</v>
      </c>
      <c r="F22">
        <f>(ResponseSummary!F22-0.0131301)/0.009553</f>
        <v>249.01809902648378</v>
      </c>
      <c r="G22">
        <f>(ResponseSummary!G22-0.0403883)/0.0106138</f>
        <v>2689.4808362697618</v>
      </c>
      <c r="H22">
        <f>(ResponseSummary!H22-0.053917)/0.00918357</f>
        <v>368.60207958342994</v>
      </c>
      <c r="I22">
        <f>(ResponseSummary!I22-0.0520936)/0.00774182</f>
        <v>364.63084907683208</v>
      </c>
      <c r="J22">
        <f>(ResponseSummary!J22-0.0290829)/0.00831584</f>
        <v>1116.8946372224573</v>
      </c>
      <c r="K22">
        <f>(-0.0094531+(0.0094531^2-4*-0.000000524857*(0.0104328-ResponseSummary!K22))^0.5)/(2*-0.000000524857)</f>
        <v>146.17231125406889</v>
      </c>
      <c r="L22">
        <f>(-0.00951557+(0.00951557^2-4*-0.000000499972*(0.0114284-ResponseSummary!L22))^0.5)/(2*-0.000000499972)</f>
        <v>156.24680908327329</v>
      </c>
      <c r="M22">
        <f>(-0.00853715+(0.00853715^2-4*-0.000000513482*(0.00281421-ResponseSummary!M22))^0.5)/(2*-0.000000513482)</f>
        <v>63.989542765340055</v>
      </c>
      <c r="N22">
        <f>(-0.0065191+(0.0065191^2-4*-0.00000128378*(0.264221-ResponseSummary!N22))^0.5)/(2*-0.00000128378)</f>
        <v>-11.512456030335294</v>
      </c>
      <c r="P22">
        <f>(ResponseSummary!P22-0.0403883)/0.0106138</f>
        <v>9002.4884301569655</v>
      </c>
    </row>
    <row r="23" spans="1:16" x14ac:dyDescent="0.35">
      <c r="A23">
        <v>16</v>
      </c>
      <c r="B23" t="s">
        <v>35</v>
      </c>
      <c r="C23">
        <f>(ResponseSummary!C23-0.0762051)/0.00879014</f>
        <v>170.96370478740954</v>
      </c>
      <c r="D23">
        <f>(ResponseSummary!D23-0.0698265)/0.00907547</f>
        <v>212.12934426536586</v>
      </c>
      <c r="E23">
        <f>(ResponseSummary!E23-0.0502348)/0.00964113</f>
        <v>111.37337635733573</v>
      </c>
      <c r="F23">
        <f>(ResponseSummary!F23-0.0131301)/0.009553</f>
        <v>175.21929236888934</v>
      </c>
      <c r="G23">
        <f>(ResponseSummary!G23-0.0403883)/0.0106138</f>
        <v>520.79478603327743</v>
      </c>
      <c r="H23">
        <f>(ResponseSummary!H23-0.053917)/0.00918357</f>
        <v>2870.0258178464369</v>
      </c>
      <c r="I23">
        <f>(ResponseSummary!I23-0.0520936)/0.00774182</f>
        <v>432.83186640867393</v>
      </c>
      <c r="J23">
        <f>(ResponseSummary!J23-0.0290829)/0.00831584</f>
        <v>6065.0417877207847</v>
      </c>
      <c r="K23">
        <f>(-0.0094531+(0.0094531^2-4*-0.000000524857*(0.0104328-ResponseSummary!K23))^0.5)/(2*-0.000000524857)</f>
        <v>125.44311781899451</v>
      </c>
      <c r="L23">
        <f>(-0.00951557+(0.00951557^2-4*-0.000000499972*(0.0114284-ResponseSummary!L23))^0.5)/(2*-0.000000499972)</f>
        <v>697.01249714390133</v>
      </c>
      <c r="M23">
        <f>(-0.00853715+(0.00853715^2-4*-0.000000513482*(0.00281421-ResponseSummary!M23))^0.5)/(2*-0.000000513482)</f>
        <v>21.132943867356829</v>
      </c>
      <c r="N23">
        <f>(-0.0065191+(0.0065191^2-4*-0.00000128378*(0.264221-ResponseSummary!N23))^0.5)/(2*-0.00000128378)</f>
        <v>-30.681006105314218</v>
      </c>
      <c r="P23">
        <f>(ResponseSummary!P23-0.0403883)/0.0106138</f>
        <v>8440.6726808494604</v>
      </c>
    </row>
    <row r="24" spans="1:16" x14ac:dyDescent="0.35">
      <c r="A24">
        <v>17</v>
      </c>
      <c r="B24" t="s">
        <v>36</v>
      </c>
      <c r="C24">
        <f>(ResponseSummary!C24-0.0762051)/0.00879014</f>
        <v>162.09012598206627</v>
      </c>
      <c r="D24">
        <f>(ResponseSummary!D24-0.0698265)/0.00907547</f>
        <v>149.3226797069463</v>
      </c>
      <c r="E24">
        <f>(ResponseSummary!E24-0.0502348)/0.00964113</f>
        <v>76.211522923142837</v>
      </c>
      <c r="F24">
        <f>(ResponseSummary!F24-0.0131301)/0.009553</f>
        <v>91.790003140374736</v>
      </c>
      <c r="G24">
        <f>(ResponseSummary!G24-0.0403883)/0.0106138</f>
        <v>640.35611185437824</v>
      </c>
      <c r="H24">
        <f>(ResponseSummary!H24-0.053917)/0.00918357</f>
        <v>168.46204689461723</v>
      </c>
      <c r="I24">
        <f>(ResponseSummary!I24-0.0520936)/0.00774182</f>
        <v>260.00428839730193</v>
      </c>
      <c r="J24">
        <f>(ResponseSummary!J24-0.0290829)/0.00831584</f>
        <v>3184.8757431600416</v>
      </c>
      <c r="K24">
        <f>(-0.0094531+(0.0094531^2-4*-0.000000524857*(0.0104328-ResponseSummary!K24))^0.5)/(2*-0.000000524857)</f>
        <v>154.7789561069917</v>
      </c>
      <c r="L24">
        <f>(-0.00951557+(0.00951557^2-4*-0.000000499972*(0.0114284-ResponseSummary!L24))^0.5)/(2*-0.000000499972)</f>
        <v>344.04145491476487</v>
      </c>
      <c r="M24">
        <f>(-0.00853715+(0.00853715^2-4*-0.000000513482*(0.00281421-ResponseSummary!M24))^0.5)/(2*-0.000000513482)</f>
        <v>55.612689522825548</v>
      </c>
      <c r="N24">
        <f>(-0.0065191+(0.0065191^2-4*-0.00000128378*(0.264221-ResponseSummary!N24))^0.5)/(2*-0.00000128378)</f>
        <v>-12.886413147592034</v>
      </c>
      <c r="P24">
        <f>(ResponseSummary!P24-0.0403883)/0.0106138</f>
        <v>9330.6461116659448</v>
      </c>
    </row>
    <row r="25" spans="1:16" x14ac:dyDescent="0.35">
      <c r="A25">
        <v>18</v>
      </c>
      <c r="B25" t="s">
        <v>37</v>
      </c>
    </row>
    <row r="26" spans="1:16" x14ac:dyDescent="0.35">
      <c r="A26">
        <v>19</v>
      </c>
      <c r="B26" t="s">
        <v>39</v>
      </c>
      <c r="C26">
        <f>(ResponseSummary!C26-0.0762051)/0.00879014</f>
        <v>40.135299324015321</v>
      </c>
      <c r="D26">
        <f>(ResponseSummary!D26-0.0698265)/0.00907547</f>
        <v>28.337210083885463</v>
      </c>
      <c r="E26">
        <f>(ResponseSummary!E26-0.0502348)/0.00964113</f>
        <v>51.007008514562095</v>
      </c>
      <c r="F26">
        <f>(ResponseSummary!F26-0.0131301)/0.009553</f>
        <v>13.071276038940647</v>
      </c>
      <c r="G26">
        <f>(ResponseSummary!G26-0.0403883)/0.0106138</f>
        <v>73.169995666019702</v>
      </c>
      <c r="H26">
        <f>(ResponseSummary!H26-0.053917)/0.00918357</f>
        <v>2.1868401939550739</v>
      </c>
      <c r="I26">
        <f>(ResponseSummary!I26-0.0520936)/0.00774182</f>
        <v>5.5421593372101139</v>
      </c>
      <c r="J26">
        <f>(ResponseSummary!J26-0.0290829)/0.00831584</f>
        <v>0.95205054450302073</v>
      </c>
      <c r="K26">
        <f>(-0.0094531+(0.0094531^2-4*-0.000000524857*(0.0104328-ResponseSummary!K26))^0.5)/(2*-0.000000524857)</f>
        <v>5.3508613637080984</v>
      </c>
      <c r="L26">
        <f>(-0.00951557+(0.00951557^2-4*-0.000000499972*(0.0114284-ResponseSummary!L26))^0.5)/(2*-0.000000499972)</f>
        <v>1.0059414129401469</v>
      </c>
      <c r="M26">
        <f>(-0.00853715+(0.00853715^2-4*-0.000000513482*(0.00281421-ResponseSummary!M26))^0.5)/(2*-0.000000513482)</f>
        <v>0.25603669388475281</v>
      </c>
      <c r="N26">
        <f>(-0.0065191+(0.0065191^2-4*-0.00000128378*(0.264221-ResponseSummary!N26))^0.5)/(2*-0.00000128378)</f>
        <v>-40.211859897544947</v>
      </c>
      <c r="P26">
        <f>(ResponseSummary!P26-0.0403883)/0.0106138</f>
        <v>6578.0033258587882</v>
      </c>
    </row>
    <row r="27" spans="1:16" x14ac:dyDescent="0.35">
      <c r="A27">
        <v>20</v>
      </c>
      <c r="B27" t="s">
        <v>40</v>
      </c>
      <c r="C27">
        <f>(ResponseSummary!C27-0.0762051)/0.00879014</f>
        <v>194.96787309417144</v>
      </c>
      <c r="D27">
        <f>(ResponseSummary!D27-0.0698265)/0.00907547</f>
        <v>199.34763709207346</v>
      </c>
      <c r="E27">
        <f>(ResponseSummary!E27-0.0502348)/0.00964113</f>
        <v>235.52894733293712</v>
      </c>
      <c r="F27">
        <f>(ResponseSummary!F27-0.0131301)/0.009553</f>
        <v>240.12037056422062</v>
      </c>
      <c r="G27">
        <f>(ResponseSummary!G27-0.0403883)/0.0106138</f>
        <v>635.92791460174487</v>
      </c>
      <c r="H27">
        <f>(ResponseSummary!H27-0.053917)/0.00918357</f>
        <v>922.09053777561451</v>
      </c>
      <c r="I27">
        <f>(ResponseSummary!I27-0.0520936)/0.00774182</f>
        <v>711.06101666016525</v>
      </c>
      <c r="J27">
        <f>(ResponseSummary!J27-0.0290829)/0.00831584</f>
        <v>1790.7892768499635</v>
      </c>
      <c r="K27">
        <f>(-0.0094531+(0.0094531^2-4*-0.000000524857*(0.0104328-ResponseSummary!K27))^0.5)/(2*-0.000000524857)</f>
        <v>320.25452912750762</v>
      </c>
      <c r="L27">
        <f>(-0.00951557+(0.00951557^2-4*-0.000000499972*(0.0114284-ResponseSummary!L27))^0.5)/(2*-0.000000499972)</f>
        <v>318.01951693446119</v>
      </c>
      <c r="M27">
        <f>(-0.00853715+(0.00853715^2-4*-0.000000513482*(0.00281421-ResponseSummary!M27))^0.5)/(2*-0.000000513482)</f>
        <v>132.26529934325336</v>
      </c>
      <c r="N27">
        <f>(-0.0065191+(0.0065191^2-4*-0.00000128378*(0.264221-ResponseSummary!N27))^0.5)/(2*-0.00000128378)</f>
        <v>41.257883284389884</v>
      </c>
      <c r="O27">
        <f>(-0.00462044+(0.00462044^2-4*-0.00000119177*(0.0348094-ResponseSummary!O27))^0.5)/(2*-0.00000119177)</f>
        <v>-3.4186077361438811</v>
      </c>
      <c r="P27">
        <f>(ResponseSummary!P27-0.0403883)/0.0106138</f>
        <v>7620.1371516327799</v>
      </c>
    </row>
    <row r="28" spans="1:16" x14ac:dyDescent="0.35">
      <c r="A28">
        <v>21</v>
      </c>
      <c r="B28" t="s">
        <v>41</v>
      </c>
      <c r="C28">
        <f>(ResponseSummary!C28-0.0762051)/0.00879014</f>
        <v>352.53077880443311</v>
      </c>
      <c r="D28">
        <f>(ResponseSummary!D28-0.0698265)/0.00907547</f>
        <v>423.7988225403202</v>
      </c>
      <c r="E28">
        <f>(ResponseSummary!E28-0.0502348)/0.00964113</f>
        <v>584.03581322936213</v>
      </c>
      <c r="F28">
        <f>(ResponseSummary!F28-0.0131301)/0.009553</f>
        <v>488.31465508217315</v>
      </c>
      <c r="G28">
        <f>(ResponseSummary!G28-0.0403883)/0.0106138</f>
        <v>1409.5433963330759</v>
      </c>
      <c r="H28">
        <f>(ResponseSummary!H28-0.053917)/0.00918357</f>
        <v>3300.0328848149466</v>
      </c>
      <c r="I28">
        <f>(ResponseSummary!I28-0.0520936)/0.00774182</f>
        <v>701.11503496593832</v>
      </c>
      <c r="J28">
        <f>(ResponseSummary!J28-0.0290829)/0.00831584</f>
        <v>3184.3947334244049</v>
      </c>
      <c r="K28">
        <f>(-0.0094531+(0.0094531^2-4*-0.000000524857*(0.0104328-ResponseSummary!K28))^0.5)/(2*-0.000000524857)</f>
        <v>214.28609256436485</v>
      </c>
      <c r="L28">
        <f>(-0.00951557+(0.00951557^2-4*-0.000000499972*(0.0114284-ResponseSummary!L28))^0.5)/(2*-0.000000499972)</f>
        <v>355.7153990375524</v>
      </c>
      <c r="M28">
        <f>(-0.00853715+(0.00853715^2-4*-0.000000513482*(0.00281421-ResponseSummary!M28))^0.5)/(2*-0.000000513482)</f>
        <v>101.73184307712842</v>
      </c>
      <c r="N28">
        <f>(-0.0065191+(0.0065191^2-4*-0.00000128378*(0.264221-ResponseSummary!N28))^0.5)/(2*-0.00000128378)</f>
        <v>-40.211859897544947</v>
      </c>
      <c r="P28">
        <f>(ResponseSummary!P28-0.0403883)/0.0106138</f>
        <v>9067.8750023554239</v>
      </c>
    </row>
    <row r="29" spans="1:16" x14ac:dyDescent="0.35">
      <c r="A29">
        <v>22</v>
      </c>
      <c r="B29" t="s">
        <v>42</v>
      </c>
      <c r="C29">
        <f>(ResponseSummary!C29-0.0762051)/0.00879014</f>
        <v>196.78809438757517</v>
      </c>
      <c r="D29">
        <f>(ResponseSummary!D29-0.0698265)/0.00907547</f>
        <v>352.06700038675683</v>
      </c>
      <c r="E29">
        <f>(ResponseSummary!E29-0.0502348)/0.00964113</f>
        <v>175.16257949016352</v>
      </c>
      <c r="F29">
        <f>(ResponseSummary!F29-0.0131301)/0.009553</f>
        <v>236.35192086255623</v>
      </c>
      <c r="G29">
        <f>(ResponseSummary!G29-0.0403883)/0.0106138</f>
        <v>522.30225743842925</v>
      </c>
      <c r="H29">
        <f>(ResponseSummary!H29-0.053917)/0.00918357</f>
        <v>1256.8187534912893</v>
      </c>
      <c r="I29">
        <f>(ResponseSummary!I29-0.0520936)/0.00774182</f>
        <v>402.99392132599314</v>
      </c>
      <c r="J29">
        <f>(ResponseSummary!J29-0.0290829)/0.00831584</f>
        <v>1436.0445968176396</v>
      </c>
      <c r="K29">
        <f>(-0.0094531+(0.0094531^2-4*-0.000000524857*(0.0104328-ResponseSummary!K29))^0.5)/(2*-0.000000524857)</f>
        <v>122.11806700105286</v>
      </c>
      <c r="L29">
        <f>(-0.00951557+(0.00951557^2-4*-0.000000499972*(0.0114284-ResponseSummary!L29))^0.5)/(2*-0.000000499972)</f>
        <v>150.47894369098515</v>
      </c>
      <c r="M29">
        <f>(-0.00853715+(0.00853715^2-4*-0.000000513482*(0.00281421-ResponseSummary!M29))^0.5)/(2*-0.000000513482)</f>
        <v>59.505099036233823</v>
      </c>
      <c r="N29">
        <f>(-0.0065191+(0.0065191^2-4*-0.00000128378*(0.264221-ResponseSummary!N29))^0.5)/(2*-0.00000128378)</f>
        <v>-18.374860075759813</v>
      </c>
      <c r="O29">
        <f>(-0.00462044+(0.00462044^2-4*-0.00000119177*(0.0348094-ResponseSummary!O29))^0.5)/(2*-0.00000119177)</f>
        <v>-3.8506568553953771</v>
      </c>
      <c r="P29">
        <f>(ResponseSummary!P29-0.0403883)/0.0106138</f>
        <v>8653.9798846784379</v>
      </c>
    </row>
    <row r="30" spans="1:16" x14ac:dyDescent="0.35">
      <c r="A30">
        <v>23</v>
      </c>
      <c r="B30" t="s">
        <v>43</v>
      </c>
      <c r="C30">
        <f>(ResponseSummary!C30-0.0762051)/0.00879014</f>
        <v>121.81772986550841</v>
      </c>
      <c r="D30">
        <f>(ResponseSummary!D30-0.0698265)/0.00907547</f>
        <v>298.07530629267683</v>
      </c>
      <c r="E30">
        <f>(ResponseSummary!E30-0.0502348)/0.00964113</f>
        <v>158.04840303989266</v>
      </c>
      <c r="F30">
        <f>(ResponseSummary!F30-0.0131301)/0.009553</f>
        <v>169.35725949963361</v>
      </c>
      <c r="G30">
        <f>(ResponseSummary!G30-0.0403883)/0.0106138</f>
        <v>567.52639959298278</v>
      </c>
      <c r="H30">
        <f>(ResponseSummary!H30-0.053917)/0.00918357</f>
        <v>904.01477856650513</v>
      </c>
      <c r="I30">
        <f>(ResponseSummary!I30-0.0520936)/0.00774182</f>
        <v>355.45987894319421</v>
      </c>
      <c r="J30">
        <f>(ResponseSummary!J30-0.0290829)/0.00831584</f>
        <v>1811.3524430484474</v>
      </c>
      <c r="K30">
        <f>(-0.0094531+(0.0094531^2-4*-0.000000524857*(0.0104328-ResponseSummary!K30))^0.5)/(2*-0.000000524857)</f>
        <v>170.93901455986236</v>
      </c>
      <c r="L30">
        <f>(-0.00951557+(0.00951557^2-4*-0.000000499972*(0.0114284-ResponseSummary!L30))^0.5)/(2*-0.000000499972)</f>
        <v>229.61651220836731</v>
      </c>
      <c r="M30">
        <f>(-0.00853715+(0.00853715^2-4*-0.000000513482*(0.00281421-ResponseSummary!M30))^0.5)/(2*-0.000000513482)</f>
        <v>70.957066850382716</v>
      </c>
      <c r="N30">
        <f>(-0.0065191+(0.0065191^2-4*-0.00000128378*(0.264221-ResponseSummary!N30))^0.5)/(2*-0.00000128378)</f>
        <v>-12.733787778364507</v>
      </c>
      <c r="P30">
        <f>(ResponseSummary!P30-0.0403883)/0.0106138</f>
        <v>8676.2150879044257</v>
      </c>
    </row>
    <row r="31" spans="1:16" x14ac:dyDescent="0.35">
      <c r="A31">
        <v>24</v>
      </c>
      <c r="B31" t="s">
        <v>44</v>
      </c>
    </row>
    <row r="32" spans="1:16" x14ac:dyDescent="0.35">
      <c r="A32">
        <v>25</v>
      </c>
      <c r="B32" t="s">
        <v>45</v>
      </c>
      <c r="C32">
        <f>(ResponseSummary!C32-0.0762051)/0.00879014</f>
        <v>57.313637780513154</v>
      </c>
      <c r="D32">
        <f>(ResponseSummary!D32-0.0698265)/0.00907547</f>
        <v>43.322659873262758</v>
      </c>
      <c r="E32">
        <f>(ResponseSummary!E32-0.0502348)/0.00964113</f>
        <v>121.74560450901504</v>
      </c>
      <c r="F32">
        <f>(ResponseSummary!F32-0.0131301)/0.009553</f>
        <v>33.588391081335708</v>
      </c>
      <c r="G32">
        <f>(ResponseSummary!G32-0.0403883)/0.0106138</f>
        <v>135.3531911285308</v>
      </c>
      <c r="H32">
        <f>(ResponseSummary!H32-0.053917)/0.00918357</f>
        <v>2.6224006568251781</v>
      </c>
      <c r="I32">
        <f>(ResponseSummary!I32-0.0520936)/0.00774182</f>
        <v>20.913221955560839</v>
      </c>
      <c r="J32">
        <f>(ResponseSummary!J32-0.0290829)/0.00831584</f>
        <v>1.1925554123215456</v>
      </c>
      <c r="K32">
        <f>(-0.0094531+(0.0094531^2-4*-0.000000524857*(0.0104328-ResponseSummary!K32))^0.5)/(2*-0.000000524857)</f>
        <v>10.5389232411862</v>
      </c>
      <c r="L32">
        <f>(-0.00951557+(0.00951557^2-4*-0.000000499972*(0.0114284-ResponseSummary!L32))^0.5)/(2*-0.000000499972)</f>
        <v>1.9519067027198012</v>
      </c>
      <c r="M32">
        <f>(-0.00853715+(0.00853715^2-4*-0.000000513482*(0.00281421-ResponseSummary!M32))^0.5)/(2*-0.000000513482)</f>
        <v>3.4193839545264808</v>
      </c>
      <c r="N32">
        <f>(-0.0065191+(0.0065191^2-4*-0.00000128378*(0.264221-ResponseSummary!N32))^0.5)/(2*-0.00000128378)</f>
        <v>-39.909834452790719</v>
      </c>
      <c r="P32">
        <f>(ResponseSummary!P32-0.0403883)/0.0106138</f>
        <v>6192.5617309540403</v>
      </c>
    </row>
    <row r="33" spans="1:16" x14ac:dyDescent="0.35">
      <c r="A33">
        <v>26</v>
      </c>
      <c r="B33" t="s">
        <v>46</v>
      </c>
      <c r="C33">
        <f>(ResponseSummary!C33-0.0762051)/0.00879014</f>
        <v>263.45369925848735</v>
      </c>
      <c r="D33">
        <f>(ResponseSummary!D33-0.0698265)/0.00907547</f>
        <v>358.89860249662001</v>
      </c>
      <c r="E33">
        <f>(ResponseSummary!E33-0.0502348)/0.00964113</f>
        <v>282.93002998611161</v>
      </c>
      <c r="F33">
        <f>(ResponseSummary!F33-0.0131301)/0.009553</f>
        <v>260.32344813147699</v>
      </c>
      <c r="G33">
        <f>(ResponseSummary!G33-0.0403883)/0.0106138</f>
        <v>1195.2940228758787</v>
      </c>
      <c r="H33">
        <f>(ResponseSummary!H33-0.053917)/0.00918357</f>
        <v>1393.6936289482194</v>
      </c>
      <c r="I33">
        <f>(ResponseSummary!I33-0.0520936)/0.00774182</f>
        <v>341.63883944602173</v>
      </c>
      <c r="J33">
        <f>(ResponseSummary!J33-0.0290829)/0.00831584</f>
        <v>969.70565811752022</v>
      </c>
      <c r="K33">
        <f>(-0.0094531+(0.0094531^2-4*-0.000000524857*(0.0104328-ResponseSummary!K33))^0.5)/(2*-0.000000524857)</f>
        <v>104.01301951152305</v>
      </c>
      <c r="L33">
        <f>(-0.00951557+(0.00951557^2-4*-0.000000499972*(0.0114284-ResponseSummary!L33))^0.5)/(2*-0.000000499972)</f>
        <v>114.5631411638709</v>
      </c>
      <c r="M33">
        <f>(-0.00853715+(0.00853715^2-4*-0.000000513482*(0.00281421-ResponseSummary!M33))^0.5)/(2*-0.000000513482)</f>
        <v>55.258925091640023</v>
      </c>
      <c r="N33">
        <f>(-0.0065191+(0.0065191^2-4*-0.00000128378*(0.264221-ResponseSummary!N33))^0.5)/(2*-0.00000128378)</f>
        <v>-28.406540386218715</v>
      </c>
      <c r="P33">
        <f>(ResponseSummary!P33-0.0403883)/0.0106138</f>
        <v>8161.8846878592021</v>
      </c>
    </row>
    <row r="34" spans="1:16" x14ac:dyDescent="0.35">
      <c r="A34">
        <v>27</v>
      </c>
      <c r="B34" t="s">
        <v>47</v>
      </c>
      <c r="C34">
        <f>(ResponseSummary!C34-0.0762051)/0.00879014</f>
        <v>239.67705861340087</v>
      </c>
      <c r="D34">
        <f>(ResponseSummary!D34-0.0698265)/0.00907547</f>
        <v>130.15011894700768</v>
      </c>
      <c r="E34">
        <f>(ResponseSummary!E34-0.0502348)/0.00964113</f>
        <v>106.91331825211361</v>
      </c>
      <c r="F34">
        <f>(ResponseSummary!F34-0.0131301)/0.009553</f>
        <v>94.616340416623046</v>
      </c>
      <c r="G34">
        <f>(ResponseSummary!G34-0.0403883)/0.0106138</f>
        <v>214.21278901053347</v>
      </c>
      <c r="H34">
        <f>(ResponseSummary!H34-0.053917)/0.00918357</f>
        <v>543.04404496290658</v>
      </c>
      <c r="I34">
        <f>(ResponseSummary!I34-0.0520936)/0.00774182</f>
        <v>670.11457254237382</v>
      </c>
      <c r="J34">
        <f>(ResponseSummary!J34-0.0290829)/0.00831584</f>
        <v>11686.24181080925</v>
      </c>
      <c r="K34">
        <f>(-0.0094531+(0.0094531^2-4*-0.000000524857*(0.0104328-ResponseSummary!K34))^0.5)/(2*-0.000000524857)</f>
        <v>588.97455699124862</v>
      </c>
      <c r="L34">
        <f>(-0.00951557+(0.00951557^2-4*-0.000000499972*(0.0114284-ResponseSummary!L34))^0.5)/(2*-0.000000499972)</f>
        <v>2731.9612858126789</v>
      </c>
      <c r="M34">
        <f>(-0.00853715+(0.00853715^2-4*-0.000000513482*(0.00281421-ResponseSummary!M34))^0.5)/(2*-0.000000513482)</f>
        <v>154.55407424643658</v>
      </c>
      <c r="N34">
        <f>(-0.0065191+(0.0065191^2-4*-0.00000128378*(0.264221-ResponseSummary!N34))^0.5)/(2*-0.00000128378)</f>
        <v>20.759344925950678</v>
      </c>
      <c r="O34">
        <f>(-0.00462044+(0.00462044^2-4*-0.00000119177*(0.0348094-ResponseSummary!O34))^0.5)/(2*-0.00000119177)</f>
        <v>18.744827441490131</v>
      </c>
      <c r="P34">
        <f>(ResponseSummary!P34-0.0403883)/0.0106138</f>
        <v>8779.005794343213</v>
      </c>
    </row>
    <row r="35" spans="1:16" x14ac:dyDescent="0.35">
      <c r="A35">
        <v>28</v>
      </c>
      <c r="B35" t="s">
        <v>49</v>
      </c>
      <c r="C35">
        <f>(ResponseSummary!C35-0.0762051)/0.00879014</f>
        <v>255.60399493068368</v>
      </c>
      <c r="D35">
        <f>(ResponseSummary!D35-0.0698265)/0.00907547</f>
        <v>205.62830354791541</v>
      </c>
      <c r="E35">
        <f>(ResponseSummary!E35-0.0502348)/0.00964113</f>
        <v>202.33781724756332</v>
      </c>
      <c r="F35">
        <f>(ResponseSummary!F35-0.0131301)/0.009553</f>
        <v>191.86327855124046</v>
      </c>
      <c r="G35">
        <f>(ResponseSummary!G35-0.0403883)/0.0106138</f>
        <v>402.45828072886246</v>
      </c>
      <c r="H35">
        <f>(ResponseSummary!H35-0.053917)/0.00918357</f>
        <v>1074.5366997801509</v>
      </c>
      <c r="I35">
        <f>(ResponseSummary!I35-0.0520936)/0.00774182</f>
        <v>430.24849454004357</v>
      </c>
      <c r="J35">
        <f>(ResponseSummary!J35-0.0290829)/0.00831584</f>
        <v>2811.0109261361454</v>
      </c>
      <c r="K35">
        <f>(-0.0094531+(0.0094531^2-4*-0.000000524857*(0.0104328-ResponseSummary!K35))^0.5)/(2*-0.000000524857)</f>
        <v>173.41950469055803</v>
      </c>
      <c r="L35">
        <f>(-0.00951557+(0.00951557^2-4*-0.000000499972*(0.0114284-ResponseSummary!L35))^0.5)/(2*-0.000000499972)</f>
        <v>402.23151812899789</v>
      </c>
      <c r="M35">
        <f>(-0.00853715+(0.00853715^2-4*-0.000000513482*(0.00281421-ResponseSummary!M35))^0.5)/(2*-0.000000513482)</f>
        <v>68.948871243240475</v>
      </c>
      <c r="N35">
        <f>(-0.0065191+(0.0065191^2-4*-0.00000128378*(0.264221-ResponseSummary!N35))^0.5)/(2*-0.00000128378)</f>
        <v>-2.64024955519282</v>
      </c>
      <c r="P35">
        <f>(ResponseSummary!P35-0.0403883)/0.0106138</f>
        <v>9025.3831521227094</v>
      </c>
    </row>
    <row r="36" spans="1:16" x14ac:dyDescent="0.35">
      <c r="A36">
        <v>29</v>
      </c>
      <c r="B36" t="s">
        <v>50</v>
      </c>
      <c r="C36">
        <f>(ResponseSummary!C36-0.0762051)/0.00879014</f>
        <v>110.21381912005951</v>
      </c>
      <c r="D36">
        <f>(ResponseSummary!D36-0.0698265)/0.00907547</f>
        <v>137.42246958008786</v>
      </c>
      <c r="E36">
        <f>(ResponseSummary!E36-0.0502348)/0.00964113</f>
        <v>317.26210516817014</v>
      </c>
      <c r="F36">
        <f>(ResponseSummary!F36-0.0131301)/0.009553</f>
        <v>239.5969747723228</v>
      </c>
      <c r="G36">
        <f>(ResponseSummary!G36-0.0403883)/0.0106138</f>
        <v>2770.2247734082048</v>
      </c>
      <c r="H36">
        <f>(ResponseSummary!H36-0.053917)/0.00918357</f>
        <v>432.41168739390019</v>
      </c>
      <c r="I36">
        <f>(ResponseSummary!I36-0.0520936)/0.00774182</f>
        <v>374.96433655135354</v>
      </c>
      <c r="J36">
        <f>(ResponseSummary!J36-0.0290829)/0.00831584</f>
        <v>971.26893975834071</v>
      </c>
      <c r="K36">
        <f>(-0.0094531+(0.0094531^2-4*-0.000000524857*(0.0104328-ResponseSummary!K36))^0.5)/(2*-0.000000524857)</f>
        <v>140.90486785168517</v>
      </c>
      <c r="L36">
        <f>(-0.00951557+(0.00951557^2-4*-0.000000499972*(0.0114284-ResponseSummary!L36))^0.5)/(2*-0.000000499972)</f>
        <v>136.82113497427585</v>
      </c>
      <c r="M36">
        <f>(-0.00853715+(0.00853715^2-4*-0.000000513482*(0.00281421-ResponseSummary!M36))^0.5)/(2*-0.000000513482)</f>
        <v>57.853549639472753</v>
      </c>
      <c r="N36">
        <f>(-0.0065191+(0.0065191^2-4*-0.00000128378*(0.264221-ResponseSummary!N36))^0.5)/(2*-0.00000128378)</f>
        <v>-21.87520968140484</v>
      </c>
      <c r="P36">
        <f>(ResponseSummary!P36-0.0403883)/0.0106138</f>
        <v>7941.2285609301098</v>
      </c>
    </row>
    <row r="37" spans="1:16" x14ac:dyDescent="0.35">
      <c r="A37">
        <v>30</v>
      </c>
      <c r="B37" t="s">
        <v>51</v>
      </c>
    </row>
    <row r="38" spans="1:16" x14ac:dyDescent="0.35">
      <c r="A38">
        <v>31</v>
      </c>
      <c r="B38" t="s">
        <v>52</v>
      </c>
      <c r="C38">
        <f>(ResponseSummary!C38-0.0762051)/0.00879014</f>
        <v>982.32734632212919</v>
      </c>
      <c r="D38">
        <f>(ResponseSummary!D38-0.0698265)/0.00907547</f>
        <v>8.2831522775128992</v>
      </c>
      <c r="E38">
        <f>(ResponseSummary!E38-0.0502348)/0.00964113</f>
        <v>412.47915960058629</v>
      </c>
      <c r="P38">
        <f>(ResponseSummary!P38-0.0403883)/0.0106138</f>
        <v>116.88666641542143</v>
      </c>
    </row>
    <row r="39" spans="1:16" x14ac:dyDescent="0.35">
      <c r="A39">
        <v>32</v>
      </c>
      <c r="B39" t="s">
        <v>53</v>
      </c>
      <c r="C39">
        <f>(ResponseSummary!C39-0.0762051)/0.00879014</f>
        <v>190.18979219898659</v>
      </c>
      <c r="D39">
        <f>(ResponseSummary!D39-0.0698265)/0.00907547</f>
        <v>217.41832654396964</v>
      </c>
      <c r="E39">
        <f>(ResponseSummary!E39-0.0502348)/0.00964113</f>
        <v>105.5649285923953</v>
      </c>
      <c r="F39">
        <f>(ResponseSummary!F39-0.0131301)/0.009553</f>
        <v>130.52129174081441</v>
      </c>
      <c r="G39">
        <f>(ResponseSummary!G39-0.0403883)/0.0106138</f>
        <v>755.48924042284568</v>
      </c>
      <c r="H39">
        <f>(ResponseSummary!H39-0.053917)/0.00918357</f>
        <v>3877.3682783492695</v>
      </c>
      <c r="I39">
        <f>(ResponseSummary!I39-0.0520936)/0.00774182</f>
        <v>501.16205233394732</v>
      </c>
      <c r="J39">
        <f>(ResponseSummary!J39-0.0290829)/0.00831584</f>
        <v>7028.263783333975</v>
      </c>
      <c r="K39">
        <f>(-0.0094531+(0.0094531^2-4*-0.000000524857*(0.0104328-ResponseSummary!K39))^0.5)/(2*-0.000000524857)</f>
        <v>140.79740159701632</v>
      </c>
      <c r="L39">
        <f>(-0.00951557+(0.00951557^2-4*-0.000000499972*(0.0114284-ResponseSummary!L39))^0.5)/(2*-0.000000499972)</f>
        <v>741.46263731955469</v>
      </c>
      <c r="M39">
        <f>(-0.00853715+(0.00853715^2-4*-0.000000513482*(0.00281421-ResponseSummary!M39))^0.5)/(2*-0.000000513482)</f>
        <v>43.828697595588032</v>
      </c>
      <c r="N39">
        <f>(-0.0065191+(0.0065191^2-4*-0.00000128378*(0.264221-ResponseSummary!N39))^0.5)/(2*-0.00000128378)</f>
        <v>-28.406540386218715</v>
      </c>
      <c r="P39">
        <f>(ResponseSummary!P39-0.0403883)/0.0106138</f>
        <v>8307.6383293448143</v>
      </c>
    </row>
    <row r="40" spans="1:16" x14ac:dyDescent="0.35">
      <c r="A40">
        <v>33</v>
      </c>
      <c r="B40" t="s">
        <v>54</v>
      </c>
      <c r="C40">
        <f>(ResponseSummary!C40-0.0762051)/0.00879014</f>
        <v>520.55995695176637</v>
      </c>
      <c r="D40">
        <f>(ResponseSummary!D40-0.0698265)/0.00907547</f>
        <v>221.49525038372667</v>
      </c>
      <c r="E40">
        <f>(ResponseSummary!E40-0.0502348)/0.00964113</f>
        <v>140.93422658962177</v>
      </c>
      <c r="F40">
        <f>(ResponseSummary!F40-0.0131301)/0.009553</f>
        <v>111.99308070763111</v>
      </c>
      <c r="G40">
        <f>(ResponseSummary!G40-0.0403883)/0.0106138</f>
        <v>369.38812677834517</v>
      </c>
      <c r="H40">
        <f>(ResponseSummary!H40-0.053917)/0.00918357</f>
        <v>283.77667943947722</v>
      </c>
      <c r="I40">
        <f>(ResponseSummary!I40-0.0520936)/0.00774182</f>
        <v>277.95872288428302</v>
      </c>
      <c r="J40">
        <f>(ResponseSummary!J40-0.0290829)/0.00831584</f>
        <v>3301.4003516181169</v>
      </c>
      <c r="K40">
        <f>(-0.0094531+(0.0094531^2-4*-0.000000524857*(0.0104328-ResponseSummary!K40))^0.5)/(2*-0.000000524857)</f>
        <v>119.866320160312</v>
      </c>
      <c r="L40">
        <f>(-0.00951557+(0.00951557^2-4*-0.000000499972*(0.0114284-ResponseSummary!L40))^0.5)/(2*-0.000000499972)</f>
        <v>322.9134163897877</v>
      </c>
      <c r="M40">
        <f>(-0.00853715+(0.00853715^2-4*-0.000000513482*(0.00281421-ResponseSummary!M40))^0.5)/(2*-0.000000513482)</f>
        <v>53.726120986303812</v>
      </c>
      <c r="N40">
        <f>(-0.0065191+(0.0065191^2-4*-0.00000128378*(0.264221-ResponseSummary!N40))^0.5)/(2*-0.00000128378)</f>
        <v>-14.107087641345073</v>
      </c>
      <c r="P40">
        <f>(ResponseSummary!P40-0.0403883)/0.0106138</f>
        <v>8059.941934085813</v>
      </c>
    </row>
    <row r="41" spans="1:16" x14ac:dyDescent="0.35">
      <c r="A41">
        <v>34</v>
      </c>
      <c r="B41" t="s">
        <v>55</v>
      </c>
      <c r="C41">
        <f>(ResponseSummary!C41-0.0762051)/0.00879014</f>
        <v>257.53798005492513</v>
      </c>
      <c r="D41">
        <f>(ResponseSummary!D41-0.0698265)/0.00907547</f>
        <v>259.73018477279965</v>
      </c>
      <c r="E41">
        <f>(ResponseSummary!E41-0.0502348)/0.00964113</f>
        <v>157.42606935079189</v>
      </c>
      <c r="F41">
        <f>(ResponseSummary!F41-0.0131301)/0.009553</f>
        <v>200.02825290484662</v>
      </c>
      <c r="G41">
        <f>(ResponseSummary!G41-0.0403883)/0.0106138</f>
        <v>564.22880589421322</v>
      </c>
      <c r="H41">
        <f>(ResponseSummary!H41-0.053917)/0.00918357</f>
        <v>932.21731853734434</v>
      </c>
      <c r="I41">
        <f>(ResponseSummary!I41-0.0520936)/0.00774182</f>
        <v>726.8195850588105</v>
      </c>
      <c r="J41">
        <f>(ResponseSummary!J41-0.0290829)/0.00831584</f>
        <v>1709.6188839612114</v>
      </c>
      <c r="K41">
        <f>(-0.0094531+(0.0094531^2-4*-0.000000524857*(0.0104328-ResponseSummary!K41))^0.5)/(2*-0.000000524857)</f>
        <v>280.31094918139303</v>
      </c>
      <c r="L41">
        <f>(-0.00951557+(0.00951557^2-4*-0.000000499972*(0.0114284-ResponseSummary!L41))^0.5)/(2*-0.000000499972)</f>
        <v>294.89030191503394</v>
      </c>
      <c r="M41">
        <f>(-0.00853715+(0.00853715^2-4*-0.000000513482*(0.00281421-ResponseSummary!M41))^0.5)/(2*-0.000000513482)</f>
        <v>131.43213919930204</v>
      </c>
      <c r="N41">
        <f>(-0.0065191+(0.0065191^2-4*-0.00000128378*(0.264221-ResponseSummary!N41))^0.5)/(2*-0.00000128378)</f>
        <v>8.5707080231471977</v>
      </c>
      <c r="O41">
        <f>(-0.00462044+(0.00462044^2-4*-0.00000119177*(0.0348094-ResponseSummary!O41))^0.5)/(2*-0.00000119177)</f>
        <v>10.022925101355753</v>
      </c>
      <c r="P41">
        <f>(ResponseSummary!P41-0.0403883)/0.0106138</f>
        <v>7919.8413103695184</v>
      </c>
    </row>
    <row r="42" spans="1:16" x14ac:dyDescent="0.35">
      <c r="A42">
        <v>35</v>
      </c>
      <c r="B42" t="s">
        <v>56</v>
      </c>
      <c r="C42">
        <f>(ResponseSummary!C42-0.0762051)/0.00879014</f>
        <v>385.97734507072693</v>
      </c>
      <c r="D42">
        <f>(ResponseSummary!D42-0.0698265)/0.00907547</f>
        <v>545.00466642498964</v>
      </c>
      <c r="E42">
        <f>(ResponseSummary!E42-0.0502348)/0.00964113</f>
        <v>252.64312378320801</v>
      </c>
      <c r="F42">
        <f>(ResponseSummary!F42-0.0131301)/0.009553</f>
        <v>409.2818905056003</v>
      </c>
      <c r="G42">
        <f>(ResponseSummary!G42-0.0403883)/0.0106138</f>
        <v>1409.6376132958978</v>
      </c>
      <c r="H42">
        <f>(ResponseSummary!H42-0.053917)/0.00918357</f>
        <v>3133.866568230002</v>
      </c>
      <c r="I42">
        <f>(ResponseSummary!I42-0.0520936)/0.00774182</f>
        <v>886.47196654016761</v>
      </c>
      <c r="J42">
        <f>(ResponseSummary!J42-0.0290829)/0.00831584</f>
        <v>3669.0120420787321</v>
      </c>
      <c r="K42">
        <f>(-0.0094531+(0.0094531^2-4*-0.000000524857*(0.0104328-ResponseSummary!K42))^0.5)/(2*-0.000000524857)</f>
        <v>259.59059831747481</v>
      </c>
      <c r="L42">
        <f>(-0.00951557+(0.00951557^2-4*-0.000000499972*(0.0114284-ResponseSummary!L42))^0.5)/(2*-0.000000499972)</f>
        <v>463.55689470349279</v>
      </c>
      <c r="M42">
        <f>(-0.00853715+(0.00853715^2-4*-0.000000513482*(0.00281421-ResponseSummary!M42))^0.5)/(2*-0.000000513482)</f>
        <v>105.64612497869881</v>
      </c>
      <c r="N42">
        <f>(-0.0065191+(0.0065191^2-4*-0.00000128378*(0.264221-ResponseSummary!N42))^0.5)/(2*-0.00000128378)</f>
        <v>-40.211859897544947</v>
      </c>
      <c r="P42">
        <f>(ResponseSummary!P42-0.0403883)/0.0106138</f>
        <v>8706.552949933106</v>
      </c>
    </row>
    <row r="43" spans="1:16" x14ac:dyDescent="0.35">
      <c r="A43">
        <v>36</v>
      </c>
      <c r="B43" t="s">
        <v>57</v>
      </c>
    </row>
    <row r="44" spans="1:16" x14ac:dyDescent="0.35">
      <c r="A44">
        <v>37</v>
      </c>
      <c r="B44" t="s">
        <v>58</v>
      </c>
      <c r="C44">
        <f>(ResponseSummary!C44-0.0762051)/0.00879014</f>
        <v>66.187216585856419</v>
      </c>
      <c r="D44">
        <f>(ResponseSummary!D44-0.0698265)/0.00907547</f>
        <v>66.131395949741446</v>
      </c>
      <c r="E44">
        <f>(ResponseSummary!E44-0.0502348)/0.00964113</f>
        <v>92.495921121279352</v>
      </c>
      <c r="F44">
        <f>(ResponseSummary!F44-0.0131301)/0.009553</f>
        <v>82.996953836491144</v>
      </c>
      <c r="G44">
        <f>(ResponseSummary!G44-0.0403883)/0.0106138</f>
        <v>88.433143643181509</v>
      </c>
      <c r="H44">
        <f>(ResponseSummary!H44-0.053917)/0.00918357</f>
        <v>68.06536020305829</v>
      </c>
      <c r="I44">
        <f>(ResponseSummary!I44-0.0520936)/0.00774182</f>
        <v>102.1602672239861</v>
      </c>
      <c r="J44">
        <f>(ResponseSummary!J44-0.0290829)/0.00831584</f>
        <v>99.07803661446107</v>
      </c>
      <c r="K44">
        <f>(-0.0094531+(0.0094531^2-4*-0.000000524857*(0.0104328-ResponseSummary!K44))^0.5)/(2*-0.000000524857)</f>
        <v>71.111201451097742</v>
      </c>
      <c r="L44">
        <f>(-0.00951557+(0.00951557^2-4*-0.000000499972*(0.0114284-ResponseSummary!L44))^0.5)/(2*-0.000000499972)</f>
        <v>78.360159758149138</v>
      </c>
      <c r="M44">
        <f>(-0.00853715+(0.00853715^2-4*-0.000000513482*(0.00281421-ResponseSummary!M44))^0.5)/(2*-0.000000513482)</f>
        <v>92.131961888897663</v>
      </c>
      <c r="N44">
        <f>(-0.0065191+(0.0065191^2-4*-0.00000128378*(0.264221-ResponseSummary!N44))^0.5)/(2*-0.00000128378)</f>
        <v>71.693575667781616</v>
      </c>
      <c r="O44">
        <f>(-0.00462044+(0.00462044^2-4*-0.00000119177*(0.0348094-ResponseSummary!O44))^0.5)/(2*-0.00000119177)</f>
        <v>93.181263795579468</v>
      </c>
    </row>
    <row r="45" spans="1:16" x14ac:dyDescent="0.35">
      <c r="A45">
        <v>38</v>
      </c>
      <c r="B45" t="s">
        <v>59</v>
      </c>
      <c r="C45">
        <f>(ResponseSummary!C45-0.0762051)/0.00879014</f>
        <v>158.4496833952588</v>
      </c>
      <c r="D45">
        <f>(ResponseSummary!D45-0.0698265)/0.00907547</f>
        <v>264.68860565899064</v>
      </c>
      <c r="E45">
        <f>(ResponseSummary!E45-0.0502348)/0.00964113</f>
        <v>207.52393132340296</v>
      </c>
      <c r="F45">
        <f>(ResponseSummary!F45-0.0131301)/0.009553</f>
        <v>203.58734428975191</v>
      </c>
      <c r="G45">
        <f>(ResponseSummary!G45-0.0403883)/0.0106138</f>
        <v>418.47516440860016</v>
      </c>
      <c r="H45">
        <f>(ResponseSummary!H45-0.053917)/0.00918357</f>
        <v>727.177230641243</v>
      </c>
      <c r="I45">
        <f>(ResponseSummary!I45-0.0520936)/0.00774182</f>
        <v>282.35045506095463</v>
      </c>
      <c r="J45">
        <f>(ResponseSummary!J45-0.0290829)/0.00831584</f>
        <v>1004.0978542155692</v>
      </c>
      <c r="K45">
        <f>(-0.0094531+(0.0094531^2-4*-0.000000524857*(0.0104328-ResponseSummary!K45))^0.5)/(2*-0.000000524857)</f>
        <v>83.275003927888037</v>
      </c>
      <c r="L45">
        <f>(-0.00951557+(0.00951557^2-4*-0.000000499972*(0.0114284-ResponseSummary!L45))^0.5)/(2*-0.000000499972)</f>
        <v>110.84087509166068</v>
      </c>
      <c r="M45">
        <f>(-0.00853715+(0.00853715^2-4*-0.000000513482*(0.00281421-ResponseSummary!M45))^0.5)/(2*-0.000000513482)</f>
        <v>33.119839832005304</v>
      </c>
      <c r="N45">
        <f>(-0.0065191+(0.0065191^2-4*-0.00000128378*(0.264221-ResponseSummary!N45))^0.5)/(2*-0.00000128378)</f>
        <v>-29.316568379735333</v>
      </c>
      <c r="O45">
        <f>(-0.00462044+(0.00462044^2-4*-0.00000119177*(0.0348094-ResponseSummary!O45))^0.5)/(2*-0.00000119177)</f>
        <v>-5.1462279708746337</v>
      </c>
      <c r="P45">
        <f>(ResponseSummary!P45-0.0403883)/0.0106138</f>
        <v>8238.3888616706554</v>
      </c>
    </row>
    <row r="46" spans="1:16" x14ac:dyDescent="0.35">
      <c r="A46">
        <v>39</v>
      </c>
      <c r="B46" t="s">
        <v>60</v>
      </c>
      <c r="C46">
        <f>(ResponseSummary!C46-0.0762051)/0.00879014</f>
        <v>176.76566016013396</v>
      </c>
      <c r="D46">
        <f>(ResponseSummary!D46-0.0698265)/0.00907547</f>
        <v>349.20213498584644</v>
      </c>
      <c r="E46">
        <f>(ResponseSummary!E46-0.0502348)/0.00964113</f>
        <v>179.62263759538561</v>
      </c>
      <c r="F46">
        <f>(ResponseSummary!F46-0.0131301)/0.009553</f>
        <v>161.82036009630482</v>
      </c>
      <c r="G46">
        <f>(ResponseSummary!G46-0.0403883)/0.0106138</f>
        <v>432.2308409806102</v>
      </c>
      <c r="H46">
        <f>(ResponseSummary!H46-0.053917)/0.00918357</f>
        <v>961.61764978107635</v>
      </c>
      <c r="I46">
        <f>(ResponseSummary!I46-0.0520936)/0.00774182</f>
        <v>379.74357450831974</v>
      </c>
      <c r="J46">
        <f>(ResponseSummary!J46-0.0290829)/0.00831584</f>
        <v>1665.3659882826028</v>
      </c>
      <c r="K46">
        <f>(-0.0094531+(0.0094531^2-4*-0.000000524857*(0.0104328-ResponseSummary!K46))^0.5)/(2*-0.000000524857)</f>
        <v>118.25827886246881</v>
      </c>
      <c r="L46">
        <f>(-0.00951557+(0.00951557^2-4*-0.000000499972*(0.0114284-ResponseSummary!L46))^0.5)/(2*-0.000000499972)</f>
        <v>182.03202769298562</v>
      </c>
      <c r="M46">
        <f>(-0.00853715+(0.00853715^2-4*-0.000000513482*(0.00281421-ResponseSummary!M46))^0.5)/(2*-0.000000513482)</f>
        <v>52.900882744280736</v>
      </c>
      <c r="N46">
        <f>(-0.0065191+(0.0065191^2-4*-0.00000128378*(0.264221-ResponseSummary!N46))^0.5)/(2*-0.00000128378)</f>
        <v>-14.869712921501208</v>
      </c>
      <c r="P46">
        <f>(ResponseSummary!P46-0.0403883)/0.0106138</f>
        <v>8268.3498558480478</v>
      </c>
    </row>
    <row r="47" spans="1:16" x14ac:dyDescent="0.35">
      <c r="A47">
        <v>40</v>
      </c>
      <c r="B47" t="s">
        <v>61</v>
      </c>
      <c r="C47">
        <f>(ResponseSummary!C47-0.0762051)/0.00879014</f>
        <v>633.29991331196084</v>
      </c>
      <c r="D47">
        <f>(ResponseSummary!D47-0.0698265)/0.00907547</f>
        <v>491.01297233090958</v>
      </c>
      <c r="E47">
        <f>(ResponseSummary!E47-0.0502348)/0.00964113</f>
        <v>427.72633498355486</v>
      </c>
      <c r="F47">
        <f>(ResponseSummary!F47-0.0131301)/0.009553</f>
        <v>348.56797864545166</v>
      </c>
      <c r="G47">
        <f>(ResponseSummary!G47-0.0403883)/0.0106138</f>
        <v>1129.6247997889541</v>
      </c>
      <c r="H47">
        <f>(ResponseSummary!H47-0.053917)/0.00918357</f>
        <v>1996.8359799075959</v>
      </c>
      <c r="I47">
        <f>(ResponseSummary!I47-0.0520936)/0.00774182</f>
        <v>367.34338953889392</v>
      </c>
      <c r="J47">
        <f>(ResponseSummary!J47-0.0290829)/0.00831584</f>
        <v>1192.7739230192019</v>
      </c>
      <c r="K47">
        <f>(-0.0094531+(0.0094531^2-4*-0.000000524857*(0.0104328-ResponseSummary!K47))^0.5)/(2*-0.000000524857)</f>
        <v>74.630598406220869</v>
      </c>
      <c r="L47">
        <f>(-0.00951557+(0.00951557^2-4*-0.000000499972*(0.0114284-ResponseSummary!L47))^0.5)/(2*-0.000000499972)</f>
        <v>144.92805821543712</v>
      </c>
      <c r="M47">
        <f>(-0.00853715+(0.00853715^2-4*-0.000000513482*(0.00281421-ResponseSummary!M47))^0.5)/(2*-0.000000513482)</f>
        <v>64.343681631153117</v>
      </c>
      <c r="N47">
        <f>(-0.0065191+(0.0065191^2-4*-0.00000128378*(0.264221-ResponseSummary!N47))^0.5)/(2*-0.00000128378)</f>
        <v>1.3470155935506503</v>
      </c>
      <c r="P47">
        <f>(ResponseSummary!P47-0.0403883)/0.0106138</f>
        <v>9161.9035312517663</v>
      </c>
    </row>
    <row r="48" spans="1:16" x14ac:dyDescent="0.35">
      <c r="A48">
        <v>41</v>
      </c>
      <c r="B48" t="s">
        <v>62</v>
      </c>
      <c r="C48">
        <f>(ResponseSummary!C48-0.0762051)/0.00879014</f>
        <v>103.38798926979547</v>
      </c>
      <c r="D48">
        <f>(ResponseSummary!D48-0.0698265)/0.00907547</f>
        <v>105.46820164685684</v>
      </c>
      <c r="E48">
        <f>(ResponseSummary!E48-0.0502348)/0.00964113</f>
        <v>82.746026658700799</v>
      </c>
      <c r="F48">
        <f>(ResponseSummary!F48-0.0131301)/0.009553</f>
        <v>90.010457447922107</v>
      </c>
      <c r="G48">
        <f>(ResponseSummary!G48-0.0403883)/0.0106138</f>
        <v>219.5831558913867</v>
      </c>
      <c r="H48">
        <f>(ResponseSummary!H48-0.053917)/0.00918357</f>
        <v>408.02030147317436</v>
      </c>
      <c r="I48">
        <f>(ResponseSummary!I48-0.0520936)/0.00774182</f>
        <v>486.95350705648025</v>
      </c>
      <c r="J48">
        <f>(ResponseSummary!J48-0.0290829)/0.00831584</f>
        <v>9869.588291742024</v>
      </c>
      <c r="K48">
        <f>(-0.0094531+(0.0094531^2-4*-0.000000524857*(0.0104328-ResponseSummary!K48))^0.5)/(2*-0.000000524857)</f>
        <v>413.88270773979593</v>
      </c>
      <c r="L48">
        <f>(-0.00951557+(0.00951557^2-4*-0.000000499972*(0.0114284-ResponseSummary!L48))^0.5)/(2*-0.000000499972)</f>
        <v>1850.3810940518354</v>
      </c>
      <c r="M48">
        <f>(-0.00853715+(0.00853715^2-4*-0.000000513482*(0.00281421-ResponseSummary!M48))^0.5)/(2*-0.000000513482)</f>
        <v>108.01932585359476</v>
      </c>
      <c r="N48">
        <f>(-0.0065191+(0.0065191^2-4*-0.00000128378*(0.264221-ResponseSummary!N48))^0.5)/(2*-0.00000128378)</f>
        <v>6.878209466138367</v>
      </c>
      <c r="P48">
        <f>(ResponseSummary!P48-0.0403883)/0.0106138</f>
        <v>8277.6773351674237</v>
      </c>
    </row>
    <row r="49" spans="1:16" x14ac:dyDescent="0.35">
      <c r="A49">
        <v>42</v>
      </c>
      <c r="B49" t="s">
        <v>63</v>
      </c>
    </row>
    <row r="50" spans="1:16" x14ac:dyDescent="0.35">
      <c r="A50">
        <v>43</v>
      </c>
      <c r="B50" t="s">
        <v>64</v>
      </c>
      <c r="C50">
        <f>(ResponseSummary!C50-0.0762051)/0.00879014</f>
        <v>23.525780021706137</v>
      </c>
      <c r="D50">
        <f>(ResponseSummary!D50-0.0698265)/0.00907547</f>
        <v>40.237420210743906</v>
      </c>
      <c r="E50">
        <f>(ResponseSummary!E50-0.0502348)/0.00964113</f>
        <v>65.943017052980309</v>
      </c>
      <c r="F50">
        <f>(ResponseSummary!F50-0.0131301)/0.009553</f>
        <v>56.094410132942528</v>
      </c>
      <c r="G50">
        <f>(ResponseSummary!G50-0.0403883)/0.0106138</f>
        <v>179.91781454333037</v>
      </c>
      <c r="H50">
        <f>(ResponseSummary!H50-0.053917)/0.00918357</f>
        <v>14.818093617188088</v>
      </c>
      <c r="I50">
        <f>(ResponseSummary!I50-0.0520936)/0.00774182</f>
        <v>13.292274943101235</v>
      </c>
      <c r="J50">
        <f>(ResponseSummary!J50-0.0290829)/0.00831584</f>
        <v>4.3191186939623671</v>
      </c>
      <c r="K50">
        <f>(-0.0094531+(0.0094531^2-4*-0.000000524857*(0.0104328-ResponseSummary!K50))^0.5)/(2*-0.000000524857)</f>
        <v>9.4798921025712737</v>
      </c>
      <c r="L50">
        <f>(-0.00951557+(0.00951557^2-4*-0.000000499972*(0.0114284-ResponseSummary!L50))^0.5)/(2*-0.000000499972)</f>
        <v>2.1621339846991492</v>
      </c>
      <c r="M50">
        <f>(-0.00853715+(0.00853715^2-4*-0.000000513482*(0.00281421-ResponseSummary!M50))^0.5)/(2*-0.000000513482)</f>
        <v>4.1225135656776031</v>
      </c>
      <c r="N50">
        <f>(-0.0065191+(0.0065191^2-4*-0.00000128378*(0.264221-ResponseSummary!N50))^0.5)/(2*-0.00000128378)</f>
        <v>-37.945806238210039</v>
      </c>
      <c r="P50">
        <f>(ResponseSummary!P50-0.0403883)/0.0106138</f>
        <v>7265.787154459289</v>
      </c>
    </row>
    <row r="51" spans="1:16" x14ac:dyDescent="0.35">
      <c r="A51">
        <v>44</v>
      </c>
      <c r="B51" t="s">
        <v>65</v>
      </c>
      <c r="C51">
        <f>(ResponseSummary!C51-0.0762051)/0.00879014</f>
        <v>246.95794378701586</v>
      </c>
      <c r="D51">
        <f>(ResponseSummary!D51-0.0698265)/0.00907547</f>
        <v>263.2561729585355</v>
      </c>
      <c r="E51">
        <f>(ResponseSummary!E51-0.0502348)/0.00964113</f>
        <v>160.95262692236287</v>
      </c>
      <c r="F51">
        <f>(ResponseSummary!F51-0.0131301)/0.009553</f>
        <v>249.3321365016225</v>
      </c>
      <c r="G51">
        <f>(ResponseSummary!G51-0.0403883)/0.0106138</f>
        <v>464.54725922855152</v>
      </c>
      <c r="H51">
        <f>(ResponseSummary!H51-0.053917)/0.00918357</f>
        <v>1077.4767329045239</v>
      </c>
      <c r="I51">
        <f>(ResponseSummary!I51-0.0520936)/0.00774182</f>
        <v>456.08221322634733</v>
      </c>
      <c r="J51">
        <f>(ResponseSummary!J51-0.0290829)/0.00831584</f>
        <v>3165.9961110362874</v>
      </c>
      <c r="K51">
        <f>(-0.0094531+(0.0094531^2-4*-0.000000524857*(0.0104328-ResponseSummary!K51))^0.5)/(2*-0.000000524857)</f>
        <v>194.47780519440755</v>
      </c>
      <c r="L51">
        <f>(-0.00951557+(0.00951557^2-4*-0.000000499972*(0.0114284-ResponseSummary!L51))^0.5)/(2*-0.000000499972)</f>
        <v>493.76625141478644</v>
      </c>
      <c r="M51">
        <f>(-0.00853715+(0.00853715^2-4*-0.000000513482*(0.00281421-ResponseSummary!M51))^0.5)/(2*-0.000000513482)</f>
        <v>83.608135461621558</v>
      </c>
      <c r="N51">
        <f>(-0.0065191+(0.0065191^2-4*-0.00000128378*(0.264221-ResponseSummary!N51))^0.5)/(2*-0.00000128378)</f>
        <v>10.110326013181838</v>
      </c>
      <c r="O51">
        <f>(-0.00462044+(0.00462044^2-4*-0.00000119177*(0.0348094-ResponseSummary!O51))^0.5)/(2*-0.00000119177)</f>
        <v>-4.4985503985160138</v>
      </c>
      <c r="P51">
        <f>(ResponseSummary!P51-0.0403883)/0.0106138</f>
        <v>9248.7715709736385</v>
      </c>
    </row>
    <row r="52" spans="1:16" x14ac:dyDescent="0.35">
      <c r="A52">
        <v>45</v>
      </c>
      <c r="B52" t="s">
        <v>67</v>
      </c>
      <c r="C52">
        <f>(ResponseSummary!C52-0.0762051)/0.00879014</f>
        <v>100.99894882220305</v>
      </c>
      <c r="D52">
        <f>(ResponseSummary!D52-0.0698265)/0.00907547</f>
        <v>159.01914721771985</v>
      </c>
      <c r="E52">
        <f>(ResponseSummary!E52-0.0502348)/0.00964113</f>
        <v>392.25331470481154</v>
      </c>
      <c r="F52">
        <f>(ResponseSummary!F52-0.0131301)/0.009553</f>
        <v>292.25059143724485</v>
      </c>
      <c r="G52">
        <f>(ResponseSummary!G52-0.0403883)/0.0106138</f>
        <v>3483.7298328591082</v>
      </c>
      <c r="H52">
        <f>(ResponseSummary!H52-0.053917)/0.00918357</f>
        <v>528.23498922532303</v>
      </c>
      <c r="I52">
        <f>(ResponseSummary!I52-0.0520936)/0.00774182</f>
        <v>502.06623248796797</v>
      </c>
      <c r="J52">
        <f>(ResponseSummary!J52-0.0290829)/0.00831584</f>
        <v>1566.9994973448263</v>
      </c>
      <c r="K52">
        <f>(-0.0094531+(0.0094531^2-4*-0.000000524857*(0.0104328-ResponseSummary!K52))^0.5)/(2*-0.000000524857)</f>
        <v>200.31823900554735</v>
      </c>
      <c r="L52">
        <f>(-0.00951557+(0.00951557^2-4*-0.000000499972*(0.0114284-ResponseSummary!L52))^0.5)/(2*-0.000000499972)</f>
        <v>188.56988119536834</v>
      </c>
      <c r="M52">
        <f>(-0.00853715+(0.00853715^2-4*-0.000000513482*(0.00281421-ResponseSummary!M52))^0.5)/(2*-0.000000513482)</f>
        <v>68.12210934015846</v>
      </c>
      <c r="N52">
        <f>(-0.0065191+(0.0065191^2-4*-0.00000128378*(0.264221-ResponseSummary!N52))^0.5)/(2*-0.00000128378)</f>
        <v>-2.3337589515442767</v>
      </c>
      <c r="P52">
        <f>(ResponseSummary!P52-0.0403883)/0.0106138</f>
        <v>8243.1939267745765</v>
      </c>
    </row>
    <row r="53" spans="1:16" x14ac:dyDescent="0.35">
      <c r="P53">
        <f>(ResponseSummary!P157-0.0403883)/0.0106138</f>
        <v>-3.8052629595432363</v>
      </c>
    </row>
    <row r="54" spans="1:16" x14ac:dyDescent="0.35">
      <c r="B54" t="s">
        <v>4</v>
      </c>
      <c r="C54" t="s">
        <v>198</v>
      </c>
      <c r="D54" t="s">
        <v>199</v>
      </c>
      <c r="E54" t="s">
        <v>200</v>
      </c>
      <c r="F54" t="s">
        <v>201</v>
      </c>
      <c r="G54" t="s">
        <v>202</v>
      </c>
      <c r="H54" t="s">
        <v>203</v>
      </c>
      <c r="I54" t="s">
        <v>204</v>
      </c>
      <c r="J54" t="s">
        <v>205</v>
      </c>
      <c r="K54" t="s">
        <v>206</v>
      </c>
      <c r="L54" t="s">
        <v>207</v>
      </c>
      <c r="M54" t="s">
        <v>208</v>
      </c>
      <c r="N54" t="s">
        <v>209</v>
      </c>
      <c r="O54" t="s">
        <v>210</v>
      </c>
    </row>
    <row r="55" spans="1:16" x14ac:dyDescent="0.35">
      <c r="A55">
        <v>1</v>
      </c>
      <c r="B55" t="s">
        <v>101</v>
      </c>
    </row>
    <row r="56" spans="1:16" x14ac:dyDescent="0.35">
      <c r="A56">
        <v>2</v>
      </c>
      <c r="B56" t="s">
        <v>102</v>
      </c>
      <c r="C56">
        <f>(ResponseSummary!C56-0.0762051)/0.00879014</f>
        <v>59.247622904754643</v>
      </c>
      <c r="D56">
        <f>(ResponseSummary!D56-0.0698265)/0.00907547</f>
        <v>44.424531181305206</v>
      </c>
      <c r="E56">
        <f>(ResponseSummary!E56-0.0502348)/0.00964113</f>
        <v>268.30518829224377</v>
      </c>
      <c r="F56">
        <f>(ResponseSummary!F56-0.0131301)/0.009553</f>
        <v>36.100690882445306</v>
      </c>
      <c r="G56">
        <f>(ResponseSummary!G56-0.0403883)/0.0106138</f>
        <v>66.669025231302641</v>
      </c>
      <c r="H56">
        <f>(ResponseSummary!H56-0.053917)/0.00918357</f>
        <v>4.2557523925880671</v>
      </c>
      <c r="I56">
        <f>(ResponseSummary!I56-0.0520936)/0.00774182</f>
        <v>15.488141031437053</v>
      </c>
      <c r="J56">
        <f>(ResponseSummary!J56-0.0290829)/0.00831584</f>
        <v>2.8760894870512179</v>
      </c>
      <c r="K56">
        <f>(-0.0094531+(0.0094531^2-4*-0.000000524857*(0.0104328-ResponseSummary!K56))^0.5)/(2*-0.000000524857)</f>
        <v>15.729979218081295</v>
      </c>
      <c r="L56">
        <f>(-0.00951557+(0.00951557^2-4*-0.000000499972*(0.0114284-ResponseSummary!L56))^0.5)/(2*-0.000000499972)</f>
        <v>7.5245001051544333</v>
      </c>
      <c r="M56">
        <f>(-0.00853715+(0.00853715^2-4*-0.000000513482*(0.00281421-ResponseSummary!M56))^0.5)/(2*-0.000000513482)</f>
        <v>9.3978834669598932</v>
      </c>
      <c r="N56">
        <f>(-0.0065191+(0.0065191^2-4*-0.00000128378*(0.264221-ResponseSummary!N56))^0.5)/(2*-0.00000128378)</f>
        <v>-39.003545818274638</v>
      </c>
      <c r="P56">
        <f>(ResponseSummary!P56-0.0403883)/0.0106138</f>
        <v>9223.4272079745242</v>
      </c>
    </row>
    <row r="57" spans="1:16" x14ac:dyDescent="0.35">
      <c r="A57">
        <v>3</v>
      </c>
      <c r="B57" t="s">
        <v>103</v>
      </c>
      <c r="C57">
        <f>(ResponseSummary!C57-0.0762051)/0.00879014</f>
        <v>401.790517557172</v>
      </c>
      <c r="D57">
        <f>(ResponseSummary!D57-0.0698265)/0.00907547</f>
        <v>247.82997464594118</v>
      </c>
      <c r="E57">
        <f>(ResponseSummary!E57-0.0502348)/0.00964113</f>
        <v>310.20899002502819</v>
      </c>
      <c r="F57">
        <f>(ResponseSummary!F57-0.0131301)/0.009553</f>
        <v>253.51930283680517</v>
      </c>
      <c r="G57">
        <f>(ResponseSummary!G57-0.0403883)/0.0106138</f>
        <v>715.82389907478944</v>
      </c>
      <c r="H57">
        <f>(ResponseSummary!H57-0.053917)/0.00918357</f>
        <v>1702.9415575859932</v>
      </c>
      <c r="I57">
        <f>(ResponseSummary!I57-0.0520936)/0.00774182</f>
        <v>704.86092417545228</v>
      </c>
      <c r="J57">
        <f>(ResponseSummary!J57-0.0290829)/0.00831584</f>
        <v>2079.9963804017398</v>
      </c>
      <c r="K57">
        <f>(-0.0094531+(0.0094531^2-4*-0.000000524857*(0.0104328-ResponseSummary!K57))^0.5)/(2*-0.000000524857)</f>
        <v>194.69404851869081</v>
      </c>
      <c r="L57">
        <f>(-0.00951557+(0.00951557^2-4*-0.000000499972*(0.0114284-ResponseSummary!L57))^0.5)/(2*-0.000000499972)</f>
        <v>267.60085888191844</v>
      </c>
      <c r="M57">
        <f>(-0.00853715+(0.00853715^2-4*-0.000000513482*(0.00281421-ResponseSummary!M57))^0.5)/(2*-0.000000513482)</f>
        <v>74.738527747708261</v>
      </c>
      <c r="N57">
        <f>(-0.0065191+(0.0065191^2-4*-0.00000128378*(0.264221-ResponseSummary!N57))^0.5)/(2*-0.00000128378)</f>
        <v>11.496784059362607</v>
      </c>
      <c r="O57">
        <f>(-0.00462044+(0.00462044^2-4*-0.00000119177*(0.0348094-ResponseSummary!O57))^0.5)/(2*-0.00000119177)</f>
        <v>1.3402924562169207</v>
      </c>
      <c r="P57">
        <f>(ResponseSummary!P57-0.0403883)/0.0106138</f>
        <v>6941.0212836119017</v>
      </c>
    </row>
    <row r="58" spans="1:16" x14ac:dyDescent="0.35">
      <c r="A58">
        <v>4</v>
      </c>
      <c r="B58" t="s">
        <v>104</v>
      </c>
      <c r="C58">
        <f>(ResponseSummary!C58-0.0762051)/0.00879014</f>
        <v>185.29794747296404</v>
      </c>
      <c r="D58">
        <f>(ResponseSummary!D58-0.0698265)/0.00907547</f>
        <v>335.42874363531581</v>
      </c>
      <c r="E58">
        <f>(ResponseSummary!E58-0.0502348)/0.00964113</f>
        <v>275.66947027993609</v>
      </c>
      <c r="F58">
        <f>(ResponseSummary!F58-0.0131301)/0.009553</f>
        <v>226.72143829163608</v>
      </c>
      <c r="G58">
        <f>(ResponseSummary!G58-0.0403883)/0.0106138</f>
        <v>1080.0666773445892</v>
      </c>
      <c r="H58">
        <f>(ResponseSummary!H58-0.053917)/0.00918357</f>
        <v>719.77270277245111</v>
      </c>
      <c r="I58">
        <f>(ResponseSummary!I58-0.0520936)/0.00774182</f>
        <v>444.0695340372161</v>
      </c>
      <c r="J58">
        <f>(ResponseSummary!J58-0.0290829)/0.00831584</f>
        <v>1009.2687088736676</v>
      </c>
      <c r="K58">
        <f>(-0.0094531+(0.0094531^2-4*-0.000000524857*(0.0104328-ResponseSummary!K58))^0.5)/(2*-0.000000524857)</f>
        <v>199.56092721051087</v>
      </c>
      <c r="L58">
        <f>(-0.00951557+(0.00951557^2-4*-0.000000499972*(0.0114284-ResponseSummary!L58))^0.5)/(2*-0.000000499972)</f>
        <v>155.6057596390072</v>
      </c>
      <c r="M58">
        <f>(-0.00853715+(0.00853715^2-4*-0.000000513482*(0.00281421-ResponseSummary!M58))^0.5)/(2*-0.000000513482)</f>
        <v>78.639978105681379</v>
      </c>
      <c r="N58">
        <f>(-0.0065191+(0.0065191^2-4*-0.00000128378*(0.264221-ResponseSummary!N58))^0.5)/(2*-0.00000128378)</f>
        <v>-12.733787778364507</v>
      </c>
      <c r="P58">
        <f>(ResponseSummary!P58-0.0403883)/0.0106138</f>
        <v>9214.2881625807913</v>
      </c>
    </row>
    <row r="59" spans="1:16" x14ac:dyDescent="0.35">
      <c r="A59">
        <v>5</v>
      </c>
      <c r="B59" t="s">
        <v>105</v>
      </c>
      <c r="C59">
        <f>(ResponseSummary!C59-0.0762051)/0.00879014</f>
        <v>269.02812696953629</v>
      </c>
      <c r="D59">
        <f>(ResponseSummary!D59-0.0698265)/0.00907547</f>
        <v>344.13352696885119</v>
      </c>
      <c r="E59">
        <f>(ResponseSummary!E59-0.0502348)/0.00964113</f>
        <v>1273.6852630345199</v>
      </c>
      <c r="F59">
        <f>(ResponseSummary!F59-0.0131301)/0.009553</f>
        <v>222.42959279807386</v>
      </c>
      <c r="G59">
        <f>(ResponseSummary!G59-0.0403883)/0.0106138</f>
        <v>961.91860596581807</v>
      </c>
      <c r="H59">
        <f>(ResponseSummary!H59-0.053917)/0.00918357</f>
        <v>989.16684905761042</v>
      </c>
      <c r="I59">
        <f>(ResponseSummary!I59-0.0520936)/0.00774182</f>
        <v>393.04793963176621</v>
      </c>
      <c r="J59">
        <f>(ResponseSummary!J59-0.0290829)/0.00831584</f>
        <v>1521.7845821949436</v>
      </c>
      <c r="K59">
        <f>(-0.0094531+(0.0094531^2-4*-0.000000524857*(0.0104328-ResponseSummary!K59))^0.5)/(2*-0.000000524857)</f>
        <v>168.6748273156974</v>
      </c>
      <c r="L59">
        <f>(-0.00951557+(0.00951557^2-4*-0.000000499972*(0.0114284-ResponseSummary!L59))^0.5)/(2*-0.000000499972)</f>
        <v>202.19620129713604</v>
      </c>
      <c r="M59">
        <f>(-0.00853715+(0.00853715^2-4*-0.000000513482*(0.00281421-ResponseSummary!M59))^0.5)/(2*-0.000000513482)</f>
        <v>77.339289295173671</v>
      </c>
      <c r="N59">
        <f>(-0.0065191+(0.0065191^2-4*-0.00000128378*(0.264221-ResponseSummary!N59))^0.5)/(2*-0.00000128378)</f>
        <v>-18.222562275978785</v>
      </c>
      <c r="P59">
        <f>(ResponseSummary!P59-0.0403883)/0.0106138</f>
        <v>7702.8596449904835</v>
      </c>
    </row>
    <row r="60" spans="1:16" x14ac:dyDescent="0.35">
      <c r="A60">
        <v>6</v>
      </c>
      <c r="B60" t="s">
        <v>106</v>
      </c>
      <c r="C60">
        <f>(ResponseSummary!C60-0.0762051)/0.00879014</f>
        <v>620.55836425813459</v>
      </c>
      <c r="D60">
        <f>(ResponseSummary!D60-0.0698265)/0.00907547</f>
        <v>455.64290334274705</v>
      </c>
      <c r="E60">
        <f>(ResponseSummary!E60-0.0502348)/0.00964113</f>
        <v>841.05962682797565</v>
      </c>
      <c r="F60">
        <f>(ResponseSummary!F60-0.0131301)/0.009553</f>
        <v>362.90902334345225</v>
      </c>
      <c r="G60">
        <f>(ResponseSummary!G60-0.0403883)/0.0106138</f>
        <v>1146.6780700597337</v>
      </c>
      <c r="H60">
        <f>(ResponseSummary!H60-0.053917)/0.00918357</f>
        <v>2734.1309534309644</v>
      </c>
      <c r="I60">
        <f>(ResponseSummary!I60-0.0520936)/0.00774182</f>
        <v>834.80452916756008</v>
      </c>
      <c r="J60">
        <f>(ResponseSummary!J60-0.0290829)/0.00831584</f>
        <v>1808.466384634625</v>
      </c>
      <c r="K60">
        <f>(-0.0094531+(0.0094531^2-4*-0.000000524857*(0.0104328-ResponseSummary!K60))^0.5)/(2*-0.000000524857)</f>
        <v>226.75679244556483</v>
      </c>
      <c r="L60">
        <f>(-0.00951557+(0.00951557^2-4*-0.000000499972*(0.0114284-ResponseSummary!L60))^0.5)/(2*-0.000000499972)</f>
        <v>200.80046539173338</v>
      </c>
      <c r="M60">
        <f>(-0.00853715+(0.00853715^2-4*-0.000000513482*(0.00281421-ResponseSummary!M60))^0.5)/(2*-0.000000513482)</f>
        <v>80.295697433787709</v>
      </c>
      <c r="N60">
        <f>(-0.0065191+(0.0065191^2-4*-0.00000128378*(0.264221-ResponseSummary!N60))^0.5)/(2*-0.00000128378)</f>
        <v>-7.0802173274682811</v>
      </c>
      <c r="O60">
        <f>(-0.00462044+(0.00462044^2-4*-0.00000119177*(0.0348094-ResponseSummary!O60))^0.5)/(2*-0.00000119177)</f>
        <v>2.2068036591565976</v>
      </c>
      <c r="P60">
        <f>(ResponseSummary!P60-0.0403883)/0.0106138</f>
        <v>9892.2734270478049</v>
      </c>
    </row>
    <row r="61" spans="1:16" x14ac:dyDescent="0.35">
      <c r="A61">
        <v>7</v>
      </c>
      <c r="B61" t="s">
        <v>107</v>
      </c>
    </row>
    <row r="62" spans="1:16" x14ac:dyDescent="0.35">
      <c r="A62">
        <v>8</v>
      </c>
      <c r="B62" t="s">
        <v>108</v>
      </c>
      <c r="C62">
        <f>(ResponseSummary!C62-0.0762051)/0.00879014</f>
        <v>22.3881417133288</v>
      </c>
      <c r="D62">
        <f>(ResponseSummary!D62-0.0698265)/0.00907547</f>
        <v>32.303946792838275</v>
      </c>
      <c r="E62">
        <f>(ResponseSummary!E62-0.0502348)/0.00964113</f>
        <v>28.084384299350802</v>
      </c>
      <c r="F62">
        <f>(ResponseSummary!F62-0.0131301)/0.009553</f>
        <v>25.423416727729506</v>
      </c>
      <c r="G62">
        <f>(ResponseSummary!G62-0.0403883)/0.0106138</f>
        <v>27.568985660178264</v>
      </c>
      <c r="H62">
        <f>(ResponseSummary!H62-0.053917)/0.00918357</f>
        <v>22.0048412545448</v>
      </c>
      <c r="I62">
        <f>(ResponseSummary!I62-0.0520936)/0.00774182</f>
        <v>26.079965692821588</v>
      </c>
      <c r="J62">
        <f>(ResponseSummary!J62-0.0290829)/0.00831584</f>
        <v>23.439255685535077</v>
      </c>
      <c r="K62">
        <f>(-0.0094531+(0.0094531^2-4*-0.000000524857*(0.0104328-ResponseSummary!K62))^0.5)/(2*-0.000000524857)</f>
        <v>21.666287522577711</v>
      </c>
      <c r="L62">
        <f>(-0.00951557+(0.00951557^2-4*-0.000000499972*(0.0114284-ResponseSummary!L62))^0.5)/(2*-0.000000499972)</f>
        <v>22.36562777075746</v>
      </c>
      <c r="M62">
        <f>(-0.00853715+(0.00853715^2-4*-0.000000513482*(0.00281421-ResponseSummary!M62))^0.5)/(2*-0.000000513482)</f>
        <v>24.774186335107757</v>
      </c>
      <c r="N62">
        <f>(-0.0065191+(0.0065191^2-4*-0.00000128378*(0.264221-ResponseSummary!N62))^0.5)/(2*-0.00000128378)</f>
        <v>-14.869712921501208</v>
      </c>
      <c r="O62">
        <f>(-0.00462044+(0.00462044^2-4*-0.00000119177*(0.0348094-ResponseSummary!O62))^0.5)/(2*-0.00000119177)</f>
        <v>14.378934239264362</v>
      </c>
    </row>
    <row r="63" spans="1:16" x14ac:dyDescent="0.35">
      <c r="A63">
        <v>9</v>
      </c>
      <c r="B63" t="s">
        <v>109</v>
      </c>
      <c r="C63">
        <f>(ResponseSummary!C63-0.0762051)/0.00879014</f>
        <v>139.90617896870813</v>
      </c>
      <c r="D63">
        <f>(ResponseSummary!D63-0.0698265)/0.00907547</f>
        <v>231.74265354852145</v>
      </c>
      <c r="E63">
        <f>(ResponseSummary!E63-0.0502348)/0.00964113</f>
        <v>268.51263285527733</v>
      </c>
      <c r="F63">
        <f>(ResponseSummary!F63-0.0131301)/0.009553</f>
        <v>184.32637914791164</v>
      </c>
      <c r="G63">
        <f>(ResponseSummary!G63-0.0403883)/0.0106138</f>
        <v>573.55628521358983</v>
      </c>
      <c r="H63">
        <f>(ResponseSummary!H63-0.053917)/0.00918357</f>
        <v>589.64901449000774</v>
      </c>
      <c r="I63">
        <f>(ResponseSummary!I63-0.0520936)/0.00774182</f>
        <v>454.66135869860057</v>
      </c>
      <c r="J63">
        <f>(ResponseSummary!J63-0.0290829)/0.00831584</f>
        <v>3844.9413528879827</v>
      </c>
      <c r="K63">
        <f>(-0.0094531+(0.0094531^2-4*-0.000000524857*(0.0104328-ResponseSummary!K63))^0.5)/(2*-0.000000524857)</f>
        <v>143.05446660709421</v>
      </c>
      <c r="L63">
        <f>(-0.00951557+(0.00951557^2-4*-0.000000499972*(0.0114284-ResponseSummary!L63))^0.5)/(2*-0.000000499972)</f>
        <v>340.88004708848212</v>
      </c>
      <c r="M63">
        <f>(-0.00853715+(0.00853715^2-4*-0.000000513482*(0.00281421-ResponseSummary!M63))^0.5)/(2*-0.000000513482)</f>
        <v>50.425662550483921</v>
      </c>
      <c r="N63">
        <f>(-0.0065191+(0.0065191^2-4*-0.00000128378*(0.264221-ResponseSummary!N63))^0.5)/(2*-0.00000128378)</f>
        <v>-17.917939462727684</v>
      </c>
      <c r="O63">
        <f>(-0.00462044+(0.00462044^2-4*-0.00000119177*(0.0348094-ResponseSummary!O63))^0.5)/(2*-0.00000119177)</f>
        <v>-5.3620725388060109</v>
      </c>
      <c r="P63">
        <f>(ResponseSummary!P63-0.0403883)/0.0106138</f>
        <v>8233.3011456782679</v>
      </c>
    </row>
    <row r="64" spans="1:16" x14ac:dyDescent="0.35">
      <c r="A64">
        <v>10</v>
      </c>
      <c r="B64" t="s">
        <v>110</v>
      </c>
      <c r="C64">
        <f>(ResponseSummary!C64-0.0762051)/0.00879014</f>
        <v>189.8485007064734</v>
      </c>
      <c r="D64">
        <f>(ResponseSummary!D64-0.0698265)/0.00907547</f>
        <v>384.68239110481329</v>
      </c>
      <c r="E64">
        <f>(ResponseSummary!E64-0.0502348)/0.00964113</f>
        <v>828.61295304596035</v>
      </c>
      <c r="F64">
        <f>(ResponseSummary!F64-0.0131301)/0.009553</f>
        <v>301.46235737464667</v>
      </c>
      <c r="G64">
        <f>(ResponseSummary!G64-0.0403883)/0.0106138</f>
        <v>544.06637585030819</v>
      </c>
      <c r="H64">
        <f>(ResponseSummary!H64-0.053917)/0.00918357</f>
        <v>1010.1826413910929</v>
      </c>
      <c r="I64">
        <f>(ResponseSummary!I64-0.0520936)/0.00774182</f>
        <v>436.44858702475648</v>
      </c>
      <c r="J64">
        <f>(ResponseSummary!J64-0.0290829)/0.00831584</f>
        <v>456.70877506060719</v>
      </c>
      <c r="K64">
        <f>(-0.0094531+(0.0094531^2-4*-0.000000524857*(0.0104328-ResponseSummary!K64))^0.5)/(2*-0.000000524857)</f>
        <v>115.47169631338716</v>
      </c>
      <c r="L64">
        <f>(-0.00951557+(0.00951557^2-4*-0.000000499972*(0.0114284-ResponseSummary!L64))^0.5)/(2*-0.000000499972)</f>
        <v>70.204496171913348</v>
      </c>
      <c r="M64">
        <f>(-0.00853715+(0.00853715^2-4*-0.000000513482*(0.00281421-ResponseSummary!M64))^0.5)/(2*-0.000000513482)</f>
        <v>53.490330217906411</v>
      </c>
      <c r="N64">
        <f>(-0.0065191+(0.0065191^2-4*-0.00000128378*(0.264221-ResponseSummary!N64))^0.5)/(2*-0.00000128378)</f>
        <v>-40.211859897544947</v>
      </c>
      <c r="O64">
        <f>(-0.00462044+(0.00462044^2-4*-0.00000119177*(0.0348094-ResponseSummary!O64))^0.5)/(2*-0.00000119177)</f>
        <v>-6.2252112424946313</v>
      </c>
      <c r="P64">
        <f>(ResponseSummary!P64-0.0403883)/0.0106138</f>
        <v>8612.9955058508731</v>
      </c>
    </row>
    <row r="65" spans="1:16" x14ac:dyDescent="0.35">
      <c r="A65">
        <v>11</v>
      </c>
      <c r="B65" t="s">
        <v>111</v>
      </c>
      <c r="C65">
        <f>(ResponseSummary!C65-0.0762051)/0.00879014</f>
        <v>287.23033990357374</v>
      </c>
      <c r="D65">
        <f>(ResponseSummary!D65-0.0698265)/0.00907547</f>
        <v>566.16059553940465</v>
      </c>
      <c r="E65">
        <f>(ResponseSummary!E65-0.0502348)/0.00964113</f>
        <v>536.73845285770437</v>
      </c>
      <c r="F65">
        <f>(ResponseSummary!F65-0.0131301)/0.009553</f>
        <v>521.07923165497743</v>
      </c>
      <c r="G65">
        <f>(ResponseSummary!G65-0.0403883)/0.0106138</f>
        <v>767.07792684995013</v>
      </c>
      <c r="H65">
        <f>(ResponseSummary!H65-0.053917)/0.00918357</f>
        <v>1122.1216803487096</v>
      </c>
      <c r="I65">
        <f>(ResponseSummary!I65-0.0520936)/0.00774182</f>
        <v>2448.6369355009547</v>
      </c>
      <c r="J65">
        <f>(ResponseSummary!J65-0.0290829)/0.00831584</f>
        <v>1961.908490302844</v>
      </c>
      <c r="K65">
        <f>(-0.0094531+(0.0094531^2-4*-0.000000524857*(0.0104328-ResponseSummary!K65))^0.5)/(2*-0.000000524857)</f>
        <v>800.812232578372</v>
      </c>
      <c r="L65">
        <f>(-0.00951557+(0.00951557^2-4*-0.000000499972*(0.0114284-ResponseSummary!L65))^0.5)/(2*-0.000000499972)</f>
        <v>243.5188490528657</v>
      </c>
      <c r="M65">
        <f>(-0.00853715+(0.00853715^2-4*-0.000000513482*(0.00281421-ResponseSummary!M65))^0.5)/(2*-0.000000513482)</f>
        <v>216.97637734463279</v>
      </c>
      <c r="N65">
        <f>(-0.0065191+(0.0065191^2-4*-0.00000128378*(0.264221-ResponseSummary!N65))^0.5)/(2*-0.00000128378)</f>
        <v>65.072648318807921</v>
      </c>
      <c r="O65">
        <f>(-0.00462044+(0.00462044^2-4*-0.00000119177*(0.0348094-ResponseSummary!O65))^0.5)/(2*-0.00000119177)</f>
        <v>4.1578731053802995</v>
      </c>
      <c r="P65">
        <f>(ResponseSummary!P65-0.0403883)/0.0106138</f>
        <v>7545.6115340405886</v>
      </c>
    </row>
    <row r="66" spans="1:16" x14ac:dyDescent="0.35">
      <c r="A66">
        <v>12</v>
      </c>
      <c r="B66" t="s">
        <v>112</v>
      </c>
      <c r="C66">
        <f>(ResponseSummary!C66-0.0762051)/0.00879014</f>
        <v>539.44475287083026</v>
      </c>
      <c r="D66">
        <f>(ResponseSummary!D66-0.0698265)/0.00907547</f>
        <v>265.68028983622884</v>
      </c>
      <c r="E66">
        <f>(ResponseSummary!E66-0.0502348)/0.00964113</f>
        <v>274.63224746476811</v>
      </c>
      <c r="F66">
        <f>(ResponseSummary!F66-0.0131301)/0.009553</f>
        <v>188.61822464147386</v>
      </c>
      <c r="G66">
        <f>(ResponseSummary!G66-0.0403883)/0.0106138</f>
        <v>463.22822174904371</v>
      </c>
      <c r="H66">
        <f>(ResponseSummary!H66-0.053917)/0.00918357</f>
        <v>908.58816342664124</v>
      </c>
      <c r="I66">
        <f>(ResponseSummary!I66-0.0520936)/0.00774182</f>
        <v>869.55088080063854</v>
      </c>
      <c r="J66">
        <f>(ResponseSummary!J66-0.0290829)/0.00831584</f>
        <v>893.46561501904796</v>
      </c>
      <c r="K66">
        <f>(-0.0094531+(0.0094531^2-4*-0.000000524857*(0.0104328-ResponseSummary!K66))^0.5)/(2*-0.000000524857)</f>
        <v>272.56232806216525</v>
      </c>
      <c r="L66">
        <f>(-0.00951557+(0.00951557^2-4*-0.000000499972*(0.0114284-ResponseSummary!L66))^0.5)/(2*-0.000000499972)</f>
        <v>149.30444358736219</v>
      </c>
      <c r="M66">
        <f>(-0.00853715+(0.00853715^2-4*-0.000000513482*(0.00281421-ResponseSummary!M66))^0.5)/(2*-0.000000513482)</f>
        <v>105.29020403172274</v>
      </c>
      <c r="N66">
        <f>(-0.0065191+(0.0065191^2-4*-0.00000128378*(0.264221-ResponseSummary!N66))^0.5)/(2*-0.00000128378)</f>
        <v>11.959105779407166</v>
      </c>
      <c r="O66">
        <f>(-0.00462044+(0.00462044^2-4*-0.00000119177*(0.0348094-ResponseSummary!O66))^0.5)/(2*-0.00000119177)</f>
        <v>4.5917114077005259</v>
      </c>
      <c r="P66">
        <f>(ResponseSummary!P66-0.0403883)/0.0106138</f>
        <v>9688.5763534266716</v>
      </c>
    </row>
    <row r="67" spans="1:16" x14ac:dyDescent="0.35">
      <c r="A67">
        <v>13</v>
      </c>
      <c r="B67" t="s">
        <v>113</v>
      </c>
    </row>
    <row r="68" spans="1:16" x14ac:dyDescent="0.35">
      <c r="A68">
        <v>14</v>
      </c>
      <c r="B68" t="s">
        <v>114</v>
      </c>
      <c r="C68">
        <f>(ResponseSummary!C68-0.0762051)/0.00879014</f>
        <v>53.55943136286794</v>
      </c>
      <c r="D68">
        <f>(ResponseSummary!D68-0.0698265)/0.00907547</f>
        <v>43.653221265675498</v>
      </c>
      <c r="E68">
        <f>(ResponseSummary!E68-0.0502348)/0.00964113</f>
        <v>74.137077292806964</v>
      </c>
      <c r="F68">
        <f>(ResponseSummary!F68-0.0131301)/0.009553</f>
        <v>14.850821731393278</v>
      </c>
      <c r="G68">
        <f>(ResponseSummary!G68-0.0403883)/0.0106138</f>
        <v>56.964678060638036</v>
      </c>
      <c r="H68">
        <f>(ResponseSummary!H68-0.053917)/0.00918357</f>
        <v>26.469335998963366</v>
      </c>
      <c r="I68">
        <f>(ResponseSummary!I68-0.0520936)/0.00774182</f>
        <v>17.554838526341353</v>
      </c>
      <c r="J68">
        <f>(ResponseSummary!J68-0.0290829)/0.00831584</f>
        <v>3.5976040905067919</v>
      </c>
      <c r="K68">
        <f>(-0.0094531+(0.0094531^2-4*-0.000000524857*(0.0104328-ResponseSummary!K68))^0.5)/(2*-0.000000524857)</f>
        <v>13.716765046106959</v>
      </c>
      <c r="L68">
        <f>(-0.00951557+(0.00951557^2-4*-0.000000499972*(0.0114284-ResponseSummary!L68))^0.5)/(2*-0.000000499972)</f>
        <v>1.9519067027198012</v>
      </c>
      <c r="M68">
        <f>(-0.00853715+(0.00853715^2-4*-0.000000513482*(0.00281421-ResponseSummary!M68))^0.5)/(2*-0.000000513482)</f>
        <v>5.8805979680696465</v>
      </c>
      <c r="N68">
        <f>(-0.0065191+(0.0065191^2-4*-0.00000128378*(0.264221-ResponseSummary!N68))^0.5)/(2*-0.00000128378)</f>
        <v>-39.305677425591909</v>
      </c>
      <c r="P68">
        <f>(ResponseSummary!P68-0.0403883)/0.0106138</f>
        <v>8827.2448793080694</v>
      </c>
    </row>
    <row r="69" spans="1:16" x14ac:dyDescent="0.35">
      <c r="A69">
        <v>15</v>
      </c>
      <c r="B69" t="s">
        <v>115</v>
      </c>
      <c r="C69">
        <f>(ResponseSummary!C69-0.0762051)/0.00879014</f>
        <v>110.89640210508591</v>
      </c>
      <c r="D69">
        <f>(ResponseSummary!D69-0.0698265)/0.00907547</f>
        <v>201.11063118494138</v>
      </c>
      <c r="E69">
        <f>(ResponseSummary!E69-0.0502348)/0.00964113</f>
        <v>157.84095847685907</v>
      </c>
      <c r="F69">
        <f>(ResponseSummary!F69-0.0131301)/0.009553</f>
        <v>82.787595519732022</v>
      </c>
      <c r="G69">
        <f>(ResponseSummary!G69-0.0403883)/0.0106138</f>
        <v>221.75014603629239</v>
      </c>
      <c r="H69">
        <f>(ResponseSummary!H69-0.053917)/0.00918357</f>
        <v>182.29109159074304</v>
      </c>
      <c r="I69">
        <f>(ResponseSummary!I69-0.0520936)/0.00774182</f>
        <v>311.41338858304636</v>
      </c>
      <c r="J69">
        <f>(ResponseSummary!J69-0.0290829)/0.00831584</f>
        <v>1040.173584388348</v>
      </c>
      <c r="K69">
        <f>(-0.0094531+(0.0094531^2-4*-0.000000524857*(0.0104328-ResponseSummary!K69))^0.5)/(2*-0.000000524857)</f>
        <v>182.59258440181725</v>
      </c>
      <c r="L69">
        <f>(-0.00951557+(0.00951557^2-4*-0.000000499972*(0.0114284-ResponseSummary!L69))^0.5)/(2*-0.000000499972)</f>
        <v>157.52903970482157</v>
      </c>
      <c r="M69">
        <f>(-0.00853715+(0.00853715^2-4*-0.000000513482*(0.00281421-ResponseSummary!M69))^0.5)/(2*-0.000000513482)</f>
        <v>76.62990924692815</v>
      </c>
      <c r="N69">
        <f>(-0.0065191+(0.0065191^2-4*-0.00000128378*(0.264221-ResponseSummary!N69))^0.5)/(2*-0.00000128378)</f>
        <v>-1.1074267276105745</v>
      </c>
      <c r="O69">
        <f>(-0.00462044+(0.00462044^2-4*-0.00000119177*(0.0348094-ResponseSummary!O69))^0.5)/(2*-0.00000119177)</f>
        <v>-3.8506568553953771</v>
      </c>
      <c r="P69">
        <f>(ResponseSummary!P69-0.0403883)/0.0106138</f>
        <v>9455.5778043678984</v>
      </c>
    </row>
    <row r="70" spans="1:16" x14ac:dyDescent="0.35">
      <c r="A70">
        <v>16</v>
      </c>
      <c r="B70" t="s">
        <v>116</v>
      </c>
      <c r="C70">
        <f>(ResponseSummary!C70-0.0762051)/0.00879014</f>
        <v>188.59709856725831</v>
      </c>
      <c r="D70">
        <f>(ResponseSummary!D70-0.0698265)/0.00907547</f>
        <v>330.24994848751635</v>
      </c>
      <c r="E70">
        <f>(ResponseSummary!E70-0.0502348)/0.00964113</f>
        <v>176.71841371291541</v>
      </c>
      <c r="F70">
        <f>(ResponseSummary!F70-0.0131301)/0.009553</f>
        <v>132.4055165916466</v>
      </c>
      <c r="G70">
        <f>(ResponseSummary!G70-0.0403883)/0.0106138</f>
        <v>246.71764118411878</v>
      </c>
      <c r="H70">
        <f>(ResponseSummary!H70-0.053917)/0.00918357</f>
        <v>894.54133849908044</v>
      </c>
      <c r="I70">
        <f>(ResponseSummary!I70-0.0520936)/0.00774182</f>
        <v>358.55992518555064</v>
      </c>
      <c r="J70">
        <f>(ResponseSummary!J70-0.0290829)/0.00831584</f>
        <v>2576.3984275791745</v>
      </c>
      <c r="K70">
        <f>(-0.0094531+(0.0094531^2-4*-0.000000524857*(0.0104328-ResponseSummary!K70))^0.5)/(2*-0.000000524857)</f>
        <v>102.94286874826449</v>
      </c>
      <c r="L70">
        <f>(-0.00951557+(0.00951557^2-4*-0.000000499972*(0.0114284-ResponseSummary!L70))^0.5)/(2*-0.000000499972)</f>
        <v>202.84045764894677</v>
      </c>
      <c r="M70">
        <f>(-0.00853715+(0.00853715^2-4*-0.000000513482*(0.00281421-ResponseSummary!M70))^0.5)/(2*-0.000000513482)</f>
        <v>36.413397212259113</v>
      </c>
      <c r="N70">
        <f>(-0.0065191+(0.0065191^2-4*-0.00000128378*(0.264221-ResponseSummary!N70))^0.5)/(2*-0.00000128378)</f>
        <v>-27.496189718266681</v>
      </c>
      <c r="O70">
        <f>(-0.00462044+(0.00462044^2-4*-0.00000119177*(0.0348094-ResponseSummary!O70))^0.5)/(2*-0.00000119177)</f>
        <v>-6.2252112424946313</v>
      </c>
      <c r="P70">
        <f>(ResponseSummary!P70-0.0403883)/0.0106138</f>
        <v>7710.6796529047087</v>
      </c>
    </row>
    <row r="71" spans="1:16" x14ac:dyDescent="0.35">
      <c r="A71">
        <v>17</v>
      </c>
      <c r="B71" t="s">
        <v>117</v>
      </c>
      <c r="C71">
        <f>(ResponseSummary!C71-0.0762051)/0.00879014</f>
        <v>436.14719447016773</v>
      </c>
      <c r="D71">
        <f>(ResponseSummary!D71-0.0698265)/0.00907547</f>
        <v>655.96310714486413</v>
      </c>
      <c r="E71">
        <f>(ResponseSummary!E71-0.0502348)/0.00964113</f>
        <v>318.19560570182125</v>
      </c>
      <c r="F71">
        <f>(ResponseSummary!F71-0.0131301)/0.009553</f>
        <v>245.24964932481939</v>
      </c>
      <c r="G71">
        <f>(ResponseSummary!G71-0.0403883)/0.0106138</f>
        <v>923.19543424598169</v>
      </c>
      <c r="H71">
        <f>(ResponseSummary!H71-0.053917)/0.00918357</f>
        <v>1582.8357599495621</v>
      </c>
      <c r="I71">
        <f>(ResponseSummary!I71-0.0520936)/0.00774182</f>
        <v>959.19388464211249</v>
      </c>
      <c r="J71">
        <f>(ResponseSummary!J71-0.0290829)/0.00831584</f>
        <v>3138.6988085388848</v>
      </c>
      <c r="K71">
        <f>(-0.0094531+(0.0094531^2-4*-0.000000524857*(0.0104328-ResponseSummary!K71))^0.5)/(2*-0.000000524857)</f>
        <v>274.19878775555304</v>
      </c>
      <c r="L71">
        <f>(-0.00951557+(0.00951557^2-4*-0.000000499972*(0.0114284-ResponseSummary!L71))^0.5)/(2*-0.000000499972)</f>
        <v>378.67023833005101</v>
      </c>
      <c r="M71">
        <f>(-0.00853715+(0.00853715^2-4*-0.000000513482*(0.00281421-ResponseSummary!M71))^0.5)/(2*-0.000000513482)</f>
        <v>131.43213919930204</v>
      </c>
      <c r="N71">
        <f>(-0.0065191+(0.0065191^2-4*-0.00000128378*(0.264221-ResponseSummary!N71))^0.5)/(2*-0.00000128378)</f>
        <v>11.342695610505002</v>
      </c>
      <c r="O71">
        <f>(-0.00462044+(0.00462044^2-4*-0.00000119177*(0.0348094-ResponseSummary!O71))^0.5)/(2*-0.00000119177)</f>
        <v>-0.82429167867201347</v>
      </c>
      <c r="P71">
        <f>(ResponseSummary!P71-0.0403883)/0.0106138</f>
        <v>9551.3022385950371</v>
      </c>
    </row>
    <row r="72" spans="1:16" x14ac:dyDescent="0.35">
      <c r="A72">
        <v>18</v>
      </c>
      <c r="B72" t="s">
        <v>118</v>
      </c>
      <c r="C72">
        <f>(ResponseSummary!C72-0.0762051)/0.00879014</f>
        <v>202.02123060611095</v>
      </c>
      <c r="D72">
        <f>(ResponseSummary!D72-0.0698265)/0.00907547</f>
        <v>308.3227094574716</v>
      </c>
      <c r="E72">
        <f>(ResponseSummary!E72-0.0502348)/0.00964113</f>
        <v>381.88108655313226</v>
      </c>
      <c r="F72">
        <f>(ResponseSummary!F72-0.0131301)/0.009553</f>
        <v>263.56850204124356</v>
      </c>
      <c r="G72">
        <f>(ResponseSummary!G72-0.0403883)/0.0106138</f>
        <v>1069.0432926944168</v>
      </c>
      <c r="H72">
        <f>(ResponseSummary!H72-0.053917)/0.00918357</f>
        <v>736.75956082438529</v>
      </c>
      <c r="I72">
        <f>(ResponseSummary!I72-0.0520936)/0.00774182</f>
        <v>462.28230571106013</v>
      </c>
      <c r="J72">
        <f>(ResponseSummary!J72-0.0290829)/0.00831584</f>
        <v>1154.4133966021473</v>
      </c>
      <c r="K72">
        <f>(-0.0094531+(0.0094531^2-4*-0.000000524857*(0.0104328-ResponseSummary!K72))^0.5)/(2*-0.000000524857)</f>
        <v>220.89878078006322</v>
      </c>
      <c r="L72">
        <f>(-0.00951557+(0.00951557^2-4*-0.000000499972*(0.0114284-ResponseSummary!L72))^0.5)/(2*-0.000000499972)</f>
        <v>158.7045721240647</v>
      </c>
      <c r="M72">
        <f>(-0.00853715+(0.00853715^2-4*-0.000000513482*(0.00281421-ResponseSummary!M72))^0.5)/(2*-0.000000513482)</f>
        <v>87.868944503845</v>
      </c>
      <c r="N72">
        <f>(-0.0065191+(0.0065191^2-4*-0.00000128378*(0.264221-ResponseSummary!N72))^0.5)/(2*-0.00000128378)</f>
        <v>-13.649403110825649</v>
      </c>
      <c r="O72">
        <f>(-0.00462044+(0.00462044^2-4*-0.00000119177*(0.0348094-ResponseSummary!O72))^0.5)/(2*-0.00000119177)</f>
        <v>9.805382899208066</v>
      </c>
      <c r="P72">
        <f>(ResponseSummary!P72-0.0403883)/0.0106138</f>
        <v>7944.6203715917009</v>
      </c>
    </row>
    <row r="73" spans="1:16" x14ac:dyDescent="0.35">
      <c r="A73">
        <v>19</v>
      </c>
      <c r="B73" t="s">
        <v>119</v>
      </c>
    </row>
    <row r="74" spans="1:16" x14ac:dyDescent="0.35">
      <c r="A74">
        <v>20</v>
      </c>
      <c r="B74" t="s">
        <v>120</v>
      </c>
      <c r="C74">
        <f>(ResponseSummary!C74-0.0762051)/0.00879014</f>
        <v>51.625446238626459</v>
      </c>
      <c r="D74">
        <f>(ResponseSummary!D74-0.0698265)/0.00907547</f>
        <v>36.380870632595339</v>
      </c>
      <c r="E74">
        <f>(ResponseSummary!E74-0.0502348)/0.00964113</f>
        <v>67.498851275732193</v>
      </c>
      <c r="F74">
        <f>(ResponseSummary!F74-0.0131301)/0.009553</f>
        <v>17.781838166021142</v>
      </c>
      <c r="G74">
        <f>(ResponseSummary!G74-0.0403883)/0.0106138</f>
        <v>56.493593246528107</v>
      </c>
      <c r="H74">
        <f>(ResponseSummary!H74-0.053917)/0.00918357</f>
        <v>2.731290772542704</v>
      </c>
      <c r="I74">
        <f>(ResponseSummary!I74-0.0520936)/0.00774182</f>
        <v>14.713129470847942</v>
      </c>
      <c r="J74">
        <f>(ResponseSummary!J74-0.0290829)/0.00831584</f>
        <v>4.3191186939623671</v>
      </c>
      <c r="K74">
        <f>(-0.0094531+(0.0094531^2-4*-0.000000524857*(0.0104328-ResponseSummary!K74))^0.5)/(2*-0.000000524857)</f>
        <v>12.339562391823641</v>
      </c>
      <c r="L74">
        <f>(-0.00951557+(0.00951557^2-4*-0.000000499972*(0.0114284-ResponseSummary!L74))^0.5)/(2*-0.000000499972)</f>
        <v>1.7416840658788129</v>
      </c>
      <c r="M74">
        <f>(-0.00853715+(0.00853715^2-4*-0.000000513482*(0.00281421-ResponseSummary!M74))^0.5)/(2*-0.000000513482)</f>
        <v>2.9506639321958614</v>
      </c>
      <c r="N74">
        <f>(-0.0065191+(0.0065191^2-4*-0.00000128378*(0.264221-ResponseSummary!N74))^0.5)/(2*-0.00000128378)</f>
        <v>-39.305677425591909</v>
      </c>
      <c r="P74">
        <f>(ResponseSummary!P74-0.0403883)/0.0106138</f>
        <v>9300.2140326744429</v>
      </c>
    </row>
    <row r="75" spans="1:16" x14ac:dyDescent="0.35">
      <c r="A75">
        <v>21</v>
      </c>
      <c r="B75" t="s">
        <v>121</v>
      </c>
      <c r="C75">
        <f>(ResponseSummary!C75-0.0762051)/0.00879014</f>
        <v>275.85395681980032</v>
      </c>
      <c r="D75">
        <f>(ResponseSummary!D75-0.0698265)/0.00907547</f>
        <v>324.07946916247863</v>
      </c>
      <c r="E75">
        <f>(ResponseSummary!E75-0.0502348)/0.00964113</f>
        <v>352.32023632084622</v>
      </c>
      <c r="F75">
        <f>(ResponseSummary!F75-0.0131301)/0.009553</f>
        <v>259.69537318119961</v>
      </c>
      <c r="G75">
        <f>(ResponseSummary!G75-0.0403883)/0.0106138</f>
        <v>1032.016026305376</v>
      </c>
      <c r="H75">
        <f>(ResponseSummary!H75-0.053917)/0.00918357</f>
        <v>1732.2329987140076</v>
      </c>
      <c r="I75">
        <f>(ResponseSummary!I75-0.0520936)/0.00774182</f>
        <v>460.34477680958742</v>
      </c>
      <c r="J75">
        <f>(ResponseSummary!J75-0.0290829)/0.00831584</f>
        <v>1765.5362657290184</v>
      </c>
      <c r="K75">
        <f>(-0.0094531+(0.0094531^2-4*-0.000000524857*(0.0104328-ResponseSummary!K75))^0.5)/(2*-0.000000524857)</f>
        <v>217.10400699121831</v>
      </c>
      <c r="L75">
        <f>(-0.00951557+(0.00951557^2-4*-0.000000499972*(0.0114284-ResponseSummary!L75))^0.5)/(2*-0.000000499972)</f>
        <v>274.74030500479478</v>
      </c>
      <c r="M75">
        <f>(-0.00853715+(0.00853715^2-4*-0.000000513482*(0.00281421-ResponseSummary!M75))^0.5)/(2*-0.000000513482)</f>
        <v>108.7314199800724</v>
      </c>
      <c r="N75">
        <f>(-0.0065191+(0.0065191^2-4*-0.00000128378*(0.264221-ResponseSummary!N75))^0.5)/(2*-0.00000128378)</f>
        <v>17.822518856247431</v>
      </c>
      <c r="P75">
        <f>(ResponseSummary!P75-0.0403883)/0.0106138</f>
        <v>7760.9915110516495</v>
      </c>
    </row>
    <row r="76" spans="1:16" x14ac:dyDescent="0.35">
      <c r="A76">
        <v>22</v>
      </c>
      <c r="B76" t="s">
        <v>122</v>
      </c>
      <c r="C76">
        <f>(ResponseSummary!C76-0.0762051)/0.00879014</f>
        <v>238.19812881251036</v>
      </c>
      <c r="D76">
        <f>(ResponseSummary!D76-0.0698265)/0.00907547</f>
        <v>300.94017169358722</v>
      </c>
      <c r="E76">
        <f>(ResponseSummary!E76-0.0502348)/0.00964113</f>
        <v>314.56532584873349</v>
      </c>
      <c r="F76">
        <f>(ResponseSummary!F76-0.0131301)/0.009553</f>
        <v>176.47544226944416</v>
      </c>
      <c r="G76">
        <f>(ResponseSummary!G76-0.0403883)/0.0106138</f>
        <v>431.75975616650027</v>
      </c>
      <c r="H76">
        <f>(ResponseSummary!H76-0.053917)/0.00918357</f>
        <v>735.12620908862232</v>
      </c>
      <c r="I76">
        <f>(ResponseSummary!I76-0.0520936)/0.00774182</f>
        <v>573.49646465559772</v>
      </c>
      <c r="J76">
        <f>(ResponseSummary!J76-0.0290829)/0.00831584</f>
        <v>1659.5938714549582</v>
      </c>
      <c r="K76">
        <f>(-0.0094531+(0.0094531^2-4*-0.000000524857*(0.0104328-ResponseSummary!K76))^0.5)/(2*-0.000000524857)</f>
        <v>250.11922632212438</v>
      </c>
      <c r="L76">
        <f>(-0.00951557+(0.00951557^2-4*-0.000000499972*(0.0114284-ResponseSummary!L76))^0.5)/(2*-0.000000499972)</f>
        <v>236.29565597418753</v>
      </c>
      <c r="M76">
        <f>(-0.00853715+(0.00853715^2-4*-0.000000513482*(0.00281421-ResponseSummary!M76))^0.5)/(2*-0.000000513482)</f>
        <v>104.93429851831333</v>
      </c>
      <c r="N76">
        <f>(-0.0065191+(0.0065191^2-4*-0.00000128378*(0.264221-ResponseSummary!N76))^0.5)/(2*-0.00000128378)</f>
        <v>-5.5500690865399287</v>
      </c>
      <c r="P76">
        <f>(ResponseSummary!P76-0.0403883)/0.0106138</f>
        <v>9262.621464508471</v>
      </c>
    </row>
    <row r="77" spans="1:16" x14ac:dyDescent="0.35">
      <c r="A77">
        <v>23</v>
      </c>
      <c r="B77" t="s">
        <v>123</v>
      </c>
      <c r="C77">
        <f>(ResponseSummary!C77-0.0762051)/0.00879014</f>
        <v>225.45657975868414</v>
      </c>
      <c r="D77">
        <f>(ResponseSummary!D77-0.0698265)/0.00907547</f>
        <v>265.12935418220763</v>
      </c>
      <c r="E77">
        <f>(ResponseSummary!E77-0.0502348)/0.00964113</f>
        <v>370.67908014931862</v>
      </c>
      <c r="F77">
        <f>(ResponseSummary!F77-0.0131301)/0.009553</f>
        <v>229.02437977598657</v>
      </c>
      <c r="G77">
        <f>(ResponseSummary!G77-0.0403883)/0.0106138</f>
        <v>847.82186398839247</v>
      </c>
      <c r="H77">
        <f>(ResponseSummary!H77-0.053917)/0.00918357</f>
        <v>710.40815282074402</v>
      </c>
      <c r="I77">
        <f>(ResponseSummary!I77-0.0520936)/0.00774182</f>
        <v>571.68810434755653</v>
      </c>
      <c r="J77">
        <f>(ResponseSummary!J77-0.0290829)/0.00831584</f>
        <v>4504.2854480124679</v>
      </c>
      <c r="K77">
        <f>(-0.0094531+(0.0094531^2-4*-0.000000524857*(0.0104328-ResponseSummary!K77))^0.5)/(2*-0.000000524857)</f>
        <v>184.64434201152343</v>
      </c>
      <c r="L77">
        <f>(-0.00951557+(0.00951557^2-4*-0.000000499972*(0.0114284-ResponseSummary!L77))^0.5)/(2*-0.000000499972)</f>
        <v>397.73373893130787</v>
      </c>
      <c r="M77">
        <f>(-0.00853715+(0.00853715^2-4*-0.000000513482*(0.00281421-ResponseSummary!M77))^0.5)/(2*-0.000000513482)</f>
        <v>61.392988823210985</v>
      </c>
      <c r="N77">
        <f>(-0.0065191+(0.0065191^2-4*-0.00000128378*(0.264221-ResponseSummary!N77))^0.5)/(2*-0.00000128378)</f>
        <v>-11.9705239592342</v>
      </c>
      <c r="O77">
        <f>(-0.00462044+(0.00462044^2-4*-0.00000119177*(0.0348094-ResponseSummary!O77))^0.5)/(2*-0.00000119177)</f>
        <v>0.90718217361849562</v>
      </c>
      <c r="P77">
        <f>(ResponseSummary!P77-0.0403883)/0.0106138</f>
        <v>8518.213241251955</v>
      </c>
    </row>
    <row r="78" spans="1:16" x14ac:dyDescent="0.35">
      <c r="A78">
        <v>24</v>
      </c>
      <c r="B78" t="s">
        <v>124</v>
      </c>
      <c r="C78">
        <f>(ResponseSummary!C78-0.0762051)/0.00879014</f>
        <v>221.01979035601255</v>
      </c>
      <c r="D78">
        <f>(ResponseSummary!D78-0.0698265)/0.00907547</f>
        <v>477.90070376520447</v>
      </c>
      <c r="E78">
        <f>(ResponseSummary!E78-0.0502348)/0.00964113</f>
        <v>459.77651997224388</v>
      </c>
      <c r="F78">
        <f>(ResponseSummary!F78-0.0131301)/0.009553</f>
        <v>405.51344080393591</v>
      </c>
      <c r="G78">
        <f>(ResponseSummary!G78-0.0403883)/0.0106138</f>
        <v>647.04551621473934</v>
      </c>
      <c r="H78">
        <f>(ResponseSummary!H78-0.053917)/0.00918357</f>
        <v>1433.9829717637042</v>
      </c>
      <c r="I78">
        <f>(ResponseSummary!I78-0.0520936)/0.00774182</f>
        <v>700.5983605922122</v>
      </c>
      <c r="J78">
        <f>(ResponseSummary!J78-0.0290829)/0.00831584</f>
        <v>716.69453717243243</v>
      </c>
      <c r="K78">
        <f>(-0.0094531+(0.0094531^2-4*-0.000000524857*(0.0104328-ResponseSummary!K78))^0.5)/(2*-0.000000524857)</f>
        <v>177.30341017140151</v>
      </c>
      <c r="L78">
        <f>(-0.00951557+(0.00951557^2-4*-0.000000499972*(0.0114284-ResponseSummary!L78))^0.5)/(2*-0.000000499972)</f>
        <v>127.9755188747592</v>
      </c>
      <c r="M78">
        <f>(-0.00853715+(0.00853715^2-4*-0.000000513482*(0.00281421-ResponseSummary!M78))^0.5)/(2*-0.000000513482)</f>
        <v>72.020427347428409</v>
      </c>
      <c r="O78">
        <f>(-0.00462044+(0.00462044^2-4*-0.00000119177*(0.0348094-ResponseSummary!O78))^0.5)/(2*-0.00000119177)</f>
        <v>-1.0406172250015493</v>
      </c>
      <c r="P78">
        <f>(ResponseSummary!P78-0.0403883)/0.0106138</f>
        <v>8791.8193012870033</v>
      </c>
    </row>
    <row r="79" spans="1:16" x14ac:dyDescent="0.35">
      <c r="A79">
        <v>25</v>
      </c>
      <c r="B79" t="s">
        <v>125</v>
      </c>
    </row>
    <row r="80" spans="1:16" x14ac:dyDescent="0.35">
      <c r="A80">
        <v>26</v>
      </c>
      <c r="B80" t="s">
        <v>126</v>
      </c>
      <c r="C80">
        <f>(ResponseSummary!C80-0.0762051)/0.00879014</f>
        <v>62.546773999048931</v>
      </c>
      <c r="D80">
        <f>(ResponseSummary!D80-0.0698265)/0.00907547</f>
        <v>28.116835822276972</v>
      </c>
      <c r="E80">
        <f>(ResponseSummary!E80-0.0502348)/0.00964113</f>
        <v>86.998640200889312</v>
      </c>
      <c r="F80">
        <f>(ResponseSummary!F80-0.0131301)/0.009553</f>
        <v>26.679566628284309</v>
      </c>
      <c r="G80">
        <f>(ResponseSummary!G80-0.0403883)/0.0106138</f>
        <v>63.654082420999075</v>
      </c>
      <c r="H80">
        <f>(ResponseSummary!H80-0.053917)/0.00918357</f>
        <v>7.9580163269839517</v>
      </c>
      <c r="I80">
        <f>(ResponseSummary!I80-0.0520936)/0.00774182</f>
        <v>21.171559142423877</v>
      </c>
      <c r="J80">
        <f>(ResponseSummary!J80-0.0290829)/0.00831584</f>
        <v>5.4013905991457269</v>
      </c>
      <c r="K80">
        <f>(-0.0094531+(0.0094531^2-4*-0.000000524857*(0.0104328-ResponseSummary!K80))^0.5)/(2*-0.000000524857)</f>
        <v>6.5152679550640071</v>
      </c>
      <c r="M80">
        <f>(-0.00853715+(0.00853715^2-4*-0.000000513482*(0.00281421-ResponseSummary!M80))^0.5)/(2*-0.000000513482)</f>
        <v>2.9506639321958614</v>
      </c>
      <c r="P80">
        <f>(ResponseSummary!P80-0.0403883)/0.0106138</f>
        <v>1175.4142437204396</v>
      </c>
    </row>
    <row r="81" spans="1:16" x14ac:dyDescent="0.35">
      <c r="A81">
        <v>27</v>
      </c>
      <c r="B81" t="s">
        <v>127</v>
      </c>
      <c r="C81">
        <f>(ResponseSummary!C81-0.0762051)/0.00879014</f>
        <v>250.37085871214794</v>
      </c>
      <c r="D81">
        <f>(ResponseSummary!D81-0.0698265)/0.00907547</f>
        <v>498.17513583318555</v>
      </c>
      <c r="E81">
        <f>(ResponseSummary!E81-0.0502348)/0.00964113</f>
        <v>568.27002643880951</v>
      </c>
      <c r="F81">
        <f>(ResponseSummary!F81-0.0131301)/0.009553</f>
        <v>488.4193342405527</v>
      </c>
      <c r="G81">
        <f>(ResponseSummary!G81-0.0403883)/0.0106138</f>
        <v>699.99544932069568</v>
      </c>
      <c r="H81">
        <f>(ResponseSummary!H81-0.053917)/0.00918357</f>
        <v>1167.964419065788</v>
      </c>
      <c r="I81">
        <f>(ResponseSummary!I81-0.0520936)/0.00774182</f>
        <v>2330.3185039176838</v>
      </c>
      <c r="J81">
        <f>(ResponseSummary!J81-0.0290829)/0.00831584</f>
        <v>1906.4721182706737</v>
      </c>
      <c r="K81">
        <f>(-0.0094531+(0.0094531^2-4*-0.000000524857*(0.0104328-ResponseSummary!K81))^0.5)/(2*-0.000000524857)</f>
        <v>722.46332068832214</v>
      </c>
      <c r="L81">
        <f>(-0.00951557+(0.00951557^2-4*-0.000000499972*(0.0114284-ResponseSummary!L81))^0.5)/(2*-0.000000499972)</f>
        <v>207.78123775413522</v>
      </c>
      <c r="M81">
        <f>(-0.00853715+(0.00853715^2-4*-0.000000513482*(0.00281421-ResponseSummary!M81))^0.5)/(2*-0.000000513482)</f>
        <v>204.59758043021134</v>
      </c>
      <c r="N81">
        <f>(-0.0065191+(0.0065191^2-4*-0.00000128378*(0.264221-ResponseSummary!N81))^0.5)/(2*-0.00000128378)</f>
        <v>47.502857313253934</v>
      </c>
      <c r="O81">
        <f>(-0.00462044+(0.00462044^2-4*-0.00000119177*(0.0348094-ResponseSummary!O81))^0.5)/(2*-0.00000119177)</f>
        <v>11.111004422361946</v>
      </c>
      <c r="P81">
        <f>(ResponseSummary!P81-0.0403883)/0.0106138</f>
        <v>7048.7112721174317</v>
      </c>
    </row>
    <row r="82" spans="1:16" x14ac:dyDescent="0.35">
      <c r="A82">
        <v>28</v>
      </c>
      <c r="B82" t="s">
        <v>128</v>
      </c>
      <c r="C82">
        <f>(ResponseSummary!C82-0.0762051)/0.00879014</f>
        <v>216.24170946082771</v>
      </c>
      <c r="D82">
        <f>(ResponseSummary!D82-0.0698265)/0.00907547</f>
        <v>250.8050271776558</v>
      </c>
      <c r="E82">
        <f>(ResponseSummary!E82-0.0502348)/0.00964113</f>
        <v>208.87232098312128</v>
      </c>
      <c r="F82">
        <f>(ResponseSummary!F82-0.0131301)/0.009553</f>
        <v>186.41996231550297</v>
      </c>
      <c r="G82">
        <f>(ResponseSummary!G82-0.0403883)/0.0106138</f>
        <v>455.97351561175077</v>
      </c>
      <c r="H82">
        <f>(ResponseSummary!H82-0.053917)/0.00918357</f>
        <v>716.72377953236048</v>
      </c>
      <c r="I82">
        <f>(ResponseSummary!I82-0.0520936)/0.00774182</f>
        <v>851.85478350052063</v>
      </c>
      <c r="J82">
        <f>(ResponseSummary!J82-0.0290829)/0.00831584</f>
        <v>849.93423394389515</v>
      </c>
      <c r="K82">
        <f>(-0.0094531+(0.0094531^2-4*-0.000000524857*(0.0104328-ResponseSummary!K82))^0.5)/(2*-0.000000524857)</f>
        <v>249.35760723162969</v>
      </c>
      <c r="L82">
        <f>(-0.00951557+(0.00951557^2-4*-0.000000499972*(0.0114284-ResponseSummary!L82))^0.5)/(2*-0.000000499972)</f>
        <v>144.07436764143225</v>
      </c>
      <c r="M82">
        <f>(-0.00853715+(0.00853715^2-4*-0.000000513482*(0.00281421-ResponseSummary!M82))^0.5)/(2*-0.000000513482)</f>
        <v>115.85576356297817</v>
      </c>
      <c r="N82">
        <f>(-0.0065191+(0.0065191^2-4*-0.00000128378*(0.264221-ResponseSummary!N82))^0.5)/(2*-0.00000128378)</f>
        <v>4.5720783558120441</v>
      </c>
      <c r="O82">
        <f>(-0.00462044+(0.00462044^2-4*-0.00000119177*(0.0348094-ResponseSummary!O82))^0.5)/(2*-0.00000119177)</f>
        <v>-5.1462279708746337</v>
      </c>
      <c r="P82">
        <f>(ResponseSummary!P82-0.0403883)/0.0106138</f>
        <v>9017.1862763571953</v>
      </c>
    </row>
    <row r="83" spans="1:16" x14ac:dyDescent="0.35">
      <c r="A83">
        <v>29</v>
      </c>
      <c r="B83" t="s">
        <v>129</v>
      </c>
      <c r="C83">
        <f>(ResponseSummary!C83-0.0762051)/0.00879014</f>
        <v>403.61073885057573</v>
      </c>
      <c r="D83">
        <f>(ResponseSummary!D83-0.0698265)/0.00907547</f>
        <v>554.15019828174195</v>
      </c>
      <c r="E83">
        <f>(ResponseSummary!E83-0.0502348)/0.00964113</f>
        <v>440.69162017315404</v>
      </c>
      <c r="F83">
        <f>(ResponseSummary!F83-0.0131301)/0.009553</f>
        <v>247.97130744268813</v>
      </c>
      <c r="G83">
        <f>(ResponseSummary!G83-0.0403883)/0.0106138</f>
        <v>750.11887354199257</v>
      </c>
      <c r="H83">
        <f>(ResponseSummary!H83-0.053917)/0.00918357</f>
        <v>1615.8294650119724</v>
      </c>
      <c r="I83">
        <f>(ResponseSummary!I83-0.0520936)/0.00774182</f>
        <v>495.86614000325505</v>
      </c>
      <c r="J83">
        <f>(ResponseSummary!J83-0.0290829)/0.00831584</f>
        <v>988.22453293954663</v>
      </c>
      <c r="K83">
        <f>(-0.0094531+(0.0094531^2-4*-0.000000524857*(0.0104328-ResponseSummary!K83))^0.5)/(2*-0.000000524857)</f>
        <v>136.07017549672599</v>
      </c>
      <c r="L83">
        <f>(-0.00951557+(0.00951557^2-4*-0.000000499972*(0.0114284-ResponseSummary!L83))^0.5)/(2*-0.000000499972)</f>
        <v>118.81896490787088</v>
      </c>
      <c r="M83">
        <f>(-0.00853715+(0.00853715^2-4*-0.000000513482*(0.00281421-ResponseSummary!M83))^0.5)/(2*-0.000000513482)</f>
        <v>47.951183636759232</v>
      </c>
      <c r="N83">
        <f>(-0.0065191+(0.0065191^2-4*-0.00000128378*(0.264221-ResponseSummary!N83))^0.5)/(2*-0.00000128378)</f>
        <v>-19.440690830985652</v>
      </c>
      <c r="O83">
        <f>(-0.00462044+(0.00462044^2-4*-0.00000119177*(0.0348094-ResponseSummary!O83))^0.5)/(2*-0.00000119177)</f>
        <v>-5.7936897883033138</v>
      </c>
      <c r="P83">
        <f>(ResponseSummary!P83-0.0403883)/0.0106138</f>
        <v>7681.2839605042491</v>
      </c>
    </row>
    <row r="84" spans="1:16" x14ac:dyDescent="0.35">
      <c r="A84">
        <v>30</v>
      </c>
      <c r="B84" t="s">
        <v>130</v>
      </c>
      <c r="C84">
        <f>(ResponseSummary!C84-0.0762051)/0.00879014</f>
        <v>162.5451813054172</v>
      </c>
      <c r="D84">
        <f>(ResponseSummary!D84-0.0698265)/0.00907547</f>
        <v>230.64078224047898</v>
      </c>
      <c r="E84">
        <f>(ResponseSummary!E84-0.0502348)/0.00964113</f>
        <v>352.63140316539659</v>
      </c>
      <c r="F84">
        <f>(ResponseSummary!F84-0.0131301)/0.009553</f>
        <v>148.21206950696117</v>
      </c>
      <c r="G84">
        <f>(ResponseSummary!G84-0.0403883)/0.0106138</f>
        <v>365.99631611675363</v>
      </c>
      <c r="H84">
        <f>(ResponseSummary!H84-0.053917)/0.00918357</f>
        <v>815.59600460387401</v>
      </c>
      <c r="I84">
        <f>(ResponseSummary!I84-0.0520936)/0.00774182</f>
        <v>355.8473847234888</v>
      </c>
      <c r="J84">
        <f>(ResponseSummary!J84-0.0290829)/0.00831584</f>
        <v>2407.2032530688425</v>
      </c>
      <c r="K84">
        <f>(-0.0094531+(0.0094531^2-4*-0.000000524857*(0.0104328-ResponseSummary!K84))^0.5)/(2*-0.000000524857)</f>
        <v>97.05933749122822</v>
      </c>
      <c r="L84">
        <f>(-0.00951557+(0.00951557^2-4*-0.000000499972*(0.0114284-ResponseSummary!L84))^0.5)/(2*-0.000000499972)</f>
        <v>192.1086635852146</v>
      </c>
      <c r="M84">
        <f>(-0.00853715+(0.00853715^2-4*-0.000000513482*(0.00281421-ResponseSummary!M84))^0.5)/(2*-0.000000513482)</f>
        <v>40.414479731922036</v>
      </c>
      <c r="N84">
        <f>(-0.0065191+(0.0065191^2-4*-0.00000128378*(0.264221-ResponseSummary!N84))^0.5)/(2*-0.00000128378)</f>
        <v>-26.433705656081983</v>
      </c>
      <c r="P84">
        <f>(ResponseSummary!P84-0.0403883)/0.0106138</f>
        <v>7386.4790838342524</v>
      </c>
    </row>
    <row r="85" spans="1:16" x14ac:dyDescent="0.35">
      <c r="A85">
        <v>31</v>
      </c>
      <c r="B85" t="s">
        <v>131</v>
      </c>
    </row>
    <row r="86" spans="1:16" x14ac:dyDescent="0.35">
      <c r="A86">
        <v>32</v>
      </c>
      <c r="B86" t="s">
        <v>132</v>
      </c>
      <c r="C86">
        <f>(ResponseSummary!C86-0.0762051)/0.00879014</f>
        <v>520.332429290091</v>
      </c>
      <c r="D86">
        <f>(ResponseSummary!D86-0.0698265)/0.00907547</f>
        <v>477.01920671877053</v>
      </c>
      <c r="E86">
        <f>(ResponseSummary!E86-0.0502348)/0.00964113</f>
        <v>544.31017940843037</v>
      </c>
      <c r="F86">
        <f>(ResponseSummary!F86-0.0131301)/0.009553</f>
        <v>326.27131791060395</v>
      </c>
      <c r="G86">
        <f>(ResponseSummary!G86-0.0403883)/0.0106138</f>
        <v>1044.7353162863442</v>
      </c>
      <c r="H86">
        <f>(ResponseSummary!H86-0.053917)/0.00918357</f>
        <v>2271.4568517471967</v>
      </c>
      <c r="I86">
        <f>(ResponseSummary!I86-0.0520936)/0.00774182</f>
        <v>791.92055614829587</v>
      </c>
      <c r="J86">
        <f>(ResponseSummary!J86-0.0290829)/0.00831584</f>
        <v>1729.0997782545119</v>
      </c>
      <c r="K86">
        <f>(-0.0094531+(0.0094531^2-4*-0.000000524857*(0.0104328-ResponseSummary!K86))^0.5)/(2*-0.000000524857)</f>
        <v>226.32273160645468</v>
      </c>
      <c r="L86">
        <f>(-0.00951557+(0.00951557^2-4*-0.000000499972*(0.0114284-ResponseSummary!L86))^0.5)/(2*-0.000000499972)</f>
        <v>218.74624645408596</v>
      </c>
      <c r="M86">
        <f>(-0.00853715+(0.00853715^2-4*-0.000000513482*(0.00281421-ResponseSummary!M86))^0.5)/(2*-0.000000513482)</f>
        <v>90.592283984625411</v>
      </c>
      <c r="N86">
        <f>(-0.0065191+(0.0065191^2-4*-0.00000128378*(0.264221-ResponseSummary!N86))^0.5)/(2*-0.00000128378)</f>
        <v>-9.2208812647689822</v>
      </c>
      <c r="O86">
        <f>(-0.00462044+(0.00462044^2-4*-0.00000119177*(0.0348094-ResponseSummary!O86))^0.5)/(2*-0.00000119177)</f>
        <v>-4.0666453798581141</v>
      </c>
      <c r="P86">
        <f>(ResponseSummary!P86-0.0403883)/0.0106138</f>
        <v>8815.0908911040351</v>
      </c>
    </row>
    <row r="87" spans="1:16" x14ac:dyDescent="0.35">
      <c r="A87">
        <v>33</v>
      </c>
      <c r="B87" t="s">
        <v>133</v>
      </c>
      <c r="C87">
        <f>(ResponseSummary!C87-0.0762051)/0.00879014</f>
        <v>414.98712193434915</v>
      </c>
      <c r="D87">
        <f>(ResponseSummary!D87-0.0698265)/0.00907547</f>
        <v>211.79878287295313</v>
      </c>
      <c r="E87">
        <f>(ResponseSummary!E87-0.0502348)/0.00964113</f>
        <v>508.52599228513674</v>
      </c>
      <c r="F87">
        <f>(ResponseSummary!F87-0.0131301)/0.009553</f>
        <v>197.72531142049615</v>
      </c>
      <c r="G87">
        <f>(ResponseSummary!G87-0.0403883)/0.0106138</f>
        <v>555.93771316587834</v>
      </c>
      <c r="H87">
        <f>(ResponseSummary!H87-0.053917)/0.00918357</f>
        <v>1439.3185874338628</v>
      </c>
      <c r="I87">
        <f>(ResponseSummary!I87-0.0520936)/0.00774182</f>
        <v>862.31743956847356</v>
      </c>
      <c r="J87">
        <f>(ResponseSummary!J87-0.0290829)/0.00831584</f>
        <v>2799.7071973486745</v>
      </c>
      <c r="K87">
        <f>(-0.0094531+(0.0094531^2-4*-0.000000524857*(0.0104328-ResponseSummary!K87))^0.5)/(2*-0.000000524857)</f>
        <v>243.91939625165315</v>
      </c>
      <c r="L87">
        <f>(-0.00951557+(0.00951557^2-4*-0.000000499972*(0.0114284-ResponseSummary!L87))^0.5)/(2*-0.000000499972)</f>
        <v>336.30338667526252</v>
      </c>
      <c r="M87">
        <f>(-0.00853715+(0.00853715^2-4*-0.000000513482*(0.00281421-ResponseSummary!M87))^0.5)/(2*-0.000000513482)</f>
        <v>123.10519942741045</v>
      </c>
      <c r="N87">
        <f>(-0.0065191+(0.0065191^2-4*-0.00000128378*(0.264221-ResponseSummary!N87))^0.5)/(2*-0.00000128378)</f>
        <v>25.248483947503384</v>
      </c>
      <c r="O87">
        <f>(-0.00462044+(0.00462044^2-4*-0.00000119177*(0.0348094-ResponseSummary!O87))^0.5)/(2*-0.00000119177)</f>
        <v>-3.6346443101627246</v>
      </c>
      <c r="P87">
        <f>(ResponseSummary!P87-0.0403883)/0.0106138</f>
        <v>7529.971518212139</v>
      </c>
    </row>
    <row r="88" spans="1:16" x14ac:dyDescent="0.35">
      <c r="A88">
        <v>34</v>
      </c>
      <c r="B88" t="s">
        <v>134</v>
      </c>
      <c r="C88">
        <f>(ResponseSummary!C88-0.0762051)/0.00879014</f>
        <v>175.62802185175664</v>
      </c>
      <c r="D88">
        <f>(ResponseSummary!D88-0.0698265)/0.00907547</f>
        <v>301.05035882439148</v>
      </c>
      <c r="E88">
        <f>(ResponseSummary!E88-0.0502348)/0.00964113</f>
        <v>270.06846707802924</v>
      </c>
      <c r="F88">
        <f>(ResponseSummary!F88-0.0131301)/0.009553</f>
        <v>265.13868941693704</v>
      </c>
      <c r="G88">
        <f>(ResponseSummary!G88-0.0403883)/0.0106138</f>
        <v>1045.300618063276</v>
      </c>
      <c r="H88">
        <f>(ResponseSummary!H88-0.053917)/0.00918357</f>
        <v>817.22935633963698</v>
      </c>
      <c r="I88">
        <f>(ResponseSummary!I88-0.0520936)/0.00774182</f>
        <v>494.18694828864534</v>
      </c>
      <c r="J88">
        <f>(ResponseSummary!J88-0.0290829)/0.00831584</f>
        <v>1162.9513194097046</v>
      </c>
      <c r="K88">
        <f>(-0.0094531+(0.0094531^2-4*-0.000000524857*(0.0104328-ResponseSummary!K88))^0.5)/(2*-0.000000524857)</f>
        <v>214.71955906601696</v>
      </c>
      <c r="L88">
        <f>(-0.00951557+(0.00951557^2-4*-0.000000499972*(0.0114284-ResponseSummary!L88))^0.5)/(2*-0.000000499972)</f>
        <v>186.21143862595514</v>
      </c>
      <c r="M88">
        <f>(-0.00853715+(0.00853715^2-4*-0.000000513482*(0.00281421-ResponseSummary!M88))^0.5)/(2*-0.000000513482)</f>
        <v>84.436453317669006</v>
      </c>
      <c r="N88">
        <f>(-0.0065191+(0.0065191^2-4*-0.00000128378*(0.264221-ResponseSummary!N88))^0.5)/(2*-0.00000128378)</f>
        <v>-6.7742612547087635</v>
      </c>
      <c r="P88">
        <f>(ResponseSummary!P88-0.0403883)/0.0106138</f>
        <v>8735.7602084079226</v>
      </c>
    </row>
    <row r="89" spans="1:16" x14ac:dyDescent="0.35">
      <c r="A89">
        <v>35</v>
      </c>
      <c r="B89" t="s">
        <v>135</v>
      </c>
      <c r="C89">
        <f>(ResponseSummary!C89-0.0762051)/0.00879014</f>
        <v>225.00152443533321</v>
      </c>
      <c r="D89">
        <f>(ResponseSummary!D89-0.0698265)/0.00907547</f>
        <v>235.92976451908274</v>
      </c>
      <c r="E89">
        <f>(ResponseSummary!E89-0.0502348)/0.00964113</f>
        <v>283.03375226762836</v>
      </c>
      <c r="F89">
        <f>(ResponseSummary!F89-0.0131301)/0.009553</f>
        <v>173.33506751805714</v>
      </c>
      <c r="G89">
        <f>(ResponseSummary!G89-0.0403883)/0.0106138</f>
        <v>857.33777723341314</v>
      </c>
      <c r="H89">
        <f>(ResponseSummary!H89-0.053917)/0.00918357</f>
        <v>2008.8138926365236</v>
      </c>
      <c r="I89">
        <f>(ResponseSummary!I89-0.0520936)/0.00774182</f>
        <v>470.03242131695129</v>
      </c>
      <c r="J89">
        <f>(ResponseSummary!J89-0.0290829)/0.00831584</f>
        <v>1833.2383860199329</v>
      </c>
      <c r="K89">
        <f>(-0.0094531+(0.0094531^2-4*-0.000000524857*(0.0104328-ResponseSummary!K89))^0.5)/(2*-0.000000524857)</f>
        <v>239.67993380540707</v>
      </c>
      <c r="L89">
        <f>(-0.00951557+(0.00951557^2-4*-0.000000499972*(0.0114284-ResponseSummary!L89))^0.5)/(2*-0.000000499972)</f>
        <v>296.84263884157804</v>
      </c>
      <c r="M89">
        <f>(-0.00853715+(0.00853715^2-4*-0.000000513482*(0.00281421-ResponseSummary!M89))^0.5)/(2*-0.000000513482)</f>
        <v>110.86807329584995</v>
      </c>
      <c r="N89">
        <f>(-0.0065191+(0.0065191^2-4*-0.00000128378*(0.264221-ResponseSummary!N89))^0.5)/(2*-0.00000128378)</f>
        <v>-24.915107516643847</v>
      </c>
      <c r="P89">
        <f>(ResponseSummary!P89-0.0403883)/0.0106138</f>
        <v>8596.3191034313822</v>
      </c>
    </row>
    <row r="90" spans="1:16" x14ac:dyDescent="0.35">
      <c r="A90">
        <v>36</v>
      </c>
      <c r="B90" t="s">
        <v>136</v>
      </c>
      <c r="C90">
        <f>(ResponseSummary!C90-0.0762051)/0.00879014</f>
        <v>637.28164739128158</v>
      </c>
      <c r="D90">
        <f>(ResponseSummary!D90-0.0698265)/0.00907547</f>
        <v>492.44540503136477</v>
      </c>
      <c r="E90">
        <f>(ResponseSummary!E90-0.0502348)/0.00964113</f>
        <v>473.57158341397741</v>
      </c>
      <c r="F90">
        <f>(ResponseSummary!F90-0.0131301)/0.009553</f>
        <v>397.97654140060706</v>
      </c>
      <c r="G90">
        <f>(ResponseSummary!G90-0.0403883)/0.0106138</f>
        <v>1232.6039401533851</v>
      </c>
      <c r="H90">
        <f>(ResponseSummary!H90-0.053917)/0.00918357</f>
        <v>1949.9043400333421</v>
      </c>
      <c r="I90">
        <f>(ResponseSummary!I90-0.0520936)/0.00774182</f>
        <v>693.4940879534787</v>
      </c>
      <c r="J90">
        <f>(ResponseSummary!J90-0.0290829)/0.00831584</f>
        <v>1450.3546364528418</v>
      </c>
      <c r="K90">
        <f>(-0.0094531+(0.0094531^2-4*-0.000000524857*(0.0104328-ResponseSummary!K90))^0.5)/(2*-0.000000524857)</f>
        <v>181.18902512081087</v>
      </c>
      <c r="L90">
        <f>(-0.00951557+(0.00951557^2-4*-0.000000499972*(0.0114284-ResponseSummary!L90))^0.5)/(2*-0.000000499972)</f>
        <v>169.82600393479549</v>
      </c>
      <c r="M90">
        <f>(-0.00853715+(0.00853715^2-4*-0.000000513482*(0.00281421-ResponseSummary!M90))^0.5)/(2*-0.000000513482)</f>
        <v>52.075726940769442</v>
      </c>
      <c r="N90">
        <f>(-0.0065191+(0.0065191^2-4*-0.00000128378*(0.264221-ResponseSummary!N90))^0.5)/(2*-0.00000128378)</f>
        <v>-16.546687456057477</v>
      </c>
      <c r="P90">
        <f>(ResponseSummary!P90-0.0403883)/0.0106138</f>
        <v>10515.518636115246</v>
      </c>
    </row>
    <row r="91" spans="1:16" x14ac:dyDescent="0.35">
      <c r="A91">
        <v>37</v>
      </c>
      <c r="B91" t="s">
        <v>137</v>
      </c>
    </row>
    <row r="92" spans="1:16" x14ac:dyDescent="0.35">
      <c r="A92">
        <v>38</v>
      </c>
      <c r="B92" t="s">
        <v>138</v>
      </c>
      <c r="C92">
        <f>(ResponseSummary!C92-0.0762051)/0.00879014</f>
        <v>186.20805811966591</v>
      </c>
      <c r="D92">
        <f>(ResponseSummary!D92-0.0698265)/0.00907547</f>
        <v>182.37881894821976</v>
      </c>
      <c r="E92">
        <f>(ResponseSummary!E92-0.0502348)/0.00964113</f>
        <v>185.01619623425887</v>
      </c>
      <c r="F92">
        <f>(ResponseSummary!F92-0.0131301)/0.009553</f>
        <v>155.85364806866951</v>
      </c>
      <c r="G92">
        <f>(ResponseSummary!G92-0.0403883)/0.0106138</f>
        <v>177.56239047278072</v>
      </c>
      <c r="H92">
        <f>(ResponseSummary!H92-0.053917)/0.00918357</f>
        <v>174.77767360623375</v>
      </c>
      <c r="I92">
        <f>(ResponseSummary!I92-0.0520936)/0.00774182</f>
        <v>197.87419495674143</v>
      </c>
      <c r="J92">
        <f>(ResponseSummary!J92-0.0290829)/0.00831584</f>
        <v>228.10889819909957</v>
      </c>
      <c r="K92">
        <f>(-0.0094531+(0.0094531^2-4*-0.000000524857*(0.0104328-ResponseSummary!K92))^0.5)/(2*-0.000000524857)</f>
        <v>180.54130382033219</v>
      </c>
      <c r="L92">
        <f>(-0.00951557+(0.00951557^2-4*-0.000000499972*(0.0114284-ResponseSummary!L92))^0.5)/(2*-0.000000499972)</f>
        <v>184.28224714096498</v>
      </c>
      <c r="M92">
        <f>(-0.00853715+(0.00853715^2-4*-0.000000513482*(0.00281421-ResponseSummary!M92))^0.5)/(2*-0.000000513482)</f>
        <v>188.52135609656901</v>
      </c>
      <c r="N92">
        <f>(-0.0065191+(0.0065191^2-4*-0.00000128378*(0.264221-ResponseSummary!N92))^0.5)/(2*-0.00000128378)</f>
        <v>208.39228685682863</v>
      </c>
      <c r="O92">
        <f>(-0.00462044+(0.00462044^2-4*-0.00000119177*(0.0348094-ResponseSummary!O92))^0.5)/(2*-0.00000119177)</f>
        <v>216.67696083901498</v>
      </c>
      <c r="P92">
        <f>(ResponseSummary!P92-0.0403883)/0.0106138</f>
        <v>-2.2035745915694664</v>
      </c>
    </row>
    <row r="93" spans="1:16" x14ac:dyDescent="0.35">
      <c r="A93">
        <v>39</v>
      </c>
      <c r="B93" t="s">
        <v>139</v>
      </c>
      <c r="C93">
        <f>(ResponseSummary!C93-0.0762051)/0.00879014</f>
        <v>243.43126503104617</v>
      </c>
      <c r="D93">
        <f>(ResponseSummary!D93-0.0698265)/0.00907547</f>
        <v>299.39755186232776</v>
      </c>
      <c r="E93">
        <f>(ResponseSummary!E93-0.0502348)/0.00964113</f>
        <v>443.69956633714099</v>
      </c>
      <c r="F93">
        <f>(ResponseSummary!F93-0.0131301)/0.009553</f>
        <v>202.0171569140584</v>
      </c>
      <c r="G93">
        <f>(ResponseSummary!G93-0.0403883)/0.0106138</f>
        <v>782.15264090146798</v>
      </c>
      <c r="H93">
        <f>(ResponseSummary!H93-0.053917)/0.00918357</f>
        <v>753.41974852916667</v>
      </c>
      <c r="I93">
        <f>(ResponseSummary!I93-0.0520936)/0.00774182</f>
        <v>557.47955907008952</v>
      </c>
      <c r="J93">
        <f>(ResponseSummary!J93-0.0290829)/0.00831584</f>
        <v>4784.35336658714</v>
      </c>
      <c r="K93">
        <f>(-0.0094531+(0.0094531^2-4*-0.000000524857*(0.0104328-ResponseSummary!K93))^0.5)/(2*-0.000000524857)</f>
        <v>164.90247055931439</v>
      </c>
      <c r="L93">
        <f>(-0.00951557+(0.00951557^2-4*-0.000000499972*(0.0114284-ResponseSummary!L93))^0.5)/(2*-0.000000499972)</f>
        <v>415.73819365095329</v>
      </c>
      <c r="M93">
        <f>(-0.00853715+(0.00853715^2-4*-0.000000513482*(0.00281421-ResponseSummary!M93))^0.5)/(2*-0.000000513482)</f>
        <v>65.288126280227118</v>
      </c>
      <c r="N93">
        <f>(-0.0065191+(0.0065191^2-4*-0.00000128378*(0.264221-ResponseSummary!N93))^0.5)/(2*-0.00000128378)</f>
        <v>-12.275856888040776</v>
      </c>
      <c r="O93">
        <f>(-0.00462044+(0.00462044^2-4*-0.00000119177*(0.0348094-ResponseSummary!O93))^0.5)/(2*-0.00000119177)</f>
        <v>5.0256470569564442</v>
      </c>
      <c r="P93">
        <f>(ResponseSummary!P93-0.0403883)/0.0106138</f>
        <v>8662.7420622208829</v>
      </c>
    </row>
    <row r="94" spans="1:16" x14ac:dyDescent="0.35">
      <c r="A94">
        <v>40</v>
      </c>
      <c r="B94" t="s">
        <v>140</v>
      </c>
      <c r="C94">
        <f>(ResponseSummary!C94-0.0762051)/0.00879014</f>
        <v>204.06897956119016</v>
      </c>
      <c r="D94">
        <f>(ResponseSummary!D94-0.0698265)/0.00907547</f>
        <v>391.62418034548074</v>
      </c>
      <c r="E94">
        <f>(ResponseSummary!E94-0.0502348)/0.00964113</f>
        <v>369.84930189718426</v>
      </c>
      <c r="F94">
        <f>(ResponseSummary!F94-0.0131301)/0.009553</f>
        <v>337.57666701559714</v>
      </c>
      <c r="G94">
        <f>(ResponseSummary!G94-0.0403883)/0.0106138</f>
        <v>563.94615500574719</v>
      </c>
      <c r="H94">
        <f>(ResponseSummary!H94-0.053917)/0.00918357</f>
        <v>1176.7845184389078</v>
      </c>
      <c r="I94">
        <f>(ResponseSummary!I94-0.0520936)/0.00774182</f>
        <v>551.27946658537655</v>
      </c>
      <c r="J94">
        <f>(ResponseSummary!J94-0.0290829)/0.00831584</f>
        <v>541.72724583445574</v>
      </c>
      <c r="K94">
        <f>(-0.0094531+(0.0094531^2-4*-0.000000524857*(0.0104328-ResponseSummary!K94))^0.5)/(2*-0.000000524857)</f>
        <v>146.49490953597277</v>
      </c>
      <c r="L94">
        <f>(-0.00951557+(0.00951557^2-4*-0.000000499972*(0.0114284-ResponseSummary!L94))^0.5)/(2*-0.000000499972)</f>
        <v>111.69154887675418</v>
      </c>
      <c r="M94">
        <f>(-0.00853715+(0.00853715^2-4*-0.000000513482*(0.00281421-ResponseSummary!M94))^0.5)/(2*-0.000000513482)</f>
        <v>58.915222030903983</v>
      </c>
      <c r="O94">
        <f>(-0.00462044+(0.00462044^2-4*-0.00000119177*(0.0348094-ResponseSummary!O94))^0.5)/(2*-0.00000119177)</f>
        <v>-2.3380641533869704</v>
      </c>
      <c r="P94">
        <f>(ResponseSummary!P94-0.0403883)/0.0106138</f>
        <v>8740.6594904746653</v>
      </c>
    </row>
    <row r="95" spans="1:16" x14ac:dyDescent="0.35">
      <c r="A95">
        <v>41</v>
      </c>
      <c r="B95" t="s">
        <v>141</v>
      </c>
      <c r="C95">
        <f>(ResponseSummary!C95-0.0762051)/0.00879014</f>
        <v>290.4157271670303</v>
      </c>
      <c r="D95">
        <f>(ResponseSummary!D95-0.0698265)/0.00907547</f>
        <v>510.40590735245672</v>
      </c>
      <c r="E95">
        <f>(ResponseSummary!E95-0.0502348)/0.00964113</f>
        <v>758.39296845909143</v>
      </c>
      <c r="F95">
        <f>(ResponseSummary!F95-0.0131301)/0.009553</f>
        <v>709.39703757981783</v>
      </c>
      <c r="G95">
        <f>(ResponseSummary!G95-0.0403883)/0.0106138</f>
        <v>890.50214814675246</v>
      </c>
      <c r="H95">
        <f>(ResponseSummary!H95-0.053917)/0.00918357</f>
        <v>1345.7819780325081</v>
      </c>
      <c r="I95">
        <f>(ResponseSummary!I95-0.0520936)/0.00774182</f>
        <v>2662.4109576301184</v>
      </c>
      <c r="J95">
        <f>(ResponseSummary!J95-0.0290829)/0.00831584</f>
        <v>2018.6676391080157</v>
      </c>
      <c r="K95">
        <f>(-0.0094531+(0.0094531^2-4*-0.000000524857*(0.0104328-ResponseSummary!K95))^0.5)/(2*-0.000000524857)</f>
        <v>771.72004364895338</v>
      </c>
      <c r="L95">
        <f>(-0.00951557+(0.00951557^2-4*-0.000000499972*(0.0114284-ResponseSummary!L95))^0.5)/(2*-0.000000499972)</f>
        <v>232.74002965670951</v>
      </c>
      <c r="M95">
        <f>(-0.00853715+(0.00853715^2-4*-0.000000513482*(0.00281421-ResponseSummary!M95))^0.5)/(2*-0.000000513482)</f>
        <v>165.54205311047937</v>
      </c>
      <c r="N95">
        <f>(-0.0065191+(0.0065191^2-4*-0.00000128378*(0.264221-ResponseSummary!N95))^0.5)/(2*-0.00000128378)</f>
        <v>85.623932588146459</v>
      </c>
      <c r="O95">
        <f>(-0.00462044+(0.00462044^2-4*-0.00000119177*(0.0348094-ResponseSummary!O95))^0.5)/(2*-0.00000119177)</f>
        <v>42.051855819431395</v>
      </c>
      <c r="P95">
        <f>(ResponseSummary!P95-0.0403883)/0.0106138</f>
        <v>8169.7046957734265</v>
      </c>
    </row>
    <row r="96" spans="1:16" x14ac:dyDescent="0.35">
      <c r="A96">
        <v>42</v>
      </c>
      <c r="B96" t="s">
        <v>142</v>
      </c>
      <c r="C96">
        <f>(ResponseSummary!C96-0.0762051)/0.00879014</f>
        <v>147.86964712734951</v>
      </c>
      <c r="D96">
        <f>(ResponseSummary!D96-0.0698265)/0.00907547</f>
        <v>189.65116958129991</v>
      </c>
      <c r="E96">
        <f>(ResponseSummary!E96-0.0502348)/0.00964113</f>
        <v>215.92543612626321</v>
      </c>
      <c r="F96">
        <f>(ResponseSummary!F96-0.0131301)/0.009553</f>
        <v>148.42142782372031</v>
      </c>
      <c r="G96">
        <f>(ResponseSummary!G96-0.0403883)/0.0106138</f>
        <v>414.23540108161075</v>
      </c>
      <c r="H96">
        <f>(ResponseSummary!H96-0.053917)/0.00918357</f>
        <v>701.58805344762436</v>
      </c>
      <c r="I96">
        <f>(ResponseSummary!I96-0.0520936)/0.00774182</f>
        <v>674.89381049933991</v>
      </c>
      <c r="J96">
        <f>(ResponseSummary!J96-0.0290829)/0.00831584</f>
        <v>703.46676944241358</v>
      </c>
      <c r="K96">
        <f>(-0.0094531+(0.0094531^2-4*-0.000000524857*(0.0104328-ResponseSummary!K96))^0.5)/(2*-0.000000524857)</f>
        <v>238.04991718294028</v>
      </c>
      <c r="L96">
        <f>(-0.00951557+(0.00951557^2-4*-0.000000499972*(0.0114284-ResponseSummary!L96))^0.5)/(2*-0.000000499972)</f>
        <v>134.04932203012424</v>
      </c>
      <c r="M96">
        <f>(-0.00853715+(0.00853715^2-4*-0.000000513482*(0.00281421-ResponseSummary!M96))^0.5)/(2*-0.000000513482)</f>
        <v>79.940872403806722</v>
      </c>
      <c r="N96">
        <f>(-0.0065191+(0.0065191^2-4*-0.00000128378*(0.264221-ResponseSummary!N96))^0.5)/(2*-0.00000128378)</f>
        <v>-3.5594996945160298</v>
      </c>
      <c r="O96">
        <f>(-0.00462044+(0.00462044^2-4*-0.00000119177*(0.0348094-ResponseSummary!O96))^0.5)/(2*-0.00000119177)</f>
        <v>-0.82429167867201347</v>
      </c>
      <c r="P96">
        <f>(ResponseSummary!P96-0.0403883)/0.0106138</f>
        <v>8439.8247281840613</v>
      </c>
    </row>
    <row r="97" spans="1:16" x14ac:dyDescent="0.35">
      <c r="A97">
        <v>43</v>
      </c>
      <c r="B97" t="s">
        <v>143</v>
      </c>
    </row>
    <row r="98" spans="1:16" x14ac:dyDescent="0.35">
      <c r="A98">
        <v>44</v>
      </c>
      <c r="B98" t="s">
        <v>144</v>
      </c>
      <c r="C98">
        <f>(ResponseSummary!C98-0.0762051)/0.00879014</f>
        <v>55.948471810460347</v>
      </c>
      <c r="D98">
        <f>(ResponseSummary!D98-0.0698265)/0.00907547</f>
        <v>49.382952067496227</v>
      </c>
      <c r="E98">
        <f>(ResponseSummary!E98-0.0502348)/0.00964113</f>
        <v>52.770287300347576</v>
      </c>
      <c r="F98">
        <f>(ResponseSummary!F98-0.0131301)/0.009553</f>
        <v>22.178362817962942</v>
      </c>
      <c r="G98">
        <f>(ResponseSummary!G98-0.0403883)/0.0106138</f>
        <v>51.688528142606792</v>
      </c>
      <c r="H98">
        <f>(ResponseSummary!H98-0.053917)/0.00918357</f>
        <v>13.184741881425197</v>
      </c>
      <c r="I98">
        <f>(ResponseSummary!I98-0.0520936)/0.00774182</f>
        <v>20.78405336212932</v>
      </c>
      <c r="J98">
        <f>(ResponseSummary!J98-0.0290829)/0.00831584</f>
        <v>5.641895466964252</v>
      </c>
      <c r="K98">
        <f>(-0.0094531+(0.0094531^2-4*-0.000000524857*(0.0104328-ResponseSummary!K98))^0.5)/(2*-0.000000524857)</f>
        <v>10.5389232411862</v>
      </c>
      <c r="L98">
        <f>(-0.00951557+(0.00951557^2-4*-0.000000499972*(0.0114284-ResponseSummary!L98))^0.5)/(2*-0.000000499972)</f>
        <v>2.1621339846991492</v>
      </c>
      <c r="M98">
        <f>(-0.00853715+(0.00853715^2-4*-0.000000513482*(0.00281421-ResponseSummary!M98))^0.5)/(2*-0.000000513482)</f>
        <v>3.6537538806630363</v>
      </c>
      <c r="N98">
        <f>(-0.0065191+(0.0065191^2-4*-0.00000128378*(0.264221-ResponseSummary!N98))^0.5)/(2*-0.00000128378)</f>
        <v>-38.550282005144545</v>
      </c>
      <c r="P98">
        <f>(ResponseSummary!P98-0.0403883)/0.0106138</f>
        <v>-3.2399611826113177</v>
      </c>
    </row>
    <row r="99" spans="1:16" x14ac:dyDescent="0.35">
      <c r="A99">
        <v>45</v>
      </c>
      <c r="B99" t="s">
        <v>145</v>
      </c>
      <c r="C99">
        <f>(ResponseSummary!C99-0.0762051)/0.00879014</f>
        <v>429.09383695822817</v>
      </c>
      <c r="D99">
        <f>(ResponseSummary!D99-0.0698265)/0.00907547</f>
        <v>208.38298181802153</v>
      </c>
      <c r="E99">
        <f>(ResponseSummary!E99-0.0502348)/0.00964113</f>
        <v>76.004078360109247</v>
      </c>
      <c r="F99">
        <f>(ResponseSummary!F99-0.0131301)/0.009553</f>
        <v>164.22798073903485</v>
      </c>
      <c r="G99">
        <f>(ResponseSummary!G99-0.0403883)/0.0106138</f>
        <v>236.82486008781021</v>
      </c>
      <c r="H99">
        <f>(ResponseSummary!H99-0.053917)/0.00918357</f>
        <v>285.41003117524008</v>
      </c>
      <c r="I99">
        <f>(ResponseSummary!I99-0.0520936)/0.00774182</f>
        <v>335.05124118101429</v>
      </c>
      <c r="J99">
        <f>(ResponseSummary!J99-0.0290829)/0.00831584</f>
        <v>1002.7750774425674</v>
      </c>
      <c r="K99">
        <f>(-0.0094531+(0.0094531^2-4*-0.000000524857*(0.0104328-ResponseSummary!K99))^0.5)/(2*-0.000000524857)</f>
        <v>171.37035411627457</v>
      </c>
      <c r="L99">
        <f>(-0.00951557+(0.00951557^2-4*-0.000000499972*(0.0114284-ResponseSummary!L99))^0.5)/(2*-0.000000499972)</f>
        <v>165.1191685318712</v>
      </c>
      <c r="M99">
        <f>(-0.00853715+(0.00853715^2-4*-0.000000513482*(0.00281421-ResponseSummary!M99))^0.5)/(2*-0.000000513482)</f>
        <v>93.671928211939189</v>
      </c>
      <c r="N99">
        <f>(-0.0065191+(0.0065191^2-4*-0.00000128378*(0.264221-ResponseSummary!N99))^0.5)/(2*-0.00000128378)</f>
        <v>-6.009210155594638</v>
      </c>
      <c r="O99">
        <f>(-0.00462044+(0.00462044^2-4*-0.00000119177*(0.0348094-ResponseSummary!O99))^0.5)/(2*-0.00000119177)</f>
        <v>-4.7144669087211648</v>
      </c>
      <c r="P99">
        <f>(ResponseSummary!P99-0.0403883)/0.0106138</f>
        <v>8484.6720024873284</v>
      </c>
    </row>
    <row r="100" spans="1:16" x14ac:dyDescent="0.35">
      <c r="A100">
        <v>46</v>
      </c>
      <c r="B100" t="s">
        <v>146</v>
      </c>
      <c r="C100">
        <f>(ResponseSummary!C100-0.0762051)/0.00879014</f>
        <v>135.35562573519877</v>
      </c>
      <c r="D100">
        <f>(ResponseSummary!D100-0.0698265)/0.00907547</f>
        <v>218.63038498281628</v>
      </c>
      <c r="E100">
        <f>(ResponseSummary!E100-0.0502348)/0.00964113</f>
        <v>265.9195758173575</v>
      </c>
      <c r="F100">
        <f>(ResponseSummary!F100-0.0131301)/0.009553</f>
        <v>131.56808332461006</v>
      </c>
      <c r="G100">
        <f>(ResponseSummary!G100-0.0403883)/0.0106138</f>
        <v>214.30700597335544</v>
      </c>
      <c r="H100">
        <f>(ResponseSummary!H100-0.053917)/0.00918357</f>
        <v>983.94012350316916</v>
      </c>
      <c r="I100">
        <f>(ResponseSummary!I100-0.0520936)/0.00774182</f>
        <v>410.74403693188424</v>
      </c>
      <c r="J100">
        <f>(ResponseSummary!J100-0.0290829)/0.00831584</f>
        <v>2592.5122537230159</v>
      </c>
      <c r="K100">
        <f>(-0.0094531+(0.0094531^2-4*-0.000000524857*(0.0104328-ResponseSummary!K100))^0.5)/(2*-0.000000524857)</f>
        <v>133.81488739437262</v>
      </c>
      <c r="L100">
        <f>(-0.00951557+(0.00951557^2-4*-0.000000499972*(0.0114284-ResponseSummary!L100))^0.5)/(2*-0.000000499972)</f>
        <v>239.74483758750017</v>
      </c>
      <c r="M100">
        <f>(-0.00853715+(0.00853715^2-4*-0.000000513482*(0.00281421-ResponseSummary!M100))^0.5)/(2*-0.000000513482)</f>
        <v>40.885322553873785</v>
      </c>
      <c r="N100">
        <f>(-0.0065191+(0.0065191^2-4*-0.00000128378*(0.264221-ResponseSummary!N100))^0.5)/(2*-0.00000128378)</f>
        <v>-16.394280700918802</v>
      </c>
      <c r="P100">
        <f>(ResponseSummary!P100-0.0403883)/0.0106138</f>
        <v>8995.045290094029</v>
      </c>
    </row>
    <row r="101" spans="1:16" x14ac:dyDescent="0.35">
      <c r="A101">
        <v>47</v>
      </c>
      <c r="B101" t="s">
        <v>147</v>
      </c>
      <c r="C101">
        <f>(ResponseSummary!C101-0.0762051)/0.00879014</f>
        <v>123.63795115891216</v>
      </c>
      <c r="D101">
        <f>(ResponseSummary!D101-0.0698265)/0.00907547</f>
        <v>184.03162591028342</v>
      </c>
      <c r="E101">
        <f>(ResponseSummary!E101-0.0502348)/0.00964113</f>
        <v>166.86479696882006</v>
      </c>
      <c r="F101">
        <f>(ResponseSummary!F101-0.0131301)/0.009553</f>
        <v>94.197623783104774</v>
      </c>
      <c r="G101">
        <f>(ResponseSummary!G101-0.0403883)/0.0106138</f>
        <v>200.08024458723551</v>
      </c>
      <c r="H101">
        <f>(ResponseSummary!H101-0.053917)/0.00918357</f>
        <v>265.26535976749784</v>
      </c>
      <c r="I101">
        <f>(ResponseSummary!I101-0.0520936)/0.00774182</f>
        <v>304.95495891147038</v>
      </c>
      <c r="J101">
        <f>(ResponseSummary!J101-0.0290829)/0.00831584</f>
        <v>1025.3825350175086</v>
      </c>
      <c r="K101">
        <f>(-0.0094531+(0.0094531^2-4*-0.000000524857*(0.0104328-ResponseSummary!K101))^0.5)/(2*-0.000000524857)</f>
        <v>199.66911062222621</v>
      </c>
      <c r="L101">
        <f>(-0.00951557+(0.00951557^2-4*-0.000000499972*(0.0114284-ResponseSummary!L101))^0.5)/(2*-0.000000499972)</f>
        <v>174.74932219067549</v>
      </c>
      <c r="M101">
        <f>(-0.00853715+(0.00853715^2-4*-0.000000513482*(0.00281421-ResponseSummary!M101))^0.5)/(2*-0.000000513482)</f>
        <v>78.048730451268298</v>
      </c>
      <c r="N101">
        <f>(-0.0065191+(0.0065191^2-4*-0.00000128378*(0.264221-ResponseSummary!N101))^0.5)/(2*-0.00000128378)</f>
        <v>-25.370781384110739</v>
      </c>
      <c r="O101">
        <f>(-0.00462044+(0.00462044^2-4*-0.00000119177*(0.0348094-ResponseSummary!O101))^0.5)/(2*-0.00000119177)</f>
        <v>-5.3620725388060109</v>
      </c>
      <c r="P101">
        <f>(ResponseSummary!P101-0.0403883)/0.0106138</f>
        <v>9124.4051800486159</v>
      </c>
    </row>
    <row r="102" spans="1:16" x14ac:dyDescent="0.35">
      <c r="A102">
        <v>48</v>
      </c>
      <c r="B102" t="s">
        <v>148</v>
      </c>
    </row>
    <row r="104" spans="1:16" x14ac:dyDescent="0.35">
      <c r="B104" t="s">
        <v>4</v>
      </c>
      <c r="C104" t="s">
        <v>198</v>
      </c>
      <c r="D104" t="s">
        <v>199</v>
      </c>
      <c r="E104" t="s">
        <v>200</v>
      </c>
      <c r="F104" t="s">
        <v>201</v>
      </c>
      <c r="G104" t="s">
        <v>202</v>
      </c>
      <c r="H104" t="s">
        <v>203</v>
      </c>
      <c r="I104" t="s">
        <v>204</v>
      </c>
      <c r="J104" t="s">
        <v>205</v>
      </c>
      <c r="K104" t="s">
        <v>206</v>
      </c>
      <c r="L104" t="s">
        <v>207</v>
      </c>
      <c r="M104" t="s">
        <v>208</v>
      </c>
      <c r="N104" t="s">
        <v>209</v>
      </c>
      <c r="O104" t="s">
        <v>210</v>
      </c>
    </row>
    <row r="105" spans="1:16" x14ac:dyDescent="0.35">
      <c r="A105">
        <v>1</v>
      </c>
      <c r="B105" t="s">
        <v>150</v>
      </c>
    </row>
    <row r="106" spans="1:16" x14ac:dyDescent="0.35">
      <c r="A106">
        <v>2</v>
      </c>
      <c r="B106" t="s">
        <v>151</v>
      </c>
      <c r="C106">
        <f>(ResponseSummary!C106-0.0762051)/0.00879014</f>
        <v>47.07489300511709</v>
      </c>
      <c r="D106">
        <f>(ResponseSummary!D106-0.0698265)/0.00907547</f>
        <v>11.919327594052978</v>
      </c>
      <c r="E106">
        <f>(ResponseSummary!E106-0.0502348)/0.00964113</f>
        <v>28.39555114390118</v>
      </c>
      <c r="F106">
        <f>(ResponseSummary!F106-0.0131301)/0.009553</f>
        <v>30.866732963466973</v>
      </c>
      <c r="G106">
        <f>(ResponseSummary!G106-0.0403883)/0.0106138</f>
        <v>87.114106163673711</v>
      </c>
      <c r="H106">
        <f>(ResponseSummary!H106-0.053917)/0.00918357</f>
        <v>19.064808130171603</v>
      </c>
      <c r="I106">
        <f>(ResponseSummary!I106-0.0520936)/0.00774182</f>
        <v>17.038164152615277</v>
      </c>
      <c r="J106">
        <f>(ResponseSummary!J106-0.0290829)/0.00831584</f>
        <v>1.4330602801400705</v>
      </c>
      <c r="K106">
        <f>(-0.0094531+(0.0094531^2-4*-0.000000524857*(0.0104328-ResponseSummary!K106))^0.5)/(2*-0.000000524857)</f>
        <v>6.4094065845269679</v>
      </c>
      <c r="L106">
        <f>(-0.00951557+(0.00951557^2-4*-0.000000499972*(0.0114284-ResponseSummary!L106))^0.5)/(2*-0.000000499972)</f>
        <v>1.3212527263732536</v>
      </c>
      <c r="M106">
        <f>(-0.00853715+(0.00853715^2-4*-0.000000513482*(0.00281421-ResponseSummary!M106))^0.5)/(2*-0.000000513482)</f>
        <v>1.6618201689848531</v>
      </c>
      <c r="N106">
        <f>(-0.0065191+(0.0065191^2-4*-0.00000128378*(0.264221-ResponseSummary!N106))^0.5)/(2*-0.00000128378)</f>
        <v>-38.248061843455773</v>
      </c>
      <c r="P106">
        <f>(ResponseSummary!P106-0.0403883)/0.0106138</f>
        <v>4623.3782151538571</v>
      </c>
    </row>
    <row r="107" spans="1:16" x14ac:dyDescent="0.35">
      <c r="A107">
        <v>3</v>
      </c>
      <c r="B107" t="s">
        <v>152</v>
      </c>
      <c r="C107">
        <f>(ResponseSummary!C107-0.0762051)/0.00879014</f>
        <v>197.47067737260159</v>
      </c>
      <c r="D107">
        <f>(ResponseSummary!D107-0.0698265)/0.00907547</f>
        <v>211.02747295732343</v>
      </c>
      <c r="E107">
        <f>(ResponseSummary!E107-0.0502348)/0.00964113</f>
        <v>163.64940624179945</v>
      </c>
      <c r="F107">
        <f>(ResponseSummary!F107-0.0131301)/0.009553</f>
        <v>170.71808855856798</v>
      </c>
      <c r="G107">
        <f>(ResponseSummary!G107-0.0403883)/0.0106138</f>
        <v>751.24947709585626</v>
      </c>
      <c r="H107">
        <f>(ResponseSummary!H107-0.053917)/0.00918357</f>
        <v>673.60329370822024</v>
      </c>
      <c r="I107">
        <f>(ResponseSummary!I107-0.0520936)/0.00774182</f>
        <v>410.61486833845271</v>
      </c>
      <c r="J107">
        <f>(ResponseSummary!J107-0.0290829)/0.00831584</f>
        <v>852.82029235771745</v>
      </c>
      <c r="K107">
        <f>(-0.0094531+(0.0094531^2-4*-0.000000524857*(0.0104328-ResponseSummary!K107))^0.5)/(2*-0.000000524857)</f>
        <v>150.68975672551301</v>
      </c>
      <c r="L107">
        <f>(-0.00951557+(0.00951557^2-4*-0.000000499972*(0.0114284-ResponseSummary!L107))^0.5)/(2*-0.000000499972)</f>
        <v>128.82774539915656</v>
      </c>
      <c r="M107">
        <f>(-0.00853715+(0.00853715^2-4*-0.000000513482*(0.00281421-ResponseSummary!M107))^0.5)/(2*-0.000000513482)</f>
        <v>73.320276539623507</v>
      </c>
      <c r="N107">
        <f>(-0.0065191+(0.0065191^2-4*-0.00000128378*(0.264221-ResponseSummary!N107))^0.5)/(2*-0.00000128378)</f>
        <v>-2.9467032046633825</v>
      </c>
      <c r="O107">
        <f>(-0.00462044+(0.00462044^2-4*-0.00000119177*(0.0348094-ResponseSummary!O107))^0.5)/(2*-0.00000119177)</f>
        <v>1.5568839150460483</v>
      </c>
      <c r="P107">
        <f>(ResponseSummary!P107-0.0403883)/0.0106138</f>
        <v>4361.7377093972009</v>
      </c>
    </row>
    <row r="108" spans="1:16" x14ac:dyDescent="0.35">
      <c r="A108">
        <v>4</v>
      </c>
      <c r="B108" t="s">
        <v>153</v>
      </c>
      <c r="C108">
        <f>(ResponseSummary!C108-0.0762051)/0.00879014</f>
        <v>593.48257251875395</v>
      </c>
      <c r="D108">
        <f>(ResponseSummary!D108-0.0698265)/0.00907547</f>
        <v>442.86119616945467</v>
      </c>
      <c r="E108">
        <f>(ResponseSummary!E108-0.0502348)/0.00964113</f>
        <v>121.33071538294786</v>
      </c>
      <c r="F108">
        <f>(ResponseSummary!F108-0.0131301)/0.009553</f>
        <v>179.1971003873129</v>
      </c>
      <c r="G108">
        <f>(ResponseSummary!G108-0.0403883)/0.0106138</f>
        <v>876.55803764909831</v>
      </c>
      <c r="H108">
        <f>(ResponseSummary!H108-0.053917)/0.00918357</f>
        <v>392.88457538843824</v>
      </c>
      <c r="I108">
        <f>(ResponseSummary!I108-0.0520936)/0.00774182</f>
        <v>445.49038856496276</v>
      </c>
      <c r="J108">
        <f>(ResponseSummary!J108-0.0290829)/0.00831584</f>
        <v>630.83429936121922</v>
      </c>
      <c r="K108">
        <f>(-0.0094531+(0.0094531^2-4*-0.000000524857*(0.0104328-ResponseSummary!K108))^0.5)/(2*-0.000000524857)</f>
        <v>275.83555422239675</v>
      </c>
      <c r="L108">
        <f>(-0.00951557+(0.00951557^2-4*-0.000000499972*(0.0114284-ResponseSummary!L108))^0.5)/(2*-0.000000499972)</f>
        <v>187.81940297162657</v>
      </c>
      <c r="M108">
        <f>(-0.00853715+(0.00853715^2-4*-0.000000513482*(0.00281421-ResponseSummary!M108))^0.5)/(2*-0.000000513482)</f>
        <v>195.11595447700151</v>
      </c>
      <c r="N108">
        <f>(-0.0065191+(0.0065191^2-4*-0.00000128378*(0.264221-ResponseSummary!N108))^0.5)/(2*-0.00000128378)</f>
        <v>20.450044073507328</v>
      </c>
      <c r="O108">
        <f>(-0.00462044+(0.00462044^2-4*-0.00000119177*(0.0348094-ResponseSummary!O108))^0.5)/(2*-0.00000119177)</f>
        <v>58.717239565625711</v>
      </c>
      <c r="P108">
        <f>(ResponseSummary!P108-0.0403883)/0.0106138</f>
        <v>4280.1458195933601</v>
      </c>
    </row>
    <row r="109" spans="1:16" x14ac:dyDescent="0.35">
      <c r="A109">
        <v>5</v>
      </c>
      <c r="B109" t="s">
        <v>154</v>
      </c>
      <c r="C109">
        <f>(ResponseSummary!C109-0.0762051)/0.00879014</f>
        <v>509.41110152966849</v>
      </c>
      <c r="D109">
        <f>(ResponseSummary!D109-0.0698265)/0.00907547</f>
        <v>365.62001747567894</v>
      </c>
      <c r="E109">
        <f>(ResponseSummary!E109-0.0502348)/0.00964113</f>
        <v>247.35328742585153</v>
      </c>
      <c r="F109">
        <f>(ResponseSummary!F109-0.0131301)/0.009553</f>
        <v>536.15303046163501</v>
      </c>
      <c r="G109">
        <f>(ResponseSummary!G109-0.0403883)/0.0106138</f>
        <v>378.2445212836119</v>
      </c>
      <c r="H109">
        <f>(ResponseSummary!H109-0.053917)/0.00918357</f>
        <v>465.94984303489815</v>
      </c>
      <c r="I109">
        <f>(ResponseSummary!I109-0.0520936)/0.00774182</f>
        <v>1052.8411148799637</v>
      </c>
      <c r="J109">
        <f>(ResponseSummary!J109-0.0290829)/0.00831584</f>
        <v>1077.9328486358563</v>
      </c>
      <c r="K109">
        <f>(-0.0094531+(0.0094531^2-4*-0.000000524857*(0.0104328-ResponseSummary!K109))^0.5)/(2*-0.000000524857)</f>
        <v>499.68991664607296</v>
      </c>
      <c r="L109">
        <f>(-0.00951557+(0.00951557^2-4*-0.000000499972*(0.0114284-ResponseSummary!L109))^0.5)/(2*-0.000000499972)</f>
        <v>189.213196306958</v>
      </c>
      <c r="M109">
        <f>(-0.00853715+(0.00853715^2-4*-0.000000513482*(0.00281421-ResponseSummary!M109))^0.5)/(2*-0.000000513482)</f>
        <v>230.21738625572002</v>
      </c>
      <c r="N109">
        <f>(-0.0065191+(0.0065191^2-4*-0.00000128378*(0.264221-ResponseSummary!N109))^0.5)/(2*-0.00000128378)</f>
        <v>113.88526621617088</v>
      </c>
      <c r="O109">
        <f>(-0.00462044+(0.00462044^2-4*-0.00000119177*(0.0348094-ResponseSummary!O109))^0.5)/(2*-0.00000119177)</f>
        <v>28.824260853874073</v>
      </c>
      <c r="P109">
        <f>(ResponseSummary!P109-0.0403883)/0.0106138</f>
        <v>3582.4692098965502</v>
      </c>
    </row>
    <row r="110" spans="1:16" x14ac:dyDescent="0.35">
      <c r="A110">
        <v>6</v>
      </c>
      <c r="B110" t="s">
        <v>155</v>
      </c>
      <c r="C110">
        <f>(ResponseSummary!C110-0.0762051)/0.00879014</f>
        <v>366.52372999747445</v>
      </c>
      <c r="D110">
        <f>(ResponseSummary!D110-0.0698265)/0.00907547</f>
        <v>495.53064469388369</v>
      </c>
      <c r="E110">
        <f>(ResponseSummary!E110-0.0502348)/0.00964113</f>
        <v>710.36955211681618</v>
      </c>
      <c r="F110">
        <f>(ResponseSummary!F110-0.0131301)/0.009553</f>
        <v>470.51919815764683</v>
      </c>
      <c r="G110">
        <f>(ResponseSummary!G110-0.0403883)/0.0106138</f>
        <v>1062.0712374455898</v>
      </c>
      <c r="H110">
        <f>(ResponseSummary!H110-0.053917)/0.00918357</f>
        <v>768.66436472962039</v>
      </c>
      <c r="I110">
        <f>(ResponseSummary!I110-0.0520936)/0.00774182</f>
        <v>880.78854842918076</v>
      </c>
      <c r="J110">
        <f>(ResponseSummary!J110-0.0290829)/0.00831584</f>
        <v>957.80066716050339</v>
      </c>
      <c r="K110">
        <f>(-0.0094531+(0.0094531^2-4*-0.000000524857*(0.0104328-ResponseSummary!K110))^0.5)/(2*-0.000000524857)</f>
        <v>238.2672352225666</v>
      </c>
      <c r="L110">
        <f>(-0.00951557+(0.00951557^2-4*-0.000000499972*(0.0114284-ResponseSummary!L110))^0.5)/(2*-0.000000499972)</f>
        <v>97.877620155476507</v>
      </c>
      <c r="M110">
        <f>(-0.00853715+(0.00853715^2-4*-0.000000513482*(0.00281421-ResponseSummary!M110))^0.5)/(2*-0.000000513482)</f>
        <v>91.184433671888073</v>
      </c>
      <c r="N110">
        <f>(-0.0065191+(0.0065191^2-4*-0.00000128378*(0.264221-ResponseSummary!N110))^0.5)/(2*-0.00000128378)</f>
        <v>10.264339368379527</v>
      </c>
      <c r="O110">
        <f>(-0.00462044+(0.00462044^2-4*-0.00000119177*(0.0348094-ResponseSummary!O110))^0.5)/(2*-0.00000119177)</f>
        <v>-2.5542209917322705</v>
      </c>
      <c r="P110">
        <f>(ResponseSummary!P110-0.0403883)/0.0106138</f>
        <v>3625.9974467203083</v>
      </c>
    </row>
    <row r="111" spans="1:16" x14ac:dyDescent="0.35">
      <c r="A111">
        <v>7</v>
      </c>
      <c r="B111" t="s">
        <v>156</v>
      </c>
    </row>
    <row r="112" spans="1:16" x14ac:dyDescent="0.35">
      <c r="A112">
        <v>8</v>
      </c>
      <c r="B112" t="s">
        <v>157</v>
      </c>
      <c r="C112">
        <f>(ResponseSummary!C112-0.0762051)/0.00879014</f>
        <v>47.07489300511709</v>
      </c>
      <c r="D112">
        <f>(ResponseSummary!D112-0.0698265)/0.00907547</f>
        <v>42.000414303611819</v>
      </c>
      <c r="E112">
        <f>(ResponseSummary!E112-0.0502348)/0.00964113</f>
        <v>38.560334732546906</v>
      </c>
      <c r="F112">
        <f>(ResponseSummary!F112-0.0131301)/0.009553</f>
        <v>43.9516277609128</v>
      </c>
      <c r="G112">
        <f>(ResponseSummary!G112-0.0403883)/0.0106138</f>
        <v>46.600812150219532</v>
      </c>
      <c r="H112">
        <f>(ResponseSummary!H112-0.053917)/0.00918357</f>
        <v>38.447248727891221</v>
      </c>
      <c r="I112">
        <f>(ResponseSummary!I112-0.0520936)/0.00774182</f>
        <v>46.230266268138493</v>
      </c>
      <c r="J112">
        <f>(ResponseSummary!J112-0.0290829)/0.00831584</f>
        <v>55.546655539308112</v>
      </c>
      <c r="K112">
        <f>(-0.0094531+(0.0094531^2-4*-0.000000524857*(0.0104328-ResponseSummary!K112))^0.5)/(2*-0.000000524857)</f>
        <v>40.56137222861301</v>
      </c>
      <c r="L112">
        <f>(-0.00951557+(0.00951557^2-4*-0.000000499972*(0.0114284-ResponseSummary!L112))^0.5)/(2*-0.000000499972)</f>
        <v>42.506645093011542</v>
      </c>
      <c r="M112">
        <f>(-0.00853715+(0.00853715^2-4*-0.000000513482*(0.00281421-ResponseSummary!M112))^0.5)/(2*-0.000000513482)</f>
        <v>48.893754905763743</v>
      </c>
      <c r="N112">
        <f>(-0.0065191+(0.0065191^2-4*-0.00000128378*(0.264221-ResponseSummary!N112))^0.5)/(2*-0.00000128378)</f>
        <v>30.211338694320723</v>
      </c>
      <c r="O112">
        <f>(-0.00462044+(0.00462044^2-4*-0.00000119177*(0.0348094-ResponseSummary!O112))^0.5)/(2*-0.00000119177)</f>
        <v>23.777911571697757</v>
      </c>
    </row>
    <row r="113" spans="1:16" x14ac:dyDescent="0.35">
      <c r="A113">
        <v>9</v>
      </c>
      <c r="B113" t="s">
        <v>158</v>
      </c>
      <c r="C113">
        <f>(ResponseSummary!C113-0.0762051)/0.00879014</f>
        <v>211.5773923964806</v>
      </c>
      <c r="D113">
        <f>(ResponseSummary!D113-0.0698265)/0.00907547</f>
        <v>475.25621262590261</v>
      </c>
      <c r="E113">
        <f>(ResponseSummary!E113-0.0502348)/0.00964113</f>
        <v>487.88525826329482</v>
      </c>
      <c r="F113">
        <f>(ResponseSummary!F113-0.0131301)/0.009553</f>
        <v>423.93697267873961</v>
      </c>
      <c r="G113">
        <f>(ResponseSummary!G113-0.0403883)/0.0106138</f>
        <v>721.4769168441087</v>
      </c>
      <c r="H113">
        <f>(ResponseSummary!H113-0.053917)/0.00918357</f>
        <v>669.90102977382435</v>
      </c>
      <c r="I113">
        <f>(ResponseSummary!I113-0.0520936)/0.00774182</f>
        <v>639.7599530859668</v>
      </c>
      <c r="J113">
        <f>(ResponseSummary!J113-0.0290829)/0.00831584</f>
        <v>642.25828058259901</v>
      </c>
      <c r="K113">
        <f>(-0.0094531+(0.0094531^2-4*-0.000000524857*(0.0104328-ResponseSummary!K113))^0.5)/(2*-0.000000524857)</f>
        <v>168.35141935176398</v>
      </c>
      <c r="L113">
        <f>(-0.00951557+(0.00951557^2-4*-0.000000499972*(0.0114284-ResponseSummary!L113))^0.5)/(2*-0.000000499972)</f>
        <v>73.593007431539988</v>
      </c>
      <c r="M113">
        <f>(-0.00853715+(0.00853715^2-4*-0.000000513482*(0.00281421-ResponseSummary!M113))^0.5)/(2*-0.000000513482)</f>
        <v>59.623079496391576</v>
      </c>
      <c r="N113">
        <f>(-0.0065191+(0.0065191^2-4*-0.00000128378*(0.264221-ResponseSummary!N113))^0.5)/(2*-0.00000128378)</f>
        <v>-3.3900158710926401E-2</v>
      </c>
      <c r="O113">
        <f>(-0.00462044+(0.00462044^2-4*-0.00000119177*(0.0348094-ResponseSummary!O113))^0.5)/(2*-0.00000119177)</f>
        <v>5.242651407169383</v>
      </c>
      <c r="P113">
        <f>(ResponseSummary!P113-0.0403883)/0.0106138</f>
        <v>3484.577785524506</v>
      </c>
    </row>
    <row r="114" spans="1:16" x14ac:dyDescent="0.35">
      <c r="A114">
        <v>10</v>
      </c>
      <c r="B114" t="s">
        <v>159</v>
      </c>
      <c r="C114">
        <f>(ResponseSummary!C114-0.0762051)/0.00879014</f>
        <v>244.11384801607252</v>
      </c>
      <c r="D114">
        <f>(ResponseSummary!D114-0.0698265)/0.00907547</f>
        <v>307.55139954184193</v>
      </c>
      <c r="E114">
        <f>(ResponseSummary!E114-0.0502348)/0.00964113</f>
        <v>116.66321271469218</v>
      </c>
      <c r="F114">
        <f>(ResponseSummary!F114-0.0131301)/0.009553</f>
        <v>141.40792421228934</v>
      </c>
      <c r="G114">
        <f>(ResponseSummary!G114-0.0403883)/0.0106138</f>
        <v>330.57073809568675</v>
      </c>
      <c r="H114">
        <f>(ResponseSummary!H114-0.053917)/0.00918357</f>
        <v>868.18993049543906</v>
      </c>
      <c r="I114">
        <f>(ResponseSummary!I114-0.0520936)/0.00774182</f>
        <v>263.49184041995295</v>
      </c>
      <c r="J114">
        <f>(ResponseSummary!J114-0.0290829)/0.00831584</f>
        <v>1052.8000899488206</v>
      </c>
      <c r="K114">
        <f>(-0.0094531+(0.0094531^2-4*-0.000000524857*(0.0104328-ResponseSummary!K114))^0.5)/(2*-0.000000524857)</f>
        <v>95.776174262120094</v>
      </c>
      <c r="L114">
        <f>(-0.00951557+(0.00951557^2-4*-0.000000499972*(0.0114284-ResponseSummary!L114))^0.5)/(2*-0.000000499972)</f>
        <v>129.7865927294408</v>
      </c>
      <c r="M114">
        <f>(-0.00853715+(0.00853715^2-4*-0.000000513482*(0.00281421-ResponseSummary!M114))^0.5)/(2*-0.000000513482)</f>
        <v>41.473913771551487</v>
      </c>
      <c r="N114">
        <f>(-0.0065191+(0.0065191^2-4*-0.00000128378*(0.264221-ResponseSummary!N114))^0.5)/(2*-0.00000128378)</f>
        <v>-14.869712921501208</v>
      </c>
      <c r="O114">
        <f>(-0.00462044+(0.00462044^2-4*-0.00000119177*(0.0348094-ResponseSummary!O114))^0.5)/(2*-0.00000119177)</f>
        <v>-2.121883238065037</v>
      </c>
      <c r="P114">
        <f>(ResponseSummary!P114-0.0403883)/0.0106138</f>
        <v>4190.3570540240071</v>
      </c>
    </row>
    <row r="115" spans="1:16" x14ac:dyDescent="0.35">
      <c r="A115">
        <v>11</v>
      </c>
      <c r="B115" t="s">
        <v>160</v>
      </c>
    </row>
    <row r="116" spans="1:16" x14ac:dyDescent="0.35">
      <c r="A116">
        <v>12</v>
      </c>
      <c r="B116" t="s">
        <v>161</v>
      </c>
      <c r="C116">
        <f>(ResponseSummary!C116-0.0762051)/0.00879014</f>
        <v>24.77718216092121</v>
      </c>
      <c r="D116">
        <f>(ResponseSummary!D116-0.0698265)/0.00907547</f>
        <v>6.8507195770577178</v>
      </c>
      <c r="E116">
        <f>(ResponseSummary!E116-0.0502348)/0.00964113</f>
        <v>47.584173224507914</v>
      </c>
      <c r="F116">
        <f>(ResponseSummary!F116-0.0131301)/0.009553</f>
        <v>48.243473254475028</v>
      </c>
      <c r="G116">
        <f>(ResponseSummary!G116-0.0403883)/0.0106138</f>
        <v>108.97244153837457</v>
      </c>
      <c r="H116">
        <f>(ResponseSummary!H116-0.053917)/0.00918357</f>
        <v>16.342555237233448</v>
      </c>
      <c r="I116">
        <f>(ResponseSummary!I116-0.0520936)/0.00774182</f>
        <v>11.613083228491492</v>
      </c>
      <c r="K116">
        <f>(-0.0094531+(0.0094531^2-4*-0.000000524857*(0.0104328-ResponseSummary!K116))^0.5)/(2*-0.000000524857)</f>
        <v>8.7386444797285066</v>
      </c>
      <c r="L116">
        <f>(-0.00951557+(0.00951557^2-4*-0.000000499972*(0.0114284-ResponseSummary!L116))^0.5)/(2*-0.000000499972)</f>
        <v>3.738986694365853</v>
      </c>
      <c r="M116">
        <f>(-0.00853715+(0.00853715^2-4*-0.000000513482*(0.00281421-ResponseSummary!M116))^0.5)/(2*-0.000000513482)</f>
        <v>2.5991412644486904</v>
      </c>
      <c r="N116">
        <f>(-0.0065191+(0.0065191^2-4*-0.00000128378*(0.264221-ResponseSummary!N116))^0.5)/(2*-0.00000128378)</f>
        <v>-39.154616047706028</v>
      </c>
      <c r="P116">
        <f>(ResponseSummary!P116-0.0403883)/0.0106138</f>
        <v>4153.5182215606101</v>
      </c>
    </row>
    <row r="117" spans="1:16" x14ac:dyDescent="0.35">
      <c r="A117">
        <v>13</v>
      </c>
      <c r="B117" t="s">
        <v>162</v>
      </c>
      <c r="C117">
        <f>(ResponseSummary!C117-0.0762051)/0.00879014</f>
        <v>13.628326738823274</v>
      </c>
      <c r="D117">
        <f>(ResponseSummary!D117-0.0698265)/0.00907547</f>
        <v>11.919327594052978</v>
      </c>
      <c r="E117">
        <f>(ResponseSummary!E117-0.0502348)/0.00964113</f>
        <v>16.986100177053935</v>
      </c>
      <c r="F117">
        <f>(ResponseSummary!F117-0.0131301)/0.009553</f>
        <v>22.492400293101642</v>
      </c>
      <c r="G117">
        <f>(ResponseSummary!G117-0.0403883)/0.0106138</f>
        <v>75.713853662213339</v>
      </c>
      <c r="H117">
        <f>(ResponseSummary!H117-0.053917)/0.00918357</f>
        <v>3.4935215825653851</v>
      </c>
      <c r="I117">
        <f>(ResponseSummary!I117-0.0520936)/0.00774182</f>
        <v>15.875646811731608</v>
      </c>
      <c r="J117">
        <f>(ResponseSummary!J117-0.0290829)/0.00831584</f>
        <v>5.7621479008735141</v>
      </c>
      <c r="K117">
        <f>(-0.0094531+(0.0094531^2-4*-0.000000524857*(0.0104328-ResponseSummary!K117))^0.5)/(2*-0.000000524857)</f>
        <v>6.9387258911426626</v>
      </c>
      <c r="L117">
        <f>(-0.00951557+(0.00951557^2-4*-0.000000499972*(0.0114284-ResponseSummary!L117))^0.5)/(2*-0.000000499972)</f>
        <v>1.5314660738656514</v>
      </c>
      <c r="M117">
        <f>(-0.00853715+(0.00853715^2-4*-0.000000513482*(0.00281421-ResponseSummary!M117))^0.5)/(2*-0.000000513482)</f>
        <v>4.5912996980799612</v>
      </c>
      <c r="P117">
        <f>(ResponseSummary!P117-0.0403883)/0.0106138</f>
        <v>4109.707333848386</v>
      </c>
    </row>
    <row r="118" spans="1:16" x14ac:dyDescent="0.35">
      <c r="A118">
        <v>14</v>
      </c>
      <c r="B118" t="s">
        <v>163</v>
      </c>
      <c r="C118">
        <f>(ResponseSummary!C118-0.0762051)/0.00879014</f>
        <v>-0.13709679254255344</v>
      </c>
      <c r="D118">
        <f>(ResponseSummary!D118-0.0698265)/0.00907547</f>
        <v>15.77587717220155</v>
      </c>
      <c r="E118">
        <f>(ResponseSummary!E118-0.0502348)/0.00964113</f>
        <v>26.632272358115696</v>
      </c>
      <c r="F118">
        <f>(ResponseSummary!F118-0.0131301)/0.009553</f>
        <v>40.706573851146238</v>
      </c>
      <c r="G118">
        <f>(ResponseSummary!G118-0.0403883)/0.0106138</f>
        <v>136.01270986828467</v>
      </c>
      <c r="H118">
        <f>(ResponseSummary!H118-0.053917)/0.00918357</f>
        <v>9.0469174841592128</v>
      </c>
      <c r="I118">
        <f>(ResponseSummary!I118-0.0520936)/0.00774182</f>
        <v>14.583960877416423</v>
      </c>
      <c r="J118">
        <f>(ResponseSummary!J118-0.0290829)/0.00831584</f>
        <v>6.9646722399661369</v>
      </c>
      <c r="K118">
        <f>(-0.0094531+(0.0094531^2-4*-0.000000524857*(0.0104328-ResponseSummary!K118))^0.5)/(2*-0.000000524857)</f>
        <v>11.38623793550089</v>
      </c>
      <c r="L118">
        <f>(-0.00951557+(0.00951557^2-4*-0.000000499972*(0.0114284-ResponseSummary!L118))^0.5)/(2*-0.000000499972)</f>
        <v>5.1058038442783511</v>
      </c>
      <c r="M118">
        <f>(-0.00853715+(0.00853715^2-4*-0.000000513482*(0.00281421-ResponseSummary!M118))^0.5)/(2*-0.000000513482)</f>
        <v>3.4193839545264808</v>
      </c>
      <c r="N118">
        <f>(-0.0065191+(0.0065191^2-4*-0.00000128378*(0.264221-ResponseSummary!N118))^0.5)/(2*-0.00000128378)</f>
        <v>-38.85246673574175</v>
      </c>
      <c r="P118">
        <f>(ResponseSummary!P118-0.0403883)/0.0106138</f>
        <v>4407.2445024402195</v>
      </c>
    </row>
    <row r="119" spans="1:16" x14ac:dyDescent="0.35">
      <c r="A119">
        <v>15</v>
      </c>
      <c r="B119" t="s">
        <v>164</v>
      </c>
      <c r="C119">
        <f>(ResponseSummary!C119-0.0762051)/0.00879014</f>
        <v>19.771573604060915</v>
      </c>
      <c r="D119">
        <f>(ResponseSummary!D119-0.0698265)/0.00907547</f>
        <v>19.30186535793738</v>
      </c>
      <c r="E119">
        <f>(ResponseSummary!E119-0.0502348)/0.00964113</f>
        <v>48.517673758159056</v>
      </c>
      <c r="F119">
        <f>(ResponseSummary!F119-0.0131301)/0.009553</f>
        <v>39.555103108971004</v>
      </c>
      <c r="G119">
        <f>(ResponseSummary!G119-0.0403883)/0.0106138</f>
        <v>113.30642182818596</v>
      </c>
      <c r="H119">
        <f>(ResponseSummary!H119-0.053917)/0.00918357</f>
        <v>19.282588361606653</v>
      </c>
      <c r="I119">
        <f>(ResponseSummary!I119-0.0520936)/0.00774182</f>
        <v>9.6755543270187125</v>
      </c>
      <c r="J119">
        <f>(ResponseSummary!J119-0.0290829)/0.00831584</f>
        <v>5.0406332974179398</v>
      </c>
      <c r="K119">
        <f>(-0.0094531+(0.0094531^2-4*-0.000000524857*(0.0104328-ResponseSummary!K119))^0.5)/(2*-0.000000524857)</f>
        <v>23.999482136604897</v>
      </c>
      <c r="L119">
        <f>(-0.00951557+(0.00951557^2-4*-0.000000499972*(0.0114284-ResponseSummary!L119))^0.5)/(2*-0.000000499972)</f>
        <v>3.738986694365853</v>
      </c>
      <c r="M119">
        <f>(-0.00853715+(0.00853715^2-4*-0.000000513482*(0.00281421-ResponseSummary!M119))^0.5)/(2*-0.000000513482)</f>
        <v>10.218797813841443</v>
      </c>
      <c r="N119">
        <f>(-0.0065191+(0.0065191^2-4*-0.00000128378*(0.264221-ResponseSummary!N119))^0.5)/(2*-0.00000128378)</f>
        <v>-35.072607853284637</v>
      </c>
      <c r="O119">
        <f>(-0.00462044+(0.00462044^2-4*-0.00000119177*(0.0348094-ResponseSummary!O119))^0.5)/(2*-0.00000119177)</f>
        <v>-5.3620725388060109</v>
      </c>
      <c r="P119">
        <f>(ResponseSummary!P119-0.0403883)/0.0106138</f>
        <v>4134.5806120333909</v>
      </c>
    </row>
    <row r="120" spans="1:16" x14ac:dyDescent="0.35">
      <c r="A120">
        <v>16</v>
      </c>
      <c r="B120" t="s">
        <v>165</v>
      </c>
    </row>
    <row r="121" spans="1:16" x14ac:dyDescent="0.35">
      <c r="A121">
        <v>17</v>
      </c>
      <c r="B121" t="s">
        <v>166</v>
      </c>
      <c r="C121">
        <f>(ResponseSummary!C121-0.0762051)/0.00879014</f>
        <v>120.33880006461786</v>
      </c>
      <c r="D121">
        <f>(ResponseSummary!D121-0.0698265)/0.00907547</f>
        <v>253.0087697937407</v>
      </c>
      <c r="E121">
        <f>(ResponseSummary!E121-0.0502348)/0.00964113</f>
        <v>168.52435347308875</v>
      </c>
      <c r="F121">
        <f>(ResponseSummary!F121-0.0131301)/0.009553</f>
        <v>178.56902543703549</v>
      </c>
      <c r="G121">
        <f>(ResponseSummary!G121-0.0403883)/0.0106138</f>
        <v>708.38075901185255</v>
      </c>
      <c r="H121">
        <f>(ResponseSummary!H121-0.053917)/0.00918357</f>
        <v>613.06038936927575</v>
      </c>
      <c r="I121">
        <f>(ResponseSummary!I121-0.0520936)/0.00774182</f>
        <v>417.71914097718621</v>
      </c>
      <c r="J121">
        <f>(ResponseSummary!J121-0.0290829)/0.00831584</f>
        <v>869.89613797283266</v>
      </c>
      <c r="K121">
        <f>(-0.0094531+(0.0094531^2-4*-0.000000524857*(0.0104328-ResponseSummary!K121))^0.5)/(2*-0.000000524857)</f>
        <v>149.39882288191419</v>
      </c>
      <c r="L121">
        <f>(-0.00951557+(0.00951557^2-4*-0.000000499972*(0.0114284-ResponseSummary!L121))^0.5)/(2*-0.000000499972)</f>
        <v>129.68004930021257</v>
      </c>
      <c r="M121">
        <f>(-0.00853715+(0.00853715^2-4*-0.000000513482*(0.00281421-ResponseSummary!M121))^0.5)/(2*-0.000000513482)</f>
        <v>76.62990924692815</v>
      </c>
      <c r="N121">
        <f>(-0.0065191+(0.0065191^2-4*-0.00000128378*(0.264221-ResponseSummary!N121))^0.5)/(2*-0.00000128378)</f>
        <v>-4.4784176067889847</v>
      </c>
      <c r="O121">
        <f>(-0.00462044+(0.00462044^2-4*-0.00000119177*(0.0348094-ResponseSummary!O121))^0.5)/(2*-0.00000119177)</f>
        <v>0.69066333361504972</v>
      </c>
      <c r="P121">
        <f>(ResponseSummary!P121-0.0403883)/0.0106138</f>
        <v>3550.4354425370743</v>
      </c>
    </row>
    <row r="122" spans="1:16" x14ac:dyDescent="0.35">
      <c r="A122">
        <v>18</v>
      </c>
      <c r="B122" t="s">
        <v>167</v>
      </c>
      <c r="C122">
        <f>(ResponseSummary!C122-0.0762051)/0.00879014</f>
        <v>583.24382774335788</v>
      </c>
      <c r="D122">
        <f>(ResponseSummary!D122-0.0698265)/0.00907547</f>
        <v>388.31856642135335</v>
      </c>
      <c r="E122">
        <f>(ResponseSummary!E122-0.0502348)/0.00964113</f>
        <v>189.06136521341381</v>
      </c>
      <c r="F122">
        <f>(ResponseSummary!F122-0.0131301)/0.009553</f>
        <v>311.82559405422376</v>
      </c>
      <c r="G122">
        <f>(ResponseSummary!G122-0.0403883)/0.0106138</f>
        <v>1200.9470406451978</v>
      </c>
      <c r="H122">
        <f>(ResponseSummary!H122-0.053917)/0.00918357</f>
        <v>550.66635306313333</v>
      </c>
      <c r="I122">
        <f>(ResponseSummary!I122-0.0520936)/0.00774182</f>
        <v>618.9638095434924</v>
      </c>
      <c r="J122">
        <f>(ResponseSummary!J122-0.0290829)/0.00831584</f>
        <v>872.4214390849271</v>
      </c>
      <c r="K122">
        <f>(-0.0094531+(0.0094531^2-4*-0.000000524857*(0.0104328-ResponseSummary!K122))^0.5)/(2*-0.000000524857)</f>
        <v>407.45398914483536</v>
      </c>
      <c r="L122">
        <f>(-0.00951557+(0.00951557^2-4*-0.000000499972*(0.0114284-ResponseSummary!L122))^0.5)/(2*-0.000000499972)</f>
        <v>285.78485631506646</v>
      </c>
      <c r="M122">
        <f>(-0.00853715+(0.00853715^2-4*-0.000000513482*(0.00281421-ResponseSummary!M122))^0.5)/(2*-0.000000513482)</f>
        <v>183.24952891057092</v>
      </c>
      <c r="N122">
        <f>(-0.0065191+(0.0065191^2-4*-0.00000128378*(0.264221-ResponseSummary!N122))^0.5)/(2*-0.00000128378)</f>
        <v>56.899778592053288</v>
      </c>
      <c r="O122">
        <f>(-0.00462044+(0.00462044^2-4*-0.00000119177*(0.0348094-ResponseSummary!O122))^0.5)/(2*-0.00000119177)</f>
        <v>47.368799796713908</v>
      </c>
      <c r="P122">
        <f>(ResponseSummary!P122-0.0403883)/0.0106138</f>
        <v>4339.6909400968552</v>
      </c>
    </row>
    <row r="123" spans="1:16" x14ac:dyDescent="0.35">
      <c r="A123">
        <v>19</v>
      </c>
      <c r="B123" t="s">
        <v>168</v>
      </c>
      <c r="C123">
        <f>(ResponseSummary!C123-0.0762051)/0.00879014</f>
        <v>176.53813249845851</v>
      </c>
      <c r="D123">
        <f>(ResponseSummary!D123-0.0698265)/0.00907547</f>
        <v>366.8320759145256</v>
      </c>
      <c r="E123">
        <f>(ResponseSummary!E123-0.0502348)/0.00964113</f>
        <v>316.12116007148541</v>
      </c>
      <c r="F123">
        <f>(ResponseSummary!F123-0.0131301)/0.009553</f>
        <v>378.40153878362815</v>
      </c>
      <c r="G123">
        <f>(ResponseSummary!G123-0.0403883)/0.0106138</f>
        <v>411.8799770110611</v>
      </c>
      <c r="H123">
        <f>(ResponseSummary!H123-0.053917)/0.00918357</f>
        <v>357.82195812739485</v>
      </c>
      <c r="I123">
        <f>(ResponseSummary!I123-0.0520936)/0.00774182</f>
        <v>961.00224495015379</v>
      </c>
      <c r="J123">
        <f>(ResponseSummary!J123-0.0290829)/0.00831584</f>
        <v>927.13629651364147</v>
      </c>
      <c r="K123">
        <f>(-0.0094531+(0.0094531^2-4*-0.000000524857*(0.0104328-ResponseSummary!K123))^0.5)/(2*-0.000000524857)</f>
        <v>456.45578092360472</v>
      </c>
      <c r="L123">
        <f>(-0.00951557+(0.00951557^2-4*-0.000000499972*(0.0114284-ResponseSummary!L123))^0.5)/(2*-0.000000499972)</f>
        <v>177.31904033660226</v>
      </c>
      <c r="M123">
        <f>(-0.00853715+(0.00853715^2-4*-0.000000513482*(0.00281421-ResponseSummary!M123))^0.5)/(2*-0.000000513482)</f>
        <v>217.57777154961178</v>
      </c>
      <c r="N123">
        <f>(-0.0065191+(0.0065191^2-4*-0.00000128378*(0.264221-ResponseSummary!N123))^0.5)/(2*-0.00000128378)</f>
        <v>65.23008351162899</v>
      </c>
      <c r="O123">
        <f>(-0.00462044+(0.00462044^2-4*-0.00000119177*(0.0348094-ResponseSummary!O123))^0.5)/(2*-0.00000119177)</f>
        <v>24.654581703571704</v>
      </c>
      <c r="P123">
        <f>(ResponseSummary!P123-0.0403883)/0.0106138</f>
        <v>3451.5076315739889</v>
      </c>
    </row>
    <row r="124" spans="1:16" x14ac:dyDescent="0.35">
      <c r="A124">
        <v>20</v>
      </c>
      <c r="B124" t="s">
        <v>169</v>
      </c>
      <c r="C124">
        <f>(ResponseSummary!C124-0.0762051)/0.00879014</f>
        <v>291.55336547540765</v>
      </c>
      <c r="D124">
        <f>(ResponseSummary!D124-0.0698265)/0.00907547</f>
        <v>417.73853034608675</v>
      </c>
      <c r="E124">
        <f>(ResponseSummary!E124-0.0502348)/0.00964113</f>
        <v>426.37794532383651</v>
      </c>
      <c r="F124">
        <f>(ResponseSummary!F124-0.0131301)/0.009553</f>
        <v>444.76812519627339</v>
      </c>
      <c r="G124">
        <f>(ResponseSummary!G124-0.0403883)/0.0106138</f>
        <v>770.75238840000759</v>
      </c>
      <c r="H124">
        <f>(ResponseSummary!H124-0.053917)/0.00918357</f>
        <v>704.41919645628002</v>
      </c>
      <c r="I124">
        <f>(ResponseSummary!I124-0.0520936)/0.00774182</f>
        <v>713.1277141550695</v>
      </c>
      <c r="J124">
        <f>(ResponseSummary!J124-0.0290829)/0.00831584</f>
        <v>769.96636539423571</v>
      </c>
      <c r="K124">
        <f>(-0.0094531+(0.0094531^2-4*-0.000000524857*(0.0104328-ResponseSummary!K124))^0.5)/(2*-0.000000524857)</f>
        <v>183.24045630683938</v>
      </c>
      <c r="L124">
        <f>(-0.00951557+(0.00951557^2-4*-0.000000499972*(0.0114284-ResponseSummary!L124))^0.5)/(2*-0.000000499972)</f>
        <v>83.977895809527482</v>
      </c>
      <c r="M124">
        <f>(-0.00853715+(0.00853715^2-4*-0.000000513482*(0.00281421-ResponseSummary!M124))^0.5)/(2*-0.000000513482)</f>
        <v>60.33099767706063</v>
      </c>
      <c r="N124">
        <f>(-0.0065191+(0.0065191^2-4*-0.00000128378*(0.264221-ResponseSummary!N124))^0.5)/(2*-0.00000128378)</f>
        <v>-2.3337589515442767</v>
      </c>
      <c r="O124">
        <f>(-0.00462044+(0.00462044^2-4*-0.00000119177*(0.0348094-ResponseSummary!O124))^0.5)/(2*-0.00000119177)</f>
        <v>2.2068036591565976</v>
      </c>
      <c r="P124">
        <f>(ResponseSummary!P124-0.0403883)/0.0106138</f>
        <v>3624.4899753151558</v>
      </c>
    </row>
    <row r="125" spans="1:16" x14ac:dyDescent="0.35">
      <c r="A125">
        <v>21</v>
      </c>
      <c r="B125" t="s">
        <v>170</v>
      </c>
    </row>
    <row r="126" spans="1:16" x14ac:dyDescent="0.35">
      <c r="A126">
        <v>22</v>
      </c>
      <c r="B126" t="s">
        <v>171</v>
      </c>
      <c r="C126">
        <f>(ResponseSummary!C126-0.0762051)/0.00879014</f>
        <v>342.747089352388</v>
      </c>
      <c r="D126">
        <f>(ResponseSummary!D126-0.0698265)/0.00907547</f>
        <v>332.89443962681821</v>
      </c>
      <c r="E126">
        <f>(ResponseSummary!E126-0.0502348)/0.00964113</f>
        <v>366.32274432561326</v>
      </c>
      <c r="F126">
        <f>(ResponseSummary!F126-0.0131301)/0.009553</f>
        <v>381.96063016853338</v>
      </c>
      <c r="G126">
        <f>(ResponseSummary!G126-0.0403883)/0.0106138</f>
        <v>378.2445212836119</v>
      </c>
      <c r="H126">
        <f>(ResponseSummary!H126-0.053917)/0.00918357</f>
        <v>324.17491237067935</v>
      </c>
      <c r="I126">
        <f>(ResponseSummary!I126-0.0520936)/0.00774182</f>
        <v>436.06108124446189</v>
      </c>
      <c r="J126">
        <f>(ResponseSummary!J126-0.0290829)/0.00831584</f>
        <v>434.58232722130293</v>
      </c>
      <c r="K126">
        <f>(-0.0094531+(0.0094531^2-4*-0.000000524857*(0.0104328-ResponseSummary!K126))^0.5)/(2*-0.000000524857)</f>
        <v>359.50114590203083</v>
      </c>
      <c r="L126">
        <f>(-0.00951557+(0.00951557^2-4*-0.000000499972*(0.0114284-ResponseSummary!L126))^0.5)/(2*-0.000000499972)</f>
        <v>341.86105707168127</v>
      </c>
      <c r="M126">
        <f>(-0.00853715+(0.00853715^2-4*-0.000000513482*(0.00281421-ResponseSummary!M126))^0.5)/(2*-0.000000513482)</f>
        <v>388.74625175282961</v>
      </c>
      <c r="N126">
        <f>(-0.0065191+(0.0065191^2-4*-0.00000128378*(0.264221-ResponseSummary!N126))^0.5)/(2*-0.00000128378)</f>
        <v>370.62164018582627</v>
      </c>
      <c r="O126">
        <f>(-0.00462044+(0.00462044^2-4*-0.00000119177*(0.0348094-ResponseSummary!O126))^0.5)/(2*-0.00000119177)</f>
        <v>393.93014839811855</v>
      </c>
      <c r="P126">
        <f>(ResponseSummary!P126-0.0403883)/0.0106138</f>
        <v>-3.8052629595432363</v>
      </c>
    </row>
    <row r="127" spans="1:16" x14ac:dyDescent="0.35">
      <c r="A127">
        <v>23</v>
      </c>
      <c r="B127" t="s">
        <v>172</v>
      </c>
      <c r="C127">
        <f>(ResponseSummary!C127-0.0762051)/0.00879014</f>
        <v>179.60975593107733</v>
      </c>
      <c r="D127">
        <f>(ResponseSummary!D127-0.0698265)/0.00907547</f>
        <v>475.91733541072807</v>
      </c>
      <c r="E127">
        <f>(ResponseSummary!E127-0.0502348)/0.00964113</f>
        <v>437.06134032006622</v>
      </c>
      <c r="F127">
        <f>(ResponseSummary!F127-0.0131301)/0.009553</f>
        <v>410.95675703967333</v>
      </c>
      <c r="G127">
        <f>(ResponseSummary!G127-0.0403883)/0.0106138</f>
        <v>721.94800165821857</v>
      </c>
      <c r="H127">
        <f>(ResponseSummary!H127-0.053917)/0.00918357</f>
        <v>652.36972114330263</v>
      </c>
      <c r="I127">
        <f>(ResponseSummary!I127-0.0520936)/0.00774182</f>
        <v>574.2714762161869</v>
      </c>
      <c r="J127">
        <f>(ResponseSummary!J127-0.0290829)/0.00831584</f>
        <v>705.27055595105253</v>
      </c>
      <c r="K127">
        <f>(-0.0094531+(0.0094531^2-4*-0.000000524857*(0.0104328-ResponseSummary!K127))^0.5)/(2*-0.000000524857)</f>
        <v>159.08541858167251</v>
      </c>
      <c r="L127">
        <f>(-0.00951557+(0.00951557^2-4*-0.000000499972*(0.0114284-ResponseSummary!L127))^0.5)/(2*-0.000000499972)</f>
        <v>73.275282846814449</v>
      </c>
      <c r="M127">
        <f>(-0.00853715+(0.00853715^2-4*-0.000000513482*(0.00281421-ResponseSummary!M127))^0.5)/(2*-0.000000513482)</f>
        <v>57.263790638301792</v>
      </c>
      <c r="N127">
        <f>(-0.0065191+(0.0065191^2-4*-0.00000128378*(0.264221-ResponseSummary!N127))^0.5)/(2*-0.00000128378)</f>
        <v>-1.2607506314921848</v>
      </c>
      <c r="O127">
        <f>(-0.00462044+(0.00462044^2-4*-0.00000119177*(0.0348094-ResponseSummary!O127))^0.5)/(2*-0.00000119177)</f>
        <v>23.777911571697757</v>
      </c>
      <c r="P127">
        <f>(ResponseSummary!P127-0.0403883)/0.0106138</f>
        <v>3677.0630405698244</v>
      </c>
    </row>
    <row r="128" spans="1:16" x14ac:dyDescent="0.35">
      <c r="A128">
        <v>24</v>
      </c>
      <c r="B128" t="s">
        <v>173</v>
      </c>
      <c r="C128">
        <f>(ResponseSummary!C128-0.0762051)/0.00879014</f>
        <v>160.72496001201347</v>
      </c>
      <c r="D128">
        <f>(ResponseSummary!D128-0.0698265)/0.00907547</f>
        <v>369.47656705382752</v>
      </c>
      <c r="E128">
        <f>(ResponseSummary!E128-0.0502348)/0.00964113</f>
        <v>205.76065253761749</v>
      </c>
      <c r="F128">
        <f>(ResponseSummary!F128-0.0131301)/0.009553</f>
        <v>140.77984926201194</v>
      </c>
      <c r="G128">
        <f>(ResponseSummary!G128-0.0403883)/0.0106138</f>
        <v>315.68445796981291</v>
      </c>
      <c r="H128">
        <f>(ResponseSummary!H128-0.053917)/0.00918357</f>
        <v>1192.4646951022314</v>
      </c>
      <c r="I128">
        <f>(ResponseSummary!I128-0.0520936)/0.00774182</f>
        <v>346.15974021612493</v>
      </c>
      <c r="J128">
        <f>(ResponseSummary!J128-0.0290829)/0.00831584</f>
        <v>1522.3858443644899</v>
      </c>
      <c r="K128">
        <f>(-0.0094531+(0.0094531^2-4*-0.000000524857*(0.0104328-ResponseSummary!K128))^0.5)/(2*-0.000000524857)</f>
        <v>121.26019138492737</v>
      </c>
      <c r="L128">
        <f>(-0.00951557+(0.00951557^2-4*-0.000000499972*(0.0114284-ResponseSummary!L128))^0.5)/(2*-0.000000499972)</f>
        <v>180.42506015684114</v>
      </c>
      <c r="M128">
        <f>(-0.00853715+(0.00853715^2-4*-0.000000513482*(0.00281421-ResponseSummary!M128))^0.5)/(2*-0.000000513482)</f>
        <v>60.448989944467662</v>
      </c>
      <c r="N128">
        <f>(-0.0065191+(0.0065191^2-4*-0.00000128378*(0.264221-ResponseSummary!N128))^0.5)/(2*-0.00000128378)</f>
        <v>-16.851473702322412</v>
      </c>
      <c r="O128">
        <f>(-0.00462044+(0.00462044^2-4*-0.00000119177*(0.0348094-ResponseSummary!O128))^0.5)/(2*-0.00000119177)</f>
        <v>-5.3620725388060109</v>
      </c>
      <c r="P128">
        <f>(ResponseSummary!P128-0.0403883)/0.0106138</f>
        <v>3555.0520737153524</v>
      </c>
    </row>
    <row r="129" spans="1:16" x14ac:dyDescent="0.35">
      <c r="A129">
        <v>25</v>
      </c>
      <c r="B129" t="s">
        <v>174</v>
      </c>
    </row>
    <row r="130" spans="1:16" x14ac:dyDescent="0.35">
      <c r="A130">
        <v>26</v>
      </c>
      <c r="B130" t="s">
        <v>175</v>
      </c>
      <c r="C130">
        <f>(ResponseSummary!C130-0.0762051)/0.00879014</f>
        <v>164.8204579221719</v>
      </c>
      <c r="D130">
        <f>(ResponseSummary!D130-0.0698265)/0.00907547</f>
        <v>304.46615987932307</v>
      </c>
      <c r="E130">
        <f>(ResponseSummary!E130-0.0502348)/0.00964113</f>
        <v>232.83216801350048</v>
      </c>
      <c r="F130">
        <f>(ResponseSummary!F130-0.0131301)/0.009553</f>
        <v>231.32732126033702</v>
      </c>
      <c r="G130">
        <f>(ResponseSummary!G130-0.0403883)/0.0106138</f>
        <v>759.16370197290325</v>
      </c>
      <c r="H130">
        <f>(ResponseSummary!H130-0.053917)/0.00918357</f>
        <v>487.07452548409822</v>
      </c>
      <c r="I130">
        <f>(ResponseSummary!I130-0.0520936)/0.00774182</f>
        <v>336.73043289562401</v>
      </c>
      <c r="J130">
        <f>(ResponseSummary!J130-0.0290829)/0.00831584</f>
        <v>781.75110391734336</v>
      </c>
      <c r="K130">
        <f>(-0.0094531+(0.0094531^2-4*-0.000000524857*(0.0104328-ResponseSummary!K130))^0.5)/(2*-0.000000524857)</f>
        <v>146.38737547008122</v>
      </c>
      <c r="L130">
        <f>(-0.00951557+(0.00951557^2-4*-0.000000499972*(0.0114284-ResponseSummary!L130))^0.5)/(2*-0.000000499972)</f>
        <v>109.88395904205559</v>
      </c>
      <c r="M130">
        <f>(-0.00853715+(0.00853715^2-4*-0.000000513482*(0.00281421-ResponseSummary!M130))^0.5)/(2*-0.000000513482)</f>
        <v>59.269143175226652</v>
      </c>
      <c r="N130">
        <f>(-0.0065191+(0.0065191^2-4*-0.00000128378*(0.264221-ResponseSummary!N130))^0.5)/(2*-0.00000128378)</f>
        <v>-6.7742612547087635</v>
      </c>
      <c r="O130">
        <f>(-0.00462044+(0.00462044^2-4*-0.00000119177*(0.0348094-ResponseSummary!O130))^0.5)/(2*-0.00000119177)</f>
        <v>6.7623644356225956</v>
      </c>
      <c r="P130">
        <f>(ResponseSummary!P130-0.0403883)/0.0106138</f>
        <v>4146.734600237427</v>
      </c>
    </row>
    <row r="131" spans="1:16" x14ac:dyDescent="0.35">
      <c r="A131">
        <v>27</v>
      </c>
      <c r="B131" t="s">
        <v>176</v>
      </c>
      <c r="C131">
        <f>(ResponseSummary!C131-0.0762051)/0.00879014</f>
        <v>575.05283192304103</v>
      </c>
      <c r="D131">
        <f>(ResponseSummary!D131-0.0698265)/0.00907547</f>
        <v>587.97764743864502</v>
      </c>
      <c r="E131">
        <f>(ResponseSummary!E131-0.0502348)/0.00964113</f>
        <v>122.4716604796326</v>
      </c>
      <c r="F131">
        <f>(ResponseSummary!F131-0.0131301)/0.009553</f>
        <v>251.94911546111166</v>
      </c>
      <c r="G131">
        <f>(ResponseSummary!G131-0.0403883)/0.0106138</f>
        <v>975.01476379807423</v>
      </c>
      <c r="H131">
        <f>(ResponseSummary!H131-0.053917)/0.00918357</f>
        <v>523.22604390231686</v>
      </c>
      <c r="I131">
        <f>(ResponseSummary!I131-0.0520936)/0.00774182</f>
        <v>508.91216793983841</v>
      </c>
      <c r="J131">
        <f>(ResponseSummary!J131-0.0290829)/0.00831584</f>
        <v>746.27663591411101</v>
      </c>
      <c r="K131">
        <f>(-0.0094531+(0.0094531^2-4*-0.000000524857*(0.0104328-ResponseSummary!K131))^0.5)/(2*-0.000000524857)</f>
        <v>327.71639029822586</v>
      </c>
      <c r="L131">
        <f>(-0.00951557+(0.00951557^2-4*-0.000000499972*(0.0114284-ResponseSummary!L131))^0.5)/(2*-0.000000499972)</f>
        <v>195.5414932762865</v>
      </c>
      <c r="M131">
        <f>(-0.00853715+(0.00853715^2-4*-0.000000513482*(0.00281421-ResponseSummary!M131))^0.5)/(2*-0.000000513482)</f>
        <v>185.04635857903546</v>
      </c>
      <c r="N131">
        <f>(-0.0065191+(0.0065191^2-4*-0.00000128378*(0.264221-ResponseSummary!N131))^0.5)/(2*-0.00000128378)</f>
        <v>91.822972099628004</v>
      </c>
      <c r="O131">
        <f>(-0.00462044+(0.00462044^2-4*-0.00000119177*(0.0348094-ResponseSummary!O131))^0.5)/(2*-0.00000119177)</f>
        <v>79.138465701090368</v>
      </c>
      <c r="P131">
        <f>(ResponseSummary!P131-0.0403883)/0.0106138</f>
        <v>4361.360841545913</v>
      </c>
    </row>
    <row r="132" spans="1:16" x14ac:dyDescent="0.35">
      <c r="A132">
        <v>28</v>
      </c>
      <c r="B132" t="s">
        <v>177</v>
      </c>
      <c r="C132">
        <f>(ResponseSummary!C132-0.0762051)/0.00879014</f>
        <v>284.72753562514362</v>
      </c>
      <c r="D132">
        <f>(ResponseSummary!D132-0.0698265)/0.00907547</f>
        <v>567.59302823985979</v>
      </c>
      <c r="E132">
        <f>(ResponseSummary!E132-0.0502348)/0.00964113</f>
        <v>394.95009402424819</v>
      </c>
      <c r="F132">
        <f>(ResponseSummary!F132-0.0131301)/0.009553</f>
        <v>578.44341044698001</v>
      </c>
      <c r="G132">
        <f>(ResponseSummary!G132-0.0403883)/0.0106138</f>
        <v>570.35290847764236</v>
      </c>
      <c r="H132">
        <f>(ResponseSummary!H132-0.053917)/0.00918357</f>
        <v>616.10931260936638</v>
      </c>
      <c r="I132">
        <f>(ResponseSummary!I132-0.0520936)/0.00774182</f>
        <v>1371.1125290952257</v>
      </c>
      <c r="J132">
        <f>(ResponseSummary!J132-0.0290829)/0.00831584</f>
        <v>1411.8738576018777</v>
      </c>
      <c r="K132">
        <f>(-0.0094531+(0.0094531^2-4*-0.000000524857*(0.0104328-ResponseSummary!K132))^0.5)/(2*-0.000000524857)</f>
        <v>745.72848449033086</v>
      </c>
      <c r="L132">
        <f>(-0.00951557+(0.00951557^2-4*-0.000000499972*(0.0114284-ResponseSummary!L132))^0.5)/(2*-0.000000499972)</f>
        <v>289.90287337192814</v>
      </c>
      <c r="M132">
        <f>(-0.00853715+(0.00853715^2-4*-0.000000513482*(0.00281421-ResponseSummary!M132))^0.5)/(2*-0.000000513482)</f>
        <v>365.92316008201584</v>
      </c>
      <c r="N132">
        <f>(-0.0065191+(0.0065191^2-4*-0.00000128378*(0.264221-ResponseSummary!N132))^0.5)/(2*-0.00000128378)</f>
        <v>156.17022096192727</v>
      </c>
      <c r="O132">
        <f>(-0.00462044+(0.00462044^2-4*-0.00000119177*(0.0348094-ResponseSummary!O132))^0.5)/(2*-0.00000119177)</f>
        <v>44.708461826911417</v>
      </c>
      <c r="P132">
        <f>(ResponseSummary!P132-0.0403883)/0.0106138</f>
        <v>4131.8483201115532</v>
      </c>
    </row>
    <row r="133" spans="1:16" x14ac:dyDescent="0.35">
      <c r="A133">
        <v>29</v>
      </c>
      <c r="B133" t="s">
        <v>178</v>
      </c>
      <c r="C133">
        <f>(ResponseSummary!C133-0.0762051)/0.00879014</f>
        <v>236.15037985743118</v>
      </c>
      <c r="D133">
        <f>(ResponseSummary!D133-0.0698265)/0.00907547</f>
        <v>475.36639975670687</v>
      </c>
      <c r="E133">
        <f>(ResponseSummary!E133-0.0502348)/0.00964113</f>
        <v>636.31184311382583</v>
      </c>
      <c r="F133">
        <f>(ResponseSummary!F133-0.0131301)/0.009553</f>
        <v>483.29005547995393</v>
      </c>
      <c r="G133">
        <f>(ResponseSummary!G133-0.0403883)/0.0106138</f>
        <v>1258.7020388550754</v>
      </c>
      <c r="H133">
        <f>(ResponseSummary!H133-0.053917)/0.00918357</f>
        <v>795.23355296469674</v>
      </c>
      <c r="I133">
        <f>(ResponseSummary!I133-0.0520936)/0.00774182</f>
        <v>769.05771511091712</v>
      </c>
      <c r="J133">
        <f>(ResponseSummary!J133-0.0290829)/0.00831584</f>
        <v>875.90875966829572</v>
      </c>
      <c r="K133">
        <f>(-0.0094531+(0.0094531^2-4*-0.000000524857*(0.0104328-ResponseSummary!K133))^0.5)/(2*-0.000000524857)</f>
        <v>222.09176257931671</v>
      </c>
      <c r="L133">
        <f>(-0.00951557+(0.00951557^2-4*-0.000000499972*(0.0114284-ResponseSummary!L133))^0.5)/(2*-0.000000499972)</f>
        <v>94.480374867123587</v>
      </c>
      <c r="M133">
        <f>(-0.00853715+(0.00853715^2-4*-0.000000513482*(0.00281421-ResponseSummary!M133))^0.5)/(2*-0.000000513482)</f>
        <v>78.758232731004171</v>
      </c>
      <c r="N133">
        <f>(-0.0065191+(0.0065191^2-4*-0.00000128378*(0.264221-ResponseSummary!N133))^0.5)/(2*-0.00000128378)</f>
        <v>-3.099916175757913</v>
      </c>
      <c r="O133">
        <f>(-0.00462044+(0.00462044^2-4*-0.00000119177*(0.0348094-ResponseSummary!O133))^0.5)/(2*-0.00000119177)</f>
        <v>-3.8506568553953771</v>
      </c>
      <c r="P133">
        <f>(ResponseSummary!P133-0.0403883)/0.0106138</f>
        <v>3608.8499594867067</v>
      </c>
    </row>
    <row r="134" spans="1:16" x14ac:dyDescent="0.35">
      <c r="A134">
        <v>30</v>
      </c>
      <c r="B134" t="s">
        <v>179</v>
      </c>
    </row>
    <row r="135" spans="1:16" x14ac:dyDescent="0.35">
      <c r="A135">
        <v>31</v>
      </c>
      <c r="B135" t="s">
        <v>180</v>
      </c>
      <c r="C135">
        <f>(ResponseSummary!C135-0.0762051)/0.00879014</f>
        <v>700.30680967538626</v>
      </c>
      <c r="D135">
        <f>(ResponseSummary!D135-0.0698265)/0.00907547</f>
        <v>651.77599617430292</v>
      </c>
      <c r="E135">
        <f>(ResponseSummary!E135-0.0502348)/0.00964113</f>
        <v>725.82417206281843</v>
      </c>
      <c r="F135">
        <f>(ResponseSummary!F135-0.0131301)/0.009553</f>
        <v>856.680613419868</v>
      </c>
      <c r="G135">
        <f>(ResponseSummary!G135-0.0403883)/0.0106138</f>
        <v>743.61790310727542</v>
      </c>
      <c r="H135">
        <f>(ResponseSummary!H135-0.053917)/0.00918357</f>
        <v>732.07728584853169</v>
      </c>
      <c r="I135">
        <f>(ResponseSummary!I135-0.0520936)/0.00774182</f>
        <v>843.58799352090341</v>
      </c>
      <c r="J135">
        <f>(ResponseSummary!J135-0.0290829)/0.00831584</f>
        <v>851.97852532035256</v>
      </c>
      <c r="K135">
        <f>(-0.0094531+(0.0094531^2-4*-0.000000524857*(0.0104328-ResponseSummary!K135))^0.5)/(2*-0.000000524857)</f>
        <v>704.88508702957597</v>
      </c>
      <c r="L135">
        <f>(-0.00951557+(0.00951557^2-4*-0.000000499972*(0.0114284-ResponseSummary!L135))^0.5)/(2*-0.000000499972)</f>
        <v>742.83039794113074</v>
      </c>
      <c r="M135">
        <f>(-0.00853715+(0.00853715^2-4*-0.000000513482*(0.00281421-ResponseSummary!M135))^0.5)/(2*-0.000000513482)</f>
        <v>746.80210283261897</v>
      </c>
      <c r="N135">
        <f>(-0.0065191+(0.0065191^2-4*-0.00000128378*(0.264221-ResponseSummary!N135))^0.5)/(2*-0.00000128378)</f>
        <v>793.98989572150936</v>
      </c>
      <c r="O135">
        <f>(-0.00462044+(0.00462044^2-4*-0.00000119177*(0.0348094-ResponseSummary!O135))^0.5)/(2*-0.00000119177)</f>
        <v>743.39281013883181</v>
      </c>
    </row>
    <row r="136" spans="1:16" x14ac:dyDescent="0.35">
      <c r="A136">
        <v>32</v>
      </c>
      <c r="B136" t="s">
        <v>181</v>
      </c>
      <c r="C136">
        <f>(ResponseSummary!C136-0.0762051)/0.00879014</f>
        <v>91.897842355184324</v>
      </c>
      <c r="D136">
        <f>(ResponseSummary!D136-0.0698265)/0.00907547</f>
        <v>438.78427232969744</v>
      </c>
      <c r="E136">
        <f>(ResponseSummary!E136-0.0502348)/0.00964113</f>
        <v>590.4665946834034</v>
      </c>
      <c r="F136">
        <f>(ResponseSummary!F136-0.0131301)/0.009553</f>
        <v>502.55102062179418</v>
      </c>
      <c r="G136">
        <f>(ResponseSummary!G136-0.0403883)/0.0106138</f>
        <v>823.32545365467604</v>
      </c>
      <c r="H136">
        <f>(ResponseSummary!H136-0.053917)/0.00918357</f>
        <v>809.17148777654006</v>
      </c>
      <c r="I136">
        <f>(ResponseSummary!I136-0.0520936)/0.00774182</f>
        <v>697.49831434985572</v>
      </c>
      <c r="J136">
        <f>(ResponseSummary!J136-0.0290829)/0.00831584</f>
        <v>763.23222909531694</v>
      </c>
      <c r="K136">
        <f>(-0.0094531+(0.0094531^2-4*-0.000000524857*(0.0104328-ResponseSummary!K136))^0.5)/(2*-0.000000524857)</f>
        <v>172.12524902241458</v>
      </c>
      <c r="L136">
        <f>(-0.00951557+(0.00951557^2-4*-0.000000499972*(0.0114284-ResponseSummary!L136))^0.5)/(2*-0.000000499972)</f>
        <v>82.599650901507772</v>
      </c>
      <c r="M136">
        <f>(-0.00853715+(0.00853715^2-4*-0.000000513482*(0.00281421-ResponseSummary!M136))^0.5)/(2*-0.000000513482)</f>
        <v>66.468834196864208</v>
      </c>
      <c r="N136">
        <f>(-0.0065191+(0.0065191^2-4*-0.00000128378*(0.264221-ResponseSummary!N136))^0.5)/(2*-0.00000128378)</f>
        <v>3.8038341505477584</v>
      </c>
      <c r="O136">
        <f>(-0.00462044+(0.00462044^2-4*-0.00000119177*(0.0348094-ResponseSummary!O136))^0.5)/(2*-0.00000119177)</f>
        <v>44.043961067241092</v>
      </c>
      <c r="P136">
        <f>(ResponseSummary!P136-0.0403883)/0.0106138</f>
        <v>4046.7704026832994</v>
      </c>
    </row>
    <row r="137" spans="1:16" x14ac:dyDescent="0.35">
      <c r="A137">
        <v>33</v>
      </c>
      <c r="B137" t="s">
        <v>182</v>
      </c>
      <c r="C137">
        <f>(ResponseSummary!C137-0.0762051)/0.00879014</f>
        <v>223.18130314192948</v>
      </c>
      <c r="D137">
        <f>(ResponseSummary!D137-0.0698265)/0.00907547</f>
        <v>460.38094996732957</v>
      </c>
      <c r="E137">
        <f>(ResponseSummary!E137-0.0502348)/0.00964113</f>
        <v>119.67115887867917</v>
      </c>
      <c r="F137">
        <f>(ResponseSummary!F137-0.0131301)/0.009553</f>
        <v>119.52998011095991</v>
      </c>
      <c r="G137">
        <f>(ResponseSummary!G137-0.0403883)/0.0106138</f>
        <v>263.20560967796644</v>
      </c>
      <c r="H137">
        <f>(ResponseSummary!H137-0.053917)/0.00918357</f>
        <v>787.3934646330348</v>
      </c>
      <c r="I137">
        <f>(ResponseSummary!I137-0.0520936)/0.00774182</f>
        <v>237.78729032708071</v>
      </c>
      <c r="J137">
        <f>(ResponseSummary!J137-0.0290829)/0.00831584</f>
        <v>1035.8444967676146</v>
      </c>
      <c r="K137">
        <f>(-0.0094531+(0.0094531^2-4*-0.000000524857*(0.0104328-ResponseSummary!K137))^0.5)/(2*-0.000000524857)</f>
        <v>92.35530877564581</v>
      </c>
      <c r="L137">
        <f>(-0.00951557+(0.00951557^2-4*-0.000000499972*(0.0114284-ResponseSummary!L137))^0.5)/(2*-0.000000499972)</f>
        <v>109.99027824014222</v>
      </c>
      <c r="M137">
        <f>(-0.00853715+(0.00853715^2-4*-0.000000513482*(0.00281421-ResponseSummary!M137))^0.5)/(2*-0.000000513482)</f>
        <v>47.362131176392218</v>
      </c>
      <c r="N137">
        <f>(-0.0065191+(0.0065191^2-4*-0.00000128378*(0.264221-ResponseSummary!N137))^0.5)/(2*-0.00000128378)</f>
        <v>-25.674518984521296</v>
      </c>
      <c r="O137">
        <f>(-0.00462044+(0.00462044^2-4*-0.00000119177*(0.0348094-ResponseSummary!O137))^0.5)/(2*-0.00000119177)</f>
        <v>-4.4985503985160138</v>
      </c>
      <c r="P137">
        <f>(ResponseSummary!P137-0.0403883)/0.0106138</f>
        <v>3752.0597429761256</v>
      </c>
    </row>
    <row r="138" spans="1:16" x14ac:dyDescent="0.35">
      <c r="A138">
        <v>34</v>
      </c>
      <c r="B138" t="s">
        <v>183</v>
      </c>
    </row>
    <row r="139" spans="1:16" x14ac:dyDescent="0.35">
      <c r="A139">
        <v>35</v>
      </c>
      <c r="B139" t="s">
        <v>184</v>
      </c>
    </row>
    <row r="140" spans="1:16" x14ac:dyDescent="0.35">
      <c r="A140">
        <v>36</v>
      </c>
      <c r="B140" t="s">
        <v>185</v>
      </c>
    </row>
    <row r="141" spans="1:16" x14ac:dyDescent="0.35">
      <c r="A141">
        <v>37</v>
      </c>
      <c r="B141" t="s">
        <v>186</v>
      </c>
    </row>
    <row r="142" spans="1:16" x14ac:dyDescent="0.35">
      <c r="A142">
        <v>38</v>
      </c>
      <c r="B142" t="s">
        <v>187</v>
      </c>
    </row>
    <row r="143" spans="1:16" x14ac:dyDescent="0.35">
      <c r="A143">
        <v>39</v>
      </c>
      <c r="B143" t="s">
        <v>188</v>
      </c>
    </row>
    <row r="144" spans="1:16" x14ac:dyDescent="0.35">
      <c r="A144">
        <v>40</v>
      </c>
      <c r="B144" t="s">
        <v>189</v>
      </c>
    </row>
    <row r="145" spans="1:2" x14ac:dyDescent="0.35">
      <c r="A145">
        <v>41</v>
      </c>
      <c r="B145" t="s">
        <v>190</v>
      </c>
    </row>
    <row r="146" spans="1:2" x14ac:dyDescent="0.35">
      <c r="A146">
        <v>42</v>
      </c>
      <c r="B146" t="s">
        <v>191</v>
      </c>
    </row>
    <row r="147" spans="1:2" x14ac:dyDescent="0.35">
      <c r="A147">
        <v>43</v>
      </c>
      <c r="B147" t="s">
        <v>192</v>
      </c>
    </row>
    <row r="148" spans="1:2" x14ac:dyDescent="0.35">
      <c r="A148">
        <v>44</v>
      </c>
      <c r="B148" t="s">
        <v>193</v>
      </c>
    </row>
    <row r="149" spans="1:2" x14ac:dyDescent="0.35">
      <c r="A149">
        <v>45</v>
      </c>
      <c r="B149" t="s">
        <v>194</v>
      </c>
    </row>
    <row r="150" spans="1:2" x14ac:dyDescent="0.35">
      <c r="A150">
        <v>46</v>
      </c>
      <c r="B150" t="s">
        <v>195</v>
      </c>
    </row>
    <row r="151" spans="1:2" x14ac:dyDescent="0.35">
      <c r="A151">
        <v>47</v>
      </c>
      <c r="B151" t="s">
        <v>196</v>
      </c>
    </row>
    <row r="152" spans="1:2" x14ac:dyDescent="0.35">
      <c r="A152">
        <v>48</v>
      </c>
      <c r="B152" t="s">
        <v>197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ReadMe</vt:lpstr>
      <vt:lpstr>RawData 1-10</vt:lpstr>
      <vt:lpstr>RawData 11-20</vt:lpstr>
      <vt:lpstr>RawData 21+QC </vt:lpstr>
      <vt:lpstr>RawDataM8C8</vt:lpstr>
      <vt:lpstr>ResponseSummary</vt:lpstr>
      <vt:lpstr>M8C8Response</vt:lpstr>
      <vt:lpstr>PFCAs Cal Eqs</vt:lpstr>
      <vt:lpstr>VialConcSummary</vt:lpstr>
      <vt:lpstr>M8C8SampleConc</vt:lpstr>
      <vt:lpstr>C7 Correction Page</vt:lpstr>
      <vt:lpstr>SampleConc</vt:lpstr>
      <vt:lpstr>QA Metrics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U.S. EPA</dc:creator>
  <cp:lastModifiedBy>Washington, John</cp:lastModifiedBy>
  <dcterms:created xsi:type="dcterms:W3CDTF">2018-05-17T17:13:46Z</dcterms:created>
  <dcterms:modified xsi:type="dcterms:W3CDTF">2020-04-28T20:19:07Z</dcterms:modified>
</cp:coreProperties>
</file>