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lobal change\Precipitation data\BuREC bcca5 data\VA\Williamsburg_long_Flyod_14.2in\"/>
    </mc:Choice>
  </mc:AlternateContent>
  <xr:revisionPtr revIDLastSave="0" documentId="13_ncr:1_{0B17DAFA-D111-40BF-A00D-8B88E6EDB8E4}" xr6:coauthVersionLast="36" xr6:coauthVersionMax="36" xr10:uidLastSave="{00000000-0000-0000-0000-000000000000}"/>
  <bookViews>
    <workbookView xWindow="0" yWindow="0" windowWidth="11880" windowHeight="9030" activeTab="2" xr2:uid="{00000000-000D-0000-FFFF-FFFF00000000}"/>
  </bookViews>
  <sheets>
    <sheet name="5_yr" sheetId="1" r:id="rId1"/>
    <sheet name="15_yr" sheetId="2" r:id="rId2"/>
    <sheet name="30_y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50" i="2" l="1"/>
  <c r="Y49" i="2"/>
  <c r="AA47" i="2"/>
  <c r="Y46" i="2"/>
  <c r="AA44" i="2"/>
  <c r="AA31" i="2"/>
  <c r="AA51" i="2" s="1"/>
  <c r="Z31" i="2"/>
  <c r="Z51" i="2" s="1"/>
  <c r="Y31" i="2"/>
  <c r="Y51" i="2" s="1"/>
  <c r="X31" i="2"/>
  <c r="X51" i="2" s="1"/>
  <c r="AA30" i="2"/>
  <c r="Z30" i="2"/>
  <c r="Z50" i="2" s="1"/>
  <c r="Y30" i="2"/>
  <c r="Y50" i="2" s="1"/>
  <c r="X30" i="2"/>
  <c r="X50" i="2" s="1"/>
  <c r="AA29" i="2"/>
  <c r="AA49" i="2" s="1"/>
  <c r="Z29" i="2"/>
  <c r="Z49" i="2" s="1"/>
  <c r="Y29" i="2"/>
  <c r="X29" i="2"/>
  <c r="X49" i="2" s="1"/>
  <c r="AA28" i="2"/>
  <c r="AA48" i="2" s="1"/>
  <c r="Z28" i="2"/>
  <c r="Z48" i="2" s="1"/>
  <c r="Y28" i="2"/>
  <c r="Y48" i="2" s="1"/>
  <c r="X28" i="2"/>
  <c r="X48" i="2" s="1"/>
  <c r="AA27" i="2"/>
  <c r="Z27" i="2"/>
  <c r="Z47" i="2" s="1"/>
  <c r="Y27" i="2"/>
  <c r="Y47" i="2" s="1"/>
  <c r="X27" i="2"/>
  <c r="X47" i="2" s="1"/>
  <c r="AA26" i="2"/>
  <c r="AA46" i="2" s="1"/>
  <c r="Z26" i="2"/>
  <c r="Z46" i="2" s="1"/>
  <c r="Y26" i="2"/>
  <c r="X26" i="2"/>
  <c r="X46" i="2" s="1"/>
  <c r="AA25" i="2"/>
  <c r="AA45" i="2" s="1"/>
  <c r="Z25" i="2"/>
  <c r="Z45" i="2" s="1"/>
  <c r="Y25" i="2"/>
  <c r="Y45" i="2" s="1"/>
  <c r="X25" i="2"/>
  <c r="X45" i="2" s="1"/>
  <c r="AA24" i="2"/>
  <c r="Z24" i="2"/>
  <c r="Z44" i="2" s="1"/>
  <c r="Y24" i="2"/>
  <c r="Y44" i="2" s="1"/>
  <c r="X24" i="2"/>
  <c r="X44" i="2" s="1"/>
  <c r="AA23" i="2"/>
  <c r="AA43" i="2" s="1"/>
  <c r="Z23" i="2"/>
  <c r="Z43" i="2" s="1"/>
  <c r="Y23" i="2"/>
  <c r="Y43" i="2" s="1"/>
  <c r="X23" i="2"/>
  <c r="X43" i="2" s="1"/>
  <c r="AA22" i="2"/>
  <c r="AA42" i="2" s="1"/>
  <c r="Z22" i="2"/>
  <c r="Z42" i="2" s="1"/>
  <c r="Y22" i="2"/>
  <c r="Y42" i="2" s="1"/>
  <c r="X22" i="2"/>
  <c r="X42" i="2" s="1"/>
  <c r="AA21" i="2"/>
  <c r="AA41" i="2" s="1"/>
  <c r="Z21" i="2"/>
  <c r="Z41" i="2" s="1"/>
  <c r="Y21" i="2"/>
  <c r="Y41" i="2" s="1"/>
  <c r="X21" i="2"/>
  <c r="X41" i="2" s="1"/>
  <c r="AA20" i="2"/>
  <c r="AA40" i="2" s="1"/>
  <c r="Z20" i="2"/>
  <c r="Z40" i="2" s="1"/>
  <c r="Y20" i="2"/>
  <c r="Y40" i="2" s="1"/>
  <c r="X20" i="2"/>
  <c r="X40" i="2" s="1"/>
  <c r="AA19" i="2"/>
  <c r="AA39" i="2" s="1"/>
  <c r="Z19" i="2"/>
  <c r="Z39" i="2" s="1"/>
  <c r="Y19" i="2"/>
  <c r="Y39" i="2" s="1"/>
  <c r="X19" i="2"/>
  <c r="X39" i="2" s="1"/>
  <c r="AA18" i="2"/>
  <c r="AA38" i="2" s="1"/>
  <c r="Z18" i="2"/>
  <c r="Z38" i="2" s="1"/>
  <c r="Y18" i="2"/>
  <c r="Y38" i="2" s="1"/>
  <c r="X18" i="2"/>
  <c r="X38" i="2" s="1"/>
  <c r="AA17" i="2"/>
  <c r="AA37" i="2" s="1"/>
  <c r="Z17" i="2"/>
  <c r="Z37" i="2" s="1"/>
  <c r="Y17" i="2"/>
  <c r="Y37" i="2" s="1"/>
  <c r="X17" i="2"/>
  <c r="X37" i="2" s="1"/>
  <c r="AA16" i="2"/>
  <c r="AA36" i="2" s="1"/>
  <c r="Z16" i="2"/>
  <c r="Z36" i="2" s="1"/>
  <c r="Y16" i="2"/>
  <c r="Y36" i="2" s="1"/>
  <c r="X16" i="2"/>
  <c r="X36" i="2" s="1"/>
  <c r="AA15" i="2"/>
  <c r="AA35" i="2" s="1"/>
  <c r="Z15" i="2"/>
  <c r="Z35" i="2" s="1"/>
  <c r="Y15" i="2"/>
  <c r="Y35" i="2" s="1"/>
  <c r="X15" i="2"/>
  <c r="X35" i="2" s="1"/>
  <c r="AA14" i="2"/>
  <c r="AA34" i="2" s="1"/>
  <c r="Z14" i="2"/>
  <c r="Z34" i="2" s="1"/>
  <c r="Y14" i="2"/>
  <c r="Y34" i="2" s="1"/>
  <c r="X14" i="2"/>
  <c r="X34" i="2" s="1"/>
  <c r="AA13" i="2"/>
  <c r="AA33" i="2" s="1"/>
  <c r="Z13" i="2"/>
  <c r="Z33" i="2" s="1"/>
  <c r="Y13" i="2"/>
  <c r="Y33" i="2" s="1"/>
  <c r="X13" i="2"/>
  <c r="X33" i="2" s="1"/>
  <c r="Z50" i="1"/>
  <c r="X49" i="1"/>
  <c r="Z47" i="1"/>
  <c r="X46" i="1"/>
  <c r="Z44" i="1"/>
  <c r="X43" i="1"/>
  <c r="Z41" i="1"/>
  <c r="X40" i="1"/>
  <c r="Z38" i="1"/>
  <c r="X37" i="1"/>
  <c r="Z35" i="1"/>
  <c r="X34" i="1"/>
  <c r="AA31" i="1"/>
  <c r="AA51" i="1" s="1"/>
  <c r="Z31" i="1"/>
  <c r="Z51" i="1" s="1"/>
  <c r="Y31" i="1"/>
  <c r="Y51" i="1" s="1"/>
  <c r="X31" i="1"/>
  <c r="X51" i="1" s="1"/>
  <c r="AA30" i="1"/>
  <c r="AA50" i="1" s="1"/>
  <c r="Z30" i="1"/>
  <c r="Y30" i="1"/>
  <c r="Y50" i="1" s="1"/>
  <c r="X30" i="1"/>
  <c r="X50" i="1" s="1"/>
  <c r="AA29" i="1"/>
  <c r="AA49" i="1" s="1"/>
  <c r="Z29" i="1"/>
  <c r="Z49" i="1" s="1"/>
  <c r="Y29" i="1"/>
  <c r="Y49" i="1" s="1"/>
  <c r="X29" i="1"/>
  <c r="AA28" i="1"/>
  <c r="AA48" i="1" s="1"/>
  <c r="Z28" i="1"/>
  <c r="Z48" i="1" s="1"/>
  <c r="Y28" i="1"/>
  <c r="Y48" i="1" s="1"/>
  <c r="X28" i="1"/>
  <c r="X48" i="1" s="1"/>
  <c r="AA27" i="1"/>
  <c r="AA47" i="1" s="1"/>
  <c r="Z27" i="1"/>
  <c r="Y27" i="1"/>
  <c r="Y47" i="1" s="1"/>
  <c r="X27" i="1"/>
  <c r="X47" i="1" s="1"/>
  <c r="AA26" i="1"/>
  <c r="AA46" i="1" s="1"/>
  <c r="Z26" i="1"/>
  <c r="Z46" i="1" s="1"/>
  <c r="Y26" i="1"/>
  <c r="Y46" i="1" s="1"/>
  <c r="X26" i="1"/>
  <c r="AA25" i="1"/>
  <c r="AA45" i="1" s="1"/>
  <c r="Z25" i="1"/>
  <c r="Z45" i="1" s="1"/>
  <c r="Y25" i="1"/>
  <c r="Y45" i="1" s="1"/>
  <c r="X25" i="1"/>
  <c r="X45" i="1" s="1"/>
  <c r="AA24" i="1"/>
  <c r="AA44" i="1" s="1"/>
  <c r="Z24" i="1"/>
  <c r="Y24" i="1"/>
  <c r="Y44" i="1" s="1"/>
  <c r="X24" i="1"/>
  <c r="X44" i="1" s="1"/>
  <c r="AA23" i="1"/>
  <c r="AA43" i="1" s="1"/>
  <c r="Z23" i="1"/>
  <c r="Z43" i="1" s="1"/>
  <c r="Y23" i="1"/>
  <c r="Y43" i="1" s="1"/>
  <c r="X23" i="1"/>
  <c r="AA22" i="1"/>
  <c r="AA42" i="1" s="1"/>
  <c r="Z22" i="1"/>
  <c r="Z42" i="1" s="1"/>
  <c r="Y22" i="1"/>
  <c r="Y42" i="1" s="1"/>
  <c r="X22" i="1"/>
  <c r="X42" i="1" s="1"/>
  <c r="AA21" i="1"/>
  <c r="AA41" i="1" s="1"/>
  <c r="Z21" i="1"/>
  <c r="Y21" i="1"/>
  <c r="Y41" i="1" s="1"/>
  <c r="X21" i="1"/>
  <c r="X41" i="1" s="1"/>
  <c r="AA20" i="1"/>
  <c r="AA40" i="1" s="1"/>
  <c r="Z20" i="1"/>
  <c r="Z40" i="1" s="1"/>
  <c r="Y20" i="1"/>
  <c r="Y40" i="1" s="1"/>
  <c r="X20" i="1"/>
  <c r="AA19" i="1"/>
  <c r="AA39" i="1" s="1"/>
  <c r="Z19" i="1"/>
  <c r="Z39" i="1" s="1"/>
  <c r="Y19" i="1"/>
  <c r="Y39" i="1" s="1"/>
  <c r="X19" i="1"/>
  <c r="X39" i="1" s="1"/>
  <c r="AA18" i="1"/>
  <c r="AA38" i="1" s="1"/>
  <c r="Z18" i="1"/>
  <c r="Y18" i="1"/>
  <c r="Y38" i="1" s="1"/>
  <c r="X18" i="1"/>
  <c r="X38" i="1" s="1"/>
  <c r="AA17" i="1"/>
  <c r="AA37" i="1" s="1"/>
  <c r="Z17" i="1"/>
  <c r="Z37" i="1" s="1"/>
  <c r="Y17" i="1"/>
  <c r="Y37" i="1" s="1"/>
  <c r="X17" i="1"/>
  <c r="AA16" i="1"/>
  <c r="AA36" i="1" s="1"/>
  <c r="Z16" i="1"/>
  <c r="Z36" i="1" s="1"/>
  <c r="Y16" i="1"/>
  <c r="Y36" i="1" s="1"/>
  <c r="X16" i="1"/>
  <c r="X36" i="1" s="1"/>
  <c r="AA15" i="1"/>
  <c r="AA35" i="1" s="1"/>
  <c r="Z15" i="1"/>
  <c r="Y15" i="1"/>
  <c r="Y35" i="1" s="1"/>
  <c r="X15" i="1"/>
  <c r="X35" i="1" s="1"/>
  <c r="AA14" i="1"/>
  <c r="AA34" i="1" s="1"/>
  <c r="Z14" i="1"/>
  <c r="Z34" i="1" s="1"/>
  <c r="Y14" i="1"/>
  <c r="Y34" i="1" s="1"/>
  <c r="X14" i="1"/>
  <c r="AA13" i="1"/>
  <c r="AA33" i="1" s="1"/>
  <c r="Z13" i="1"/>
  <c r="Z33" i="1" s="1"/>
  <c r="Y13" i="1"/>
  <c r="Y33" i="1" s="1"/>
  <c r="X13" i="1"/>
  <c r="X33" i="1" s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C6" i="1"/>
  <c r="F6" i="1"/>
  <c r="E6" i="1"/>
  <c r="D6" i="1"/>
  <c r="F6" i="2"/>
  <c r="E6" i="2"/>
  <c r="D6" i="2"/>
  <c r="C6" i="2"/>
  <c r="F6" i="3"/>
  <c r="E6" i="3"/>
  <c r="D6" i="3"/>
  <c r="C6" i="3"/>
  <c r="C13" i="3"/>
  <c r="D13" i="3"/>
  <c r="E13" i="3"/>
  <c r="F13" i="3"/>
  <c r="C14" i="3"/>
  <c r="D14" i="3"/>
  <c r="E14" i="3"/>
  <c r="F14" i="3"/>
  <c r="C15" i="3"/>
  <c r="D15" i="3"/>
  <c r="E15" i="3"/>
  <c r="F15" i="3"/>
  <c r="Z51" i="3" l="1"/>
  <c r="X50" i="3"/>
  <c r="Z48" i="3"/>
  <c r="X47" i="3"/>
  <c r="Z45" i="3"/>
  <c r="X44" i="3"/>
  <c r="Z42" i="3"/>
  <c r="X41" i="3"/>
  <c r="Z39" i="3"/>
  <c r="X38" i="3"/>
  <c r="Z36" i="3"/>
  <c r="X35" i="3"/>
  <c r="Z33" i="3"/>
  <c r="AA31" i="3"/>
  <c r="AA51" i="3" s="1"/>
  <c r="Z31" i="3"/>
  <c r="Y31" i="3"/>
  <c r="Y51" i="3" s="1"/>
  <c r="X31" i="3"/>
  <c r="X51" i="3" s="1"/>
  <c r="AA30" i="3"/>
  <c r="AA50" i="3" s="1"/>
  <c r="Z30" i="3"/>
  <c r="Z50" i="3" s="1"/>
  <c r="Y30" i="3"/>
  <c r="Y50" i="3" s="1"/>
  <c r="X30" i="3"/>
  <c r="AA29" i="3"/>
  <c r="AA49" i="3" s="1"/>
  <c r="Z29" i="3"/>
  <c r="Z49" i="3" s="1"/>
  <c r="Y29" i="3"/>
  <c r="Y49" i="3" s="1"/>
  <c r="X29" i="3"/>
  <c r="X49" i="3" s="1"/>
  <c r="AA28" i="3"/>
  <c r="AA48" i="3" s="1"/>
  <c r="Z28" i="3"/>
  <c r="Y28" i="3"/>
  <c r="Y48" i="3" s="1"/>
  <c r="X28" i="3"/>
  <c r="X48" i="3" s="1"/>
  <c r="AA27" i="3"/>
  <c r="AA47" i="3" s="1"/>
  <c r="Z27" i="3"/>
  <c r="Z47" i="3" s="1"/>
  <c r="Y27" i="3"/>
  <c r="Y47" i="3" s="1"/>
  <c r="X27" i="3"/>
  <c r="AA26" i="3"/>
  <c r="AA46" i="3" s="1"/>
  <c r="Z26" i="3"/>
  <c r="Z46" i="3" s="1"/>
  <c r="Y26" i="3"/>
  <c r="Y46" i="3" s="1"/>
  <c r="X26" i="3"/>
  <c r="X46" i="3" s="1"/>
  <c r="AA25" i="3"/>
  <c r="AA45" i="3" s="1"/>
  <c r="Z25" i="3"/>
  <c r="Y25" i="3"/>
  <c r="Y45" i="3" s="1"/>
  <c r="X25" i="3"/>
  <c r="X45" i="3" s="1"/>
  <c r="AA24" i="3"/>
  <c r="AA44" i="3" s="1"/>
  <c r="Z24" i="3"/>
  <c r="Z44" i="3" s="1"/>
  <c r="Y24" i="3"/>
  <c r="Y44" i="3" s="1"/>
  <c r="X24" i="3"/>
  <c r="AA23" i="3"/>
  <c r="AA43" i="3" s="1"/>
  <c r="Z23" i="3"/>
  <c r="Z43" i="3" s="1"/>
  <c r="Y23" i="3"/>
  <c r="Y43" i="3" s="1"/>
  <c r="X23" i="3"/>
  <c r="X43" i="3" s="1"/>
  <c r="AA22" i="3"/>
  <c r="AA42" i="3" s="1"/>
  <c r="Z22" i="3"/>
  <c r="Y22" i="3"/>
  <c r="Y42" i="3" s="1"/>
  <c r="X22" i="3"/>
  <c r="X42" i="3" s="1"/>
  <c r="AA21" i="3"/>
  <c r="AA41" i="3" s="1"/>
  <c r="Z21" i="3"/>
  <c r="Z41" i="3" s="1"/>
  <c r="Y21" i="3"/>
  <c r="Y41" i="3" s="1"/>
  <c r="X21" i="3"/>
  <c r="AA20" i="3"/>
  <c r="AA40" i="3" s="1"/>
  <c r="Z20" i="3"/>
  <c r="Z40" i="3" s="1"/>
  <c r="Y20" i="3"/>
  <c r="Y40" i="3" s="1"/>
  <c r="X20" i="3"/>
  <c r="X40" i="3" s="1"/>
  <c r="AA19" i="3"/>
  <c r="AA39" i="3" s="1"/>
  <c r="Z19" i="3"/>
  <c r="Y19" i="3"/>
  <c r="Y39" i="3" s="1"/>
  <c r="X19" i="3"/>
  <c r="X39" i="3" s="1"/>
  <c r="AA18" i="3"/>
  <c r="AA38" i="3" s="1"/>
  <c r="Z18" i="3"/>
  <c r="Z38" i="3" s="1"/>
  <c r="Y18" i="3"/>
  <c r="Y38" i="3" s="1"/>
  <c r="X18" i="3"/>
  <c r="AA17" i="3"/>
  <c r="AA37" i="3" s="1"/>
  <c r="Z17" i="3"/>
  <c r="Z37" i="3" s="1"/>
  <c r="Y17" i="3"/>
  <c r="Y37" i="3" s="1"/>
  <c r="X17" i="3"/>
  <c r="X37" i="3" s="1"/>
  <c r="AA16" i="3"/>
  <c r="AA36" i="3" s="1"/>
  <c r="Z16" i="3"/>
  <c r="Y16" i="3"/>
  <c r="Y36" i="3" s="1"/>
  <c r="X16" i="3"/>
  <c r="X36" i="3" s="1"/>
  <c r="AA15" i="3"/>
  <c r="AA35" i="3" s="1"/>
  <c r="Z15" i="3"/>
  <c r="Z35" i="3" s="1"/>
  <c r="Y15" i="3"/>
  <c r="Y35" i="3" s="1"/>
  <c r="X15" i="3"/>
  <c r="AA14" i="3"/>
  <c r="AA34" i="3" s="1"/>
  <c r="Z14" i="3"/>
  <c r="Z34" i="3" s="1"/>
  <c r="Y14" i="3"/>
  <c r="Y34" i="3" s="1"/>
  <c r="X14" i="3"/>
  <c r="X34" i="3" s="1"/>
  <c r="AA13" i="3"/>
  <c r="AA33" i="3" s="1"/>
  <c r="Z13" i="3"/>
  <c r="Y13" i="3"/>
  <c r="Y33" i="3" s="1"/>
  <c r="X13" i="3"/>
  <c r="X33" i="3" s="1"/>
  <c r="F31" i="3" l="1"/>
  <c r="F51" i="3" s="1"/>
  <c r="E31" i="3"/>
  <c r="E51" i="3" s="1"/>
  <c r="D31" i="3"/>
  <c r="D51" i="3" s="1"/>
  <c r="C31" i="3"/>
  <c r="C51" i="3" s="1"/>
  <c r="F30" i="3"/>
  <c r="F50" i="3" s="1"/>
  <c r="E30" i="3"/>
  <c r="E50" i="3" s="1"/>
  <c r="D30" i="3"/>
  <c r="D50" i="3" s="1"/>
  <c r="C30" i="3"/>
  <c r="C50" i="3" s="1"/>
  <c r="F29" i="3"/>
  <c r="F49" i="3" s="1"/>
  <c r="E29" i="3"/>
  <c r="E49" i="3" s="1"/>
  <c r="D29" i="3"/>
  <c r="D49" i="3" s="1"/>
  <c r="C29" i="3"/>
  <c r="C49" i="3" s="1"/>
  <c r="F28" i="3"/>
  <c r="F48" i="3" s="1"/>
  <c r="E28" i="3"/>
  <c r="E48" i="3" s="1"/>
  <c r="D28" i="3"/>
  <c r="D48" i="3" s="1"/>
  <c r="C28" i="3"/>
  <c r="C48" i="3" s="1"/>
  <c r="F27" i="3"/>
  <c r="F47" i="3" s="1"/>
  <c r="E27" i="3"/>
  <c r="E47" i="3" s="1"/>
  <c r="D27" i="3"/>
  <c r="D47" i="3" s="1"/>
  <c r="C27" i="3"/>
  <c r="C47" i="3" s="1"/>
  <c r="F26" i="3"/>
  <c r="F46" i="3" s="1"/>
  <c r="E26" i="3"/>
  <c r="E46" i="3" s="1"/>
  <c r="D26" i="3"/>
  <c r="D46" i="3" s="1"/>
  <c r="C26" i="3"/>
  <c r="C46" i="3" s="1"/>
  <c r="F25" i="3"/>
  <c r="F45" i="3" s="1"/>
  <c r="E25" i="3"/>
  <c r="E45" i="3" s="1"/>
  <c r="D25" i="3"/>
  <c r="D45" i="3" s="1"/>
  <c r="C25" i="3"/>
  <c r="C45" i="3" s="1"/>
  <c r="F24" i="3"/>
  <c r="F44" i="3" s="1"/>
  <c r="E24" i="3"/>
  <c r="E44" i="3" s="1"/>
  <c r="D24" i="3"/>
  <c r="D44" i="3" s="1"/>
  <c r="C24" i="3"/>
  <c r="C44" i="3" s="1"/>
  <c r="F23" i="3"/>
  <c r="F43" i="3" s="1"/>
  <c r="E23" i="3"/>
  <c r="E43" i="3" s="1"/>
  <c r="D23" i="3"/>
  <c r="D43" i="3" s="1"/>
  <c r="C23" i="3"/>
  <c r="C43" i="3" s="1"/>
  <c r="F22" i="3"/>
  <c r="F42" i="3" s="1"/>
  <c r="E22" i="3"/>
  <c r="E42" i="3" s="1"/>
  <c r="D22" i="3"/>
  <c r="D42" i="3" s="1"/>
  <c r="C22" i="3"/>
  <c r="C42" i="3" s="1"/>
  <c r="F21" i="3"/>
  <c r="F41" i="3" s="1"/>
  <c r="E21" i="3"/>
  <c r="E41" i="3" s="1"/>
  <c r="D21" i="3"/>
  <c r="D41" i="3" s="1"/>
  <c r="C21" i="3"/>
  <c r="C41" i="3" s="1"/>
  <c r="F20" i="3"/>
  <c r="F40" i="3" s="1"/>
  <c r="E20" i="3"/>
  <c r="E40" i="3" s="1"/>
  <c r="D20" i="3"/>
  <c r="D40" i="3" s="1"/>
  <c r="C20" i="3"/>
  <c r="C40" i="3" s="1"/>
  <c r="F19" i="3"/>
  <c r="F39" i="3" s="1"/>
  <c r="E19" i="3"/>
  <c r="E39" i="3" s="1"/>
  <c r="D19" i="3"/>
  <c r="D39" i="3" s="1"/>
  <c r="C19" i="3"/>
  <c r="C39" i="3" s="1"/>
  <c r="F18" i="3"/>
  <c r="F38" i="3" s="1"/>
  <c r="E18" i="3"/>
  <c r="E38" i="3" s="1"/>
  <c r="D18" i="3"/>
  <c r="D38" i="3" s="1"/>
  <c r="C18" i="3"/>
  <c r="C38" i="3" s="1"/>
  <c r="F17" i="3"/>
  <c r="F37" i="3" s="1"/>
  <c r="E17" i="3"/>
  <c r="E37" i="3" s="1"/>
  <c r="D17" i="3"/>
  <c r="D37" i="3" s="1"/>
  <c r="C17" i="3"/>
  <c r="C37" i="3" s="1"/>
  <c r="F16" i="3"/>
  <c r="F36" i="3" s="1"/>
  <c r="E16" i="3"/>
  <c r="E36" i="3" s="1"/>
  <c r="D16" i="3"/>
  <c r="D36" i="3" s="1"/>
  <c r="C16" i="3"/>
  <c r="C36" i="3" s="1"/>
  <c r="F35" i="3"/>
  <c r="E35" i="3"/>
  <c r="D35" i="3"/>
  <c r="C35" i="3"/>
  <c r="F34" i="3"/>
  <c r="E34" i="3"/>
  <c r="D34" i="3"/>
  <c r="C34" i="3"/>
  <c r="F33" i="3"/>
  <c r="E33" i="3"/>
  <c r="D33" i="3"/>
  <c r="C33" i="3"/>
  <c r="F31" i="2"/>
  <c r="F51" i="2" s="1"/>
  <c r="E31" i="2"/>
  <c r="E51" i="2" s="1"/>
  <c r="D31" i="2"/>
  <c r="D51" i="2" s="1"/>
  <c r="C31" i="2"/>
  <c r="C51" i="2" s="1"/>
  <c r="F30" i="2"/>
  <c r="F50" i="2" s="1"/>
  <c r="E30" i="2"/>
  <c r="E50" i="2" s="1"/>
  <c r="D30" i="2"/>
  <c r="D50" i="2" s="1"/>
  <c r="C30" i="2"/>
  <c r="C50" i="2" s="1"/>
  <c r="F29" i="2"/>
  <c r="F49" i="2" s="1"/>
  <c r="E29" i="2"/>
  <c r="E49" i="2" s="1"/>
  <c r="D29" i="2"/>
  <c r="D49" i="2" s="1"/>
  <c r="C29" i="2"/>
  <c r="C49" i="2" s="1"/>
  <c r="F28" i="2"/>
  <c r="F48" i="2" s="1"/>
  <c r="E28" i="2"/>
  <c r="E48" i="2" s="1"/>
  <c r="D28" i="2"/>
  <c r="D48" i="2" s="1"/>
  <c r="C28" i="2"/>
  <c r="C48" i="2" s="1"/>
  <c r="F27" i="2"/>
  <c r="F47" i="2" s="1"/>
  <c r="E27" i="2"/>
  <c r="E47" i="2" s="1"/>
  <c r="D27" i="2"/>
  <c r="D47" i="2" s="1"/>
  <c r="C27" i="2"/>
  <c r="C47" i="2" s="1"/>
  <c r="F26" i="2"/>
  <c r="F46" i="2" s="1"/>
  <c r="E26" i="2"/>
  <c r="E46" i="2" s="1"/>
  <c r="D26" i="2"/>
  <c r="D46" i="2" s="1"/>
  <c r="C26" i="2"/>
  <c r="C46" i="2" s="1"/>
  <c r="F25" i="2"/>
  <c r="F45" i="2" s="1"/>
  <c r="E25" i="2"/>
  <c r="E45" i="2" s="1"/>
  <c r="D25" i="2"/>
  <c r="D45" i="2" s="1"/>
  <c r="C25" i="2"/>
  <c r="C45" i="2" s="1"/>
  <c r="F24" i="2"/>
  <c r="F44" i="2" s="1"/>
  <c r="E24" i="2"/>
  <c r="E44" i="2" s="1"/>
  <c r="D24" i="2"/>
  <c r="D44" i="2" s="1"/>
  <c r="C24" i="2"/>
  <c r="C44" i="2" s="1"/>
  <c r="F23" i="2"/>
  <c r="F43" i="2" s="1"/>
  <c r="E23" i="2"/>
  <c r="E43" i="2" s="1"/>
  <c r="D23" i="2"/>
  <c r="D43" i="2" s="1"/>
  <c r="C23" i="2"/>
  <c r="C43" i="2" s="1"/>
  <c r="F22" i="2"/>
  <c r="F42" i="2" s="1"/>
  <c r="E22" i="2"/>
  <c r="E42" i="2" s="1"/>
  <c r="D22" i="2"/>
  <c r="D42" i="2" s="1"/>
  <c r="C22" i="2"/>
  <c r="C42" i="2" s="1"/>
  <c r="F21" i="2"/>
  <c r="F41" i="2" s="1"/>
  <c r="E21" i="2"/>
  <c r="E41" i="2" s="1"/>
  <c r="D21" i="2"/>
  <c r="D41" i="2" s="1"/>
  <c r="C21" i="2"/>
  <c r="C41" i="2" s="1"/>
  <c r="F20" i="2"/>
  <c r="F40" i="2" s="1"/>
  <c r="E20" i="2"/>
  <c r="E40" i="2" s="1"/>
  <c r="D20" i="2"/>
  <c r="D40" i="2" s="1"/>
  <c r="C20" i="2"/>
  <c r="C40" i="2" s="1"/>
  <c r="F19" i="2"/>
  <c r="F39" i="2" s="1"/>
  <c r="E19" i="2"/>
  <c r="E39" i="2" s="1"/>
  <c r="D19" i="2"/>
  <c r="D39" i="2" s="1"/>
  <c r="C19" i="2"/>
  <c r="C39" i="2" s="1"/>
  <c r="F18" i="2"/>
  <c r="F38" i="2" s="1"/>
  <c r="E18" i="2"/>
  <c r="E38" i="2" s="1"/>
  <c r="D18" i="2"/>
  <c r="D38" i="2" s="1"/>
  <c r="C18" i="2"/>
  <c r="C38" i="2" s="1"/>
  <c r="F17" i="2"/>
  <c r="F37" i="2" s="1"/>
  <c r="E17" i="2"/>
  <c r="E37" i="2" s="1"/>
  <c r="D17" i="2"/>
  <c r="D37" i="2" s="1"/>
  <c r="C17" i="2"/>
  <c r="C37" i="2" s="1"/>
  <c r="F16" i="2"/>
  <c r="F36" i="2" s="1"/>
  <c r="E16" i="2"/>
  <c r="E36" i="2" s="1"/>
  <c r="D16" i="2"/>
  <c r="D36" i="2" s="1"/>
  <c r="C16" i="2"/>
  <c r="C36" i="2" s="1"/>
  <c r="F15" i="2"/>
  <c r="F35" i="2" s="1"/>
  <c r="E15" i="2"/>
  <c r="E35" i="2" s="1"/>
  <c r="D15" i="2"/>
  <c r="D35" i="2" s="1"/>
  <c r="C15" i="2"/>
  <c r="C35" i="2" s="1"/>
  <c r="F14" i="2"/>
  <c r="F34" i="2" s="1"/>
  <c r="E14" i="2"/>
  <c r="E34" i="2" s="1"/>
  <c r="D14" i="2"/>
  <c r="D34" i="2" s="1"/>
  <c r="C14" i="2"/>
  <c r="C34" i="2" s="1"/>
  <c r="F13" i="2"/>
  <c r="F33" i="2" s="1"/>
  <c r="E13" i="2"/>
  <c r="E33" i="2" s="1"/>
  <c r="D13" i="2"/>
  <c r="D33" i="2" s="1"/>
  <c r="C13" i="2"/>
  <c r="C33" i="2" s="1"/>
  <c r="C28" i="1"/>
  <c r="D28" i="1"/>
  <c r="E28" i="1"/>
  <c r="F28" i="1"/>
  <c r="C29" i="1"/>
  <c r="D29" i="1"/>
  <c r="E29" i="1"/>
  <c r="F29" i="1"/>
  <c r="C30" i="1"/>
  <c r="D30" i="1"/>
  <c r="E30" i="1"/>
  <c r="F30" i="1"/>
  <c r="C31" i="1"/>
  <c r="D31" i="1"/>
  <c r="E31" i="1"/>
  <c r="F31" i="1"/>
  <c r="F27" i="1"/>
  <c r="F47" i="1" s="1"/>
  <c r="E27" i="1"/>
  <c r="E47" i="1" s="1"/>
  <c r="D27" i="1"/>
  <c r="D47" i="1" s="1"/>
  <c r="C27" i="1"/>
  <c r="C47" i="1" s="1"/>
  <c r="F26" i="1"/>
  <c r="F46" i="1" s="1"/>
  <c r="E26" i="1"/>
  <c r="E46" i="1" s="1"/>
  <c r="D26" i="1"/>
  <c r="D46" i="1" s="1"/>
  <c r="C26" i="1"/>
  <c r="C46" i="1" s="1"/>
  <c r="F25" i="1"/>
  <c r="F45" i="1" s="1"/>
  <c r="E25" i="1"/>
  <c r="E45" i="1" s="1"/>
  <c r="D25" i="1"/>
  <c r="D45" i="1" s="1"/>
  <c r="C25" i="1"/>
  <c r="C45" i="1" s="1"/>
  <c r="F24" i="1"/>
  <c r="F44" i="1" s="1"/>
  <c r="E24" i="1"/>
  <c r="E44" i="1" s="1"/>
  <c r="D24" i="1"/>
  <c r="D44" i="1" s="1"/>
  <c r="C24" i="1"/>
  <c r="C44" i="1" s="1"/>
  <c r="F23" i="1"/>
  <c r="F43" i="1" s="1"/>
  <c r="E23" i="1"/>
  <c r="E43" i="1" s="1"/>
  <c r="D23" i="1"/>
  <c r="D43" i="1" s="1"/>
  <c r="C23" i="1"/>
  <c r="C43" i="1" s="1"/>
  <c r="F22" i="1"/>
  <c r="F42" i="1" s="1"/>
  <c r="E22" i="1"/>
  <c r="E42" i="1" s="1"/>
  <c r="D22" i="1"/>
  <c r="D42" i="1" s="1"/>
  <c r="C22" i="1"/>
  <c r="C42" i="1" s="1"/>
  <c r="F21" i="1"/>
  <c r="F41" i="1" s="1"/>
  <c r="E21" i="1"/>
  <c r="E41" i="1" s="1"/>
  <c r="D21" i="1"/>
  <c r="D41" i="1" s="1"/>
  <c r="C21" i="1"/>
  <c r="C41" i="1" s="1"/>
  <c r="F20" i="1"/>
  <c r="F40" i="1" s="1"/>
  <c r="E20" i="1"/>
  <c r="E40" i="1" s="1"/>
  <c r="D20" i="1"/>
  <c r="D40" i="1" s="1"/>
  <c r="C20" i="1"/>
  <c r="C40" i="1" s="1"/>
  <c r="F19" i="1"/>
  <c r="F39" i="1" s="1"/>
  <c r="E19" i="1"/>
  <c r="E39" i="1" s="1"/>
  <c r="D19" i="1"/>
  <c r="D39" i="1" s="1"/>
  <c r="C19" i="1"/>
  <c r="C39" i="1" s="1"/>
  <c r="F18" i="1"/>
  <c r="F38" i="1" s="1"/>
  <c r="E18" i="1"/>
  <c r="E38" i="1" s="1"/>
  <c r="D18" i="1"/>
  <c r="D38" i="1" s="1"/>
  <c r="C18" i="1"/>
  <c r="C38" i="1" s="1"/>
  <c r="F17" i="1"/>
  <c r="F37" i="1" s="1"/>
  <c r="E17" i="1"/>
  <c r="E37" i="1" s="1"/>
  <c r="D17" i="1"/>
  <c r="D37" i="1" s="1"/>
  <c r="C17" i="1"/>
  <c r="C37" i="1" s="1"/>
  <c r="F16" i="1"/>
  <c r="F36" i="1" s="1"/>
  <c r="E16" i="1"/>
  <c r="E36" i="1" s="1"/>
  <c r="D16" i="1"/>
  <c r="D36" i="1" s="1"/>
  <c r="C16" i="1"/>
  <c r="C36" i="1" s="1"/>
  <c r="F15" i="1"/>
  <c r="F35" i="1" s="1"/>
  <c r="E15" i="1"/>
  <c r="E35" i="1" s="1"/>
  <c r="D15" i="1"/>
  <c r="D35" i="1" s="1"/>
  <c r="C15" i="1"/>
  <c r="C35" i="1" s="1"/>
  <c r="F14" i="1"/>
  <c r="F34" i="1" s="1"/>
  <c r="E14" i="1"/>
  <c r="E34" i="1" s="1"/>
  <c r="D14" i="1"/>
  <c r="D34" i="1" s="1"/>
  <c r="C14" i="1"/>
  <c r="C34" i="1" s="1"/>
  <c r="F13" i="1"/>
  <c r="F33" i="1" s="1"/>
  <c r="E13" i="1"/>
  <c r="E33" i="1" s="1"/>
  <c r="D13" i="1"/>
  <c r="D33" i="1" s="1"/>
  <c r="C13" i="1"/>
  <c r="C33" i="1" s="1"/>
  <c r="W33" i="3" l="1"/>
  <c r="AR28" i="3"/>
  <c r="AS28" i="3"/>
  <c r="AT28" i="3"/>
  <c r="AU28" i="3"/>
  <c r="AR29" i="3"/>
  <c r="AS29" i="3"/>
  <c r="AT29" i="3"/>
  <c r="AU29" i="3"/>
  <c r="AR30" i="3"/>
  <c r="AS30" i="3"/>
  <c r="AT30" i="3"/>
  <c r="AU30" i="3"/>
  <c r="AR31" i="3"/>
  <c r="AS31" i="3"/>
  <c r="AT31" i="3"/>
  <c r="AU31" i="3"/>
  <c r="W34" i="3"/>
  <c r="AU27" i="3"/>
  <c r="AT27" i="3"/>
  <c r="AS27" i="3"/>
  <c r="AR27" i="3"/>
  <c r="AU26" i="3"/>
  <c r="AT26" i="3"/>
  <c r="AS26" i="3"/>
  <c r="AR26" i="3"/>
  <c r="AW26" i="3" s="1"/>
  <c r="AU25" i="3"/>
  <c r="AT25" i="3"/>
  <c r="AS25" i="3"/>
  <c r="AR25" i="3"/>
  <c r="AW25" i="3" s="1"/>
  <c r="AU24" i="3"/>
  <c r="AT24" i="3"/>
  <c r="AS24" i="3"/>
  <c r="AR24" i="3"/>
  <c r="AU23" i="3"/>
  <c r="AT23" i="3"/>
  <c r="AS23" i="3"/>
  <c r="AR23" i="3"/>
  <c r="AW23" i="3" s="1"/>
  <c r="AU22" i="3"/>
  <c r="AT22" i="3"/>
  <c r="AS22" i="3"/>
  <c r="AR22" i="3"/>
  <c r="AW22" i="3" s="1"/>
  <c r="AU21" i="3"/>
  <c r="AT21" i="3"/>
  <c r="AS21" i="3"/>
  <c r="AR21" i="3"/>
  <c r="AU20" i="3"/>
  <c r="AT20" i="3"/>
  <c r="AS20" i="3"/>
  <c r="AR20" i="3"/>
  <c r="AW20" i="3" s="1"/>
  <c r="AU19" i="3"/>
  <c r="AT19" i="3"/>
  <c r="AS19" i="3"/>
  <c r="AR19" i="3"/>
  <c r="AW19" i="3" s="1"/>
  <c r="AU18" i="3"/>
  <c r="AT18" i="3"/>
  <c r="AS18" i="3"/>
  <c r="AR18" i="3"/>
  <c r="AU17" i="3"/>
  <c r="AT17" i="3"/>
  <c r="AS17" i="3"/>
  <c r="AR17" i="3"/>
  <c r="AW17" i="3" s="1"/>
  <c r="AU16" i="3"/>
  <c r="AT16" i="3"/>
  <c r="AS16" i="3"/>
  <c r="AR16" i="3"/>
  <c r="AW16" i="3" s="1"/>
  <c r="AU15" i="3"/>
  <c r="AU34" i="3" s="1"/>
  <c r="AT15" i="3"/>
  <c r="AS15" i="3"/>
  <c r="AR15" i="3"/>
  <c r="AU14" i="3"/>
  <c r="AT14" i="3"/>
  <c r="AS14" i="3"/>
  <c r="AR14" i="3"/>
  <c r="AW14" i="3" s="1"/>
  <c r="AU13" i="3"/>
  <c r="AT13" i="3"/>
  <c r="AS13" i="3"/>
  <c r="AS34" i="3" s="1"/>
  <c r="AR13" i="3"/>
  <c r="W35" i="2"/>
  <c r="W34" i="2"/>
  <c r="AW34" i="2"/>
  <c r="AW35" i="2" s="1"/>
  <c r="AU31" i="2"/>
  <c r="AT31" i="2"/>
  <c r="AS31" i="2"/>
  <c r="AR31" i="2"/>
  <c r="AU30" i="2"/>
  <c r="AT30" i="2"/>
  <c r="AS30" i="2"/>
  <c r="AR30" i="2"/>
  <c r="AU29" i="2"/>
  <c r="AT29" i="2"/>
  <c r="AS29" i="2"/>
  <c r="AR29" i="2"/>
  <c r="AU28" i="2"/>
  <c r="AT28" i="2"/>
  <c r="AS28" i="2"/>
  <c r="AR28" i="2"/>
  <c r="AU27" i="2"/>
  <c r="AT27" i="2"/>
  <c r="AS27" i="2"/>
  <c r="AR27" i="2"/>
  <c r="AU26" i="2"/>
  <c r="AT26" i="2"/>
  <c r="AS26" i="2"/>
  <c r="AR26" i="2"/>
  <c r="AU25" i="2"/>
  <c r="AT25" i="2"/>
  <c r="AS25" i="2"/>
  <c r="AR25" i="2"/>
  <c r="AU24" i="2"/>
  <c r="AT24" i="2"/>
  <c r="AS24" i="2"/>
  <c r="AR24" i="2"/>
  <c r="AU23" i="2"/>
  <c r="AT23" i="2"/>
  <c r="AS23" i="2"/>
  <c r="AR23" i="2"/>
  <c r="AU22" i="2"/>
  <c r="AT22" i="2"/>
  <c r="AS22" i="2"/>
  <c r="AR22" i="2"/>
  <c r="AU21" i="2"/>
  <c r="AT21" i="2"/>
  <c r="AS21" i="2"/>
  <c r="AR21" i="2"/>
  <c r="AU20" i="2"/>
  <c r="AT20" i="2"/>
  <c r="AS20" i="2"/>
  <c r="AR20" i="2"/>
  <c r="AU19" i="2"/>
  <c r="AT19" i="2"/>
  <c r="AS19" i="2"/>
  <c r="AR19" i="2"/>
  <c r="AU18" i="2"/>
  <c r="AT18" i="2"/>
  <c r="AS18" i="2"/>
  <c r="AR18" i="2"/>
  <c r="AU17" i="2"/>
  <c r="AT17" i="2"/>
  <c r="AS17" i="2"/>
  <c r="AR17" i="2"/>
  <c r="AU16" i="2"/>
  <c r="AT16" i="2"/>
  <c r="AS16" i="2"/>
  <c r="AR16" i="2"/>
  <c r="AU15" i="2"/>
  <c r="AT15" i="2"/>
  <c r="AS15" i="2"/>
  <c r="AR15" i="2"/>
  <c r="AU14" i="2"/>
  <c r="AT14" i="2"/>
  <c r="AS14" i="2"/>
  <c r="AR14" i="2"/>
  <c r="AU13" i="2"/>
  <c r="AT13" i="2"/>
  <c r="AS13" i="2"/>
  <c r="AS34" i="2" s="1"/>
  <c r="AS35" i="2" s="1"/>
  <c r="AR13" i="2"/>
  <c r="AR34" i="2" s="1"/>
  <c r="AR35" i="2" s="1"/>
  <c r="W35" i="1"/>
  <c r="W34" i="1"/>
  <c r="AW34" i="1" s="1"/>
  <c r="AW35" i="1" s="1"/>
  <c r="AR28" i="1"/>
  <c r="AS28" i="1"/>
  <c r="AT28" i="1"/>
  <c r="AU28" i="1"/>
  <c r="AR29" i="1"/>
  <c r="AS29" i="1"/>
  <c r="AT29" i="1"/>
  <c r="AU29" i="1"/>
  <c r="AR30" i="1"/>
  <c r="AS30" i="1"/>
  <c r="AT30" i="1"/>
  <c r="AU30" i="1"/>
  <c r="AR31" i="1"/>
  <c r="AS31" i="1"/>
  <c r="AT31" i="1"/>
  <c r="AU31" i="1"/>
  <c r="AU27" i="1"/>
  <c r="AT27" i="1"/>
  <c r="AS27" i="1"/>
  <c r="AR27" i="1"/>
  <c r="AU26" i="1"/>
  <c r="AT26" i="1"/>
  <c r="AS26" i="1"/>
  <c r="AR26" i="1"/>
  <c r="AU25" i="1"/>
  <c r="AT25" i="1"/>
  <c r="AS25" i="1"/>
  <c r="AR25" i="1"/>
  <c r="AU24" i="1"/>
  <c r="AT24" i="1"/>
  <c r="AS24" i="1"/>
  <c r="AR24" i="1"/>
  <c r="AU23" i="1"/>
  <c r="AT23" i="1"/>
  <c r="AS23" i="1"/>
  <c r="AR23" i="1"/>
  <c r="AU22" i="1"/>
  <c r="AT22" i="1"/>
  <c r="AS22" i="1"/>
  <c r="AR22" i="1"/>
  <c r="AU21" i="1"/>
  <c r="AT21" i="1"/>
  <c r="AS21" i="1"/>
  <c r="AR21" i="1"/>
  <c r="AU20" i="1"/>
  <c r="AT20" i="1"/>
  <c r="AS20" i="1"/>
  <c r="AR20" i="1"/>
  <c r="AU19" i="1"/>
  <c r="AT19" i="1"/>
  <c r="AS19" i="1"/>
  <c r="AR19" i="1"/>
  <c r="AU18" i="1"/>
  <c r="AT18" i="1"/>
  <c r="AS18" i="1"/>
  <c r="AR18" i="1"/>
  <c r="AU17" i="1"/>
  <c r="AT17" i="1"/>
  <c r="AS17" i="1"/>
  <c r="AR17" i="1"/>
  <c r="AU16" i="1"/>
  <c r="AT16" i="1"/>
  <c r="AS16" i="1"/>
  <c r="AR16" i="1"/>
  <c r="AU15" i="1"/>
  <c r="AT15" i="1"/>
  <c r="AS15" i="1"/>
  <c r="AR15" i="1"/>
  <c r="AU14" i="1"/>
  <c r="AT14" i="1"/>
  <c r="AS14" i="1"/>
  <c r="AR14" i="1"/>
  <c r="AU13" i="1"/>
  <c r="AT13" i="1"/>
  <c r="AS13" i="1"/>
  <c r="AR13" i="1"/>
  <c r="AW31" i="3" l="1"/>
  <c r="AW28" i="3"/>
  <c r="AT34" i="2"/>
  <c r="AT35" i="2" s="1"/>
  <c r="AR34" i="3"/>
  <c r="AR35" i="3" s="1"/>
  <c r="AW35" i="3"/>
  <c r="AW34" i="3"/>
  <c r="AW13" i="3"/>
  <c r="AU34" i="2"/>
  <c r="AU35" i="2" s="1"/>
  <c r="AW29" i="3"/>
  <c r="AW18" i="3"/>
  <c r="AR34" i="1"/>
  <c r="AR35" i="1" s="1"/>
  <c r="AW15" i="3"/>
  <c r="AW21" i="3"/>
  <c r="AW24" i="3"/>
  <c r="AW27" i="3"/>
  <c r="AT34" i="1"/>
  <c r="AT35" i="1" s="1"/>
  <c r="AW30" i="3"/>
  <c r="AT34" i="3"/>
  <c r="AT35" i="3" s="1"/>
  <c r="AU35" i="3"/>
  <c r="AS35" i="3"/>
  <c r="AU34" i="1"/>
  <c r="AU35" i="1" s="1"/>
  <c r="AS34" i="1"/>
  <c r="AS35" i="1" s="1"/>
</calcChain>
</file>

<file path=xl/sharedStrings.xml><?xml version="1.0" encoding="utf-8"?>
<sst xmlns="http://schemas.openxmlformats.org/spreadsheetml/2006/main" count="103" uniqueCount="14">
  <si>
    <t>Plot data</t>
  </si>
  <si>
    <t>Year</t>
  </si>
  <si>
    <t>Caliration</t>
  </si>
  <si>
    <t>Mean</t>
  </si>
  <si>
    <t>stdev</t>
  </si>
  <si>
    <t>Obs</t>
  </si>
  <si>
    <t>Grided</t>
  </si>
  <si>
    <t>Projection, RCP26</t>
  </si>
  <si>
    <t>Projection, RCP45</t>
  </si>
  <si>
    <t>Projection, RCP85</t>
  </si>
  <si>
    <t>Projection, RCP60</t>
  </si>
  <si>
    <t>Underestimation by using gridded value</t>
  </si>
  <si>
    <t>10% PCL</t>
  </si>
  <si>
    <t>Proj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</si>
</sst>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1" xfId="0" applyBorder="1"/>
    <xf numFmtId="0" fontId="0" fillId="0" borderId="0" xfId="0" applyBorder="1"/>
    <xf numFmtId="9" fontId="0" fillId="0" borderId="0" xfId="0" applyNumberFormat="1" applyBorder="1"/>
    <xf numFmtId="9" fontId="0" fillId="0" borderId="2" xfId="0" applyNumberFormat="1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9" fontId="0" fillId="0" borderId="0" xfId="1" applyFont="1" applyAlignment="1">
      <alignment horizontal="center"/>
    </xf>
    <xf numFmtId="9" fontId="0" fillId="0" borderId="0" xfId="1" applyFont="1"/>
    <xf numFmtId="9" fontId="0" fillId="0" borderId="1" xfId="1" applyFont="1" applyBorder="1"/>
    <xf numFmtId="9" fontId="0" fillId="0" borderId="0" xfId="1" applyFont="1" applyBorder="1"/>
    <xf numFmtId="9" fontId="0" fillId="0" borderId="2" xfId="1" applyFont="1" applyBorder="1"/>
    <xf numFmtId="165" fontId="0" fillId="0" borderId="0" xfId="0" applyNumberFormat="1"/>
    <xf numFmtId="2" fontId="0" fillId="0" borderId="0" xfId="0" applyNumberFormat="1"/>
    <xf numFmtId="165" fontId="0" fillId="0" borderId="0" xfId="1" applyNumberFormat="1" applyFont="1"/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6" fontId="0" fillId="0" borderId="0" xfId="0" applyNumberFormat="1"/>
    <xf numFmtId="0" fontId="0" fillId="2" borderId="0" xfId="0" applyFill="1" applyAlignment="1">
      <alignment horizontal="center"/>
    </xf>
    <xf numFmtId="164" fontId="0" fillId="2" borderId="0" xfId="0" applyNumberFormat="1" applyFill="1"/>
    <xf numFmtId="166" fontId="0" fillId="2" borderId="0" xfId="0" applyNumberFormat="1" applyFill="1"/>
    <xf numFmtId="0" fontId="0" fillId="2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'5_yr'!$G$13:$G$31</c:f>
              <c:numCache>
                <c:formatCode>0.000</c:formatCode>
                <c:ptCount val="19"/>
                <c:pt idx="0">
                  <c:v>4.3225103313229196</c:v>
                </c:pt>
                <c:pt idx="1">
                  <c:v>4.6282852041636477</c:v>
                </c:pt>
                <c:pt idx="2">
                  <c:v>4.550903959648342</c:v>
                </c:pt>
                <c:pt idx="3">
                  <c:v>4.5684025240373041</c:v>
                </c:pt>
                <c:pt idx="4">
                  <c:v>4.7152308393689308</c:v>
                </c:pt>
                <c:pt idx="5">
                  <c:v>4.6624759553605646</c:v>
                </c:pt>
                <c:pt idx="6">
                  <c:v>4.8527491772958067</c:v>
                </c:pt>
                <c:pt idx="7">
                  <c:v>4.9156429322943573</c:v>
                </c:pt>
                <c:pt idx="8">
                  <c:v>4.9928516478136471</c:v>
                </c:pt>
                <c:pt idx="9">
                  <c:v>5.1801258258615093</c:v>
                </c:pt>
                <c:pt idx="10">
                  <c:v>5.0618111789557325</c:v>
                </c:pt>
                <c:pt idx="11">
                  <c:v>5.2260296782326954</c:v>
                </c:pt>
                <c:pt idx="12">
                  <c:v>5.3453866678172641</c:v>
                </c:pt>
                <c:pt idx="13">
                  <c:v>5.3085813095020571</c:v>
                </c:pt>
                <c:pt idx="14">
                  <c:v>5.5988422006748122</c:v>
                </c:pt>
                <c:pt idx="15">
                  <c:v>5.4587515367619446</c:v>
                </c:pt>
                <c:pt idx="16">
                  <c:v>5.7869054140143428</c:v>
                </c:pt>
                <c:pt idx="17">
                  <c:v>5.9057916364866809</c:v>
                </c:pt>
                <c:pt idx="18">
                  <c:v>6.1335220741322418</c:v>
                </c:pt>
              </c:numCache>
            </c:numRef>
          </c:xVal>
          <c:yVal>
            <c:numRef>
              <c:f>'5_yr'!$AB$13:$AB$31</c:f>
              <c:numCache>
                <c:formatCode>0.000</c:formatCode>
                <c:ptCount val="19"/>
                <c:pt idx="0">
                  <c:v>3.3496272500169422</c:v>
                </c:pt>
                <c:pt idx="1">
                  <c:v>3.574321711230628</c:v>
                </c:pt>
                <c:pt idx="2">
                  <c:v>3.5192538750438516</c:v>
                </c:pt>
                <c:pt idx="3">
                  <c:v>3.5303336176051161</c:v>
                </c:pt>
                <c:pt idx="4">
                  <c:v>3.6386130952792302</c:v>
                </c:pt>
                <c:pt idx="5">
                  <c:v>3.6058169229770498</c:v>
                </c:pt>
                <c:pt idx="6">
                  <c:v>3.746275314259699</c:v>
                </c:pt>
                <c:pt idx="7">
                  <c:v>3.78467925596809</c:v>
                </c:pt>
                <c:pt idx="8">
                  <c:v>3.8324058920273747</c:v>
                </c:pt>
                <c:pt idx="9">
                  <c:v>3.9706691712431916</c:v>
                </c:pt>
                <c:pt idx="10">
                  <c:v>3.8851289056330547</c:v>
                </c:pt>
                <c:pt idx="11">
                  <c:v>3.9979026455896571</c:v>
                </c:pt>
                <c:pt idx="12">
                  <c:v>4.0814756974061179</c:v>
                </c:pt>
                <c:pt idx="13">
                  <c:v>4.0599117103588727</c:v>
                </c:pt>
                <c:pt idx="14">
                  <c:v>4.2583025941783417</c:v>
                </c:pt>
                <c:pt idx="15">
                  <c:v>4.1537739313815241</c:v>
                </c:pt>
                <c:pt idx="16">
                  <c:v>4.3883586546319782</c:v>
                </c:pt>
                <c:pt idx="17">
                  <c:v>4.4801972828730934</c:v>
                </c:pt>
                <c:pt idx="18">
                  <c:v>4.6402404962197297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65-4307-A597-281F77A63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89512"/>
        <c:axId val="786101272"/>
      </c:scatterChart>
      <c:valAx>
        <c:axId val="786089512"/>
        <c:scaling>
          <c:orientation val="minMax"/>
          <c:min val="3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01272"/>
        <c:crosses val="autoZero"/>
        <c:crossBetween val="midCat"/>
      </c:valAx>
      <c:valAx>
        <c:axId val="786101272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89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'15_yr'!$G$13:$G$31</c:f>
              <c:numCache>
                <c:formatCode>0.000</c:formatCode>
                <c:ptCount val="19"/>
                <c:pt idx="0">
                  <c:v>9.0643470028877555</c:v>
                </c:pt>
                <c:pt idx="1">
                  <c:v>9.1302941750053339</c:v>
                </c:pt>
                <c:pt idx="2">
                  <c:v>9.0855863708239752</c:v>
                </c:pt>
                <c:pt idx="3">
                  <c:v>9.0202918027649517</c:v>
                </c:pt>
                <c:pt idx="4">
                  <c:v>8.7911974304034253</c:v>
                </c:pt>
                <c:pt idx="5">
                  <c:v>8.5776130625547342</c:v>
                </c:pt>
                <c:pt idx="6">
                  <c:v>9.0722818530520062</c:v>
                </c:pt>
                <c:pt idx="7">
                  <c:v>9.4941850134967822</c:v>
                </c:pt>
                <c:pt idx="8">
                  <c:v>9.5222862077114705</c:v>
                </c:pt>
                <c:pt idx="9">
                  <c:v>9.966203732370694</c:v>
                </c:pt>
                <c:pt idx="10">
                  <c:v>9.4684506588535839</c:v>
                </c:pt>
                <c:pt idx="11">
                  <c:v>9.5792820478987259</c:v>
                </c:pt>
                <c:pt idx="12">
                  <c:v>9.8394096311790875</c:v>
                </c:pt>
                <c:pt idx="13">
                  <c:v>10.152686869582995</c:v>
                </c:pt>
                <c:pt idx="14">
                  <c:v>10.608623636999521</c:v>
                </c:pt>
                <c:pt idx="15">
                  <c:v>10.175564672649942</c:v>
                </c:pt>
                <c:pt idx="16">
                  <c:v>10.600522605254362</c:v>
                </c:pt>
                <c:pt idx="17">
                  <c:v>10.95695580469426</c:v>
                </c:pt>
                <c:pt idx="18">
                  <c:v>11.216330110711162</c:v>
                </c:pt>
              </c:numCache>
            </c:numRef>
          </c:xVal>
          <c:yVal>
            <c:numRef>
              <c:f>'15_yr'!$AB$13:$AB$31</c:f>
              <c:numCache>
                <c:formatCode>0.000</c:formatCode>
                <c:ptCount val="19"/>
                <c:pt idx="0">
                  <c:v>6.7288436322839047</c:v>
                </c:pt>
                <c:pt idx="1">
                  <c:v>6.7733131521547119</c:v>
                </c:pt>
                <c:pt idx="2">
                  <c:v>6.7376246296220348</c:v>
                </c:pt>
                <c:pt idx="3">
                  <c:v>6.6904013293188873</c:v>
                </c:pt>
                <c:pt idx="4">
                  <c:v>6.549837194855022</c:v>
                </c:pt>
                <c:pt idx="5">
                  <c:v>6.4035181095790774</c:v>
                </c:pt>
                <c:pt idx="6">
                  <c:v>6.7497696228232078</c:v>
                </c:pt>
                <c:pt idx="7">
                  <c:v>7.0394585762188306</c:v>
                </c:pt>
                <c:pt idx="8">
                  <c:v>7.0429321791906832</c:v>
                </c:pt>
                <c:pt idx="9">
                  <c:v>7.3697499719686554</c:v>
                </c:pt>
                <c:pt idx="10">
                  <c:v>7.0131356405220133</c:v>
                </c:pt>
                <c:pt idx="11">
                  <c:v>7.0891222117390642</c:v>
                </c:pt>
                <c:pt idx="12">
                  <c:v>7.2784562991309363</c:v>
                </c:pt>
                <c:pt idx="13">
                  <c:v>7.4991827360471914</c:v>
                </c:pt>
                <c:pt idx="14">
                  <c:v>7.8110446331410994</c:v>
                </c:pt>
                <c:pt idx="15">
                  <c:v>7.4920565936270993</c:v>
                </c:pt>
                <c:pt idx="16">
                  <c:v>7.7961474552039176</c:v>
                </c:pt>
                <c:pt idx="17">
                  <c:v>8.0672731860243267</c:v>
                </c:pt>
                <c:pt idx="18">
                  <c:v>8.249386454597655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54-4395-91E9-7623A9E7559E}"/>
            </c:ext>
          </c:extLst>
        </c:ser>
        <c:ser>
          <c:idx val="2"/>
          <c:order val="1"/>
          <c:spPr>
            <a:ln w="25400" cap="rnd">
              <a:noFill/>
              <a:round/>
            </a:ln>
            <a:effectLst/>
          </c:spPr>
          <c:xVal>
            <c:numRef>
              <c:f>'15_yr'!$S$13:$S$31</c:f>
              <c:numCache>
                <c:formatCode>0.000</c:formatCode>
                <c:ptCount val="19"/>
                <c:pt idx="0">
                  <c:v>9.1692802698005806</c:v>
                </c:pt>
                <c:pt idx="1">
                  <c:v>9.1283007731294603</c:v>
                </c:pt>
                <c:pt idx="2">
                  <c:v>8.9255549707436419</c:v>
                </c:pt>
                <c:pt idx="3">
                  <c:v>8.9938675659093992</c:v>
                </c:pt>
                <c:pt idx="4">
                  <c:v>8.5369633003143974</c:v>
                </c:pt>
                <c:pt idx="5">
                  <c:v>8.6216929782626774</c:v>
                </c:pt>
                <c:pt idx="6">
                  <c:v>8.7726858142485842</c:v>
                </c:pt>
                <c:pt idx="7">
                  <c:v>8.9310447977231444</c:v>
                </c:pt>
                <c:pt idx="8">
                  <c:v>9.1470568345151246</c:v>
                </c:pt>
                <c:pt idx="9">
                  <c:v>8.9293713994538173</c:v>
                </c:pt>
                <c:pt idx="10">
                  <c:v>8.8456409620349596</c:v>
                </c:pt>
                <c:pt idx="11">
                  <c:v>8.8613419498911821</c:v>
                </c:pt>
                <c:pt idx="12">
                  <c:v>9.2213456969897365</c:v>
                </c:pt>
                <c:pt idx="13">
                  <c:v>9.5518363992322417</c:v>
                </c:pt>
                <c:pt idx="14">
                  <c:v>9.6764412024497517</c:v>
                </c:pt>
                <c:pt idx="15">
                  <c:v>10.10311029168165</c:v>
                </c:pt>
                <c:pt idx="16">
                  <c:v>9.9663671839810579</c:v>
                </c:pt>
                <c:pt idx="17">
                  <c:v>10.094487990239935</c:v>
                </c:pt>
                <c:pt idx="18">
                  <c:v>10.323587090470216</c:v>
                </c:pt>
              </c:numCache>
            </c:numRef>
          </c:xVal>
          <c:yVal>
            <c:numRef>
              <c:f>'15_yr'!$AN$13:$AN$31</c:f>
              <c:numCache>
                <c:formatCode>0.000</c:formatCode>
                <c:ptCount val="19"/>
                <c:pt idx="0">
                  <c:v>6.7712200979495627</c:v>
                </c:pt>
                <c:pt idx="1">
                  <c:v>6.7261532156361907</c:v>
                </c:pt>
                <c:pt idx="2">
                  <c:v>6.5071545402540911</c:v>
                </c:pt>
                <c:pt idx="3">
                  <c:v>6.6705917039073288</c:v>
                </c:pt>
                <c:pt idx="4">
                  <c:v>6.600861579669087</c:v>
                </c:pt>
                <c:pt idx="5">
                  <c:v>6.69177509708559</c:v>
                </c:pt>
                <c:pt idx="6">
                  <c:v>6.8046642347289401</c:v>
                </c:pt>
                <c:pt idx="7">
                  <c:v>7.0119249001361945</c:v>
                </c:pt>
                <c:pt idx="8">
                  <c:v>7.1612079655024026</c:v>
                </c:pt>
                <c:pt idx="9">
                  <c:v>6.9513115574317039</c:v>
                </c:pt>
                <c:pt idx="10">
                  <c:v>6.707247901094096</c:v>
                </c:pt>
                <c:pt idx="11">
                  <c:v>6.7049914380826428</c:v>
                </c:pt>
                <c:pt idx="12">
                  <c:v>6.9323011010615803</c:v>
                </c:pt>
                <c:pt idx="13">
                  <c:v>6.9348183705752531</c:v>
                </c:pt>
                <c:pt idx="14">
                  <c:v>7.0345433849633645</c:v>
                </c:pt>
                <c:pt idx="15">
                  <c:v>7.4869932303870268</c:v>
                </c:pt>
                <c:pt idx="16">
                  <c:v>7.3918932549927305</c:v>
                </c:pt>
                <c:pt idx="17">
                  <c:v>7.6386297979735227</c:v>
                </c:pt>
                <c:pt idx="18">
                  <c:v>7.8382748990226627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54-4395-91E9-7623A9E7559E}"/>
            </c:ext>
          </c:extLst>
        </c:ser>
        <c:ser>
          <c:idx val="3"/>
          <c:order val="2"/>
          <c:spPr>
            <a:ln w="25400" cap="rnd">
              <a:noFill/>
              <a:round/>
            </a:ln>
            <a:effectLst/>
          </c:spPr>
          <c:xVal>
            <c:numRef>
              <c:f>'15_yr'!$O$13:$O$31</c:f>
              <c:numCache>
                <c:formatCode>0.000</c:formatCode>
                <c:ptCount val="19"/>
                <c:pt idx="0">
                  <c:v>11.025500893969271</c:v>
                </c:pt>
                <c:pt idx="1">
                  <c:v>10.993638337787155</c:v>
                </c:pt>
                <c:pt idx="2">
                  <c:v>11.289400095196074</c:v>
                </c:pt>
                <c:pt idx="3">
                  <c:v>11.427689923136874</c:v>
                </c:pt>
                <c:pt idx="4">
                  <c:v>10.536963614983113</c:v>
                </c:pt>
                <c:pt idx="5">
                  <c:v>11.081221173939749</c:v>
                </c:pt>
                <c:pt idx="6">
                  <c:v>10.510185423098457</c:v>
                </c:pt>
                <c:pt idx="7">
                  <c:v>10.305046906612212</c:v>
                </c:pt>
                <c:pt idx="8">
                  <c:v>10.051451511580391</c:v>
                </c:pt>
                <c:pt idx="9">
                  <c:v>9.855292082947857</c:v>
                </c:pt>
                <c:pt idx="10">
                  <c:v>9.5981642483483327</c:v>
                </c:pt>
                <c:pt idx="11">
                  <c:v>8.5230171434021678</c:v>
                </c:pt>
                <c:pt idx="12">
                  <c:v>8.3641526888639142</c:v>
                </c:pt>
                <c:pt idx="13">
                  <c:v>8.7242148120169229</c:v>
                </c:pt>
                <c:pt idx="14">
                  <c:v>8.609212136219373</c:v>
                </c:pt>
                <c:pt idx="15">
                  <c:v>8.846518192209782</c:v>
                </c:pt>
                <c:pt idx="16">
                  <c:v>9.6268088520725641</c:v>
                </c:pt>
                <c:pt idx="17">
                  <c:v>9.8565090905405857</c:v>
                </c:pt>
                <c:pt idx="18">
                  <c:v>9.7938035253946545</c:v>
                </c:pt>
              </c:numCache>
            </c:numRef>
          </c:xVal>
          <c:yVal>
            <c:numRef>
              <c:f>'15_yr'!$AJ$13:$AJ$31</c:f>
              <c:numCache>
                <c:formatCode>0.000</c:formatCode>
                <c:ptCount val="19"/>
                <c:pt idx="0">
                  <c:v>8.0082005798772116</c:v>
                </c:pt>
                <c:pt idx="1">
                  <c:v>7.9807954000224752</c:v>
                </c:pt>
                <c:pt idx="2">
                  <c:v>8.1741089164458511</c:v>
                </c:pt>
                <c:pt idx="3">
                  <c:v>8.2134895308113869</c:v>
                </c:pt>
                <c:pt idx="4">
                  <c:v>7.6356160580508314</c:v>
                </c:pt>
                <c:pt idx="5">
                  <c:v>7.9911688525466662</c:v>
                </c:pt>
                <c:pt idx="6">
                  <c:v>7.6321537253353835</c:v>
                </c:pt>
                <c:pt idx="7">
                  <c:v>7.4839898677624648</c:v>
                </c:pt>
                <c:pt idx="8">
                  <c:v>7.2969228742841414</c:v>
                </c:pt>
                <c:pt idx="9">
                  <c:v>7.1844152503272252</c:v>
                </c:pt>
                <c:pt idx="10">
                  <c:v>7.0104602059429313</c:v>
                </c:pt>
                <c:pt idx="11">
                  <c:v>6.3027562478608345</c:v>
                </c:pt>
                <c:pt idx="12">
                  <c:v>6.1567877210896791</c:v>
                </c:pt>
                <c:pt idx="13">
                  <c:v>6.4373953588844222</c:v>
                </c:pt>
                <c:pt idx="14">
                  <c:v>6.3862512111083518</c:v>
                </c:pt>
                <c:pt idx="15">
                  <c:v>6.5782290641759076</c:v>
                </c:pt>
                <c:pt idx="16">
                  <c:v>7.100747243755543</c:v>
                </c:pt>
                <c:pt idx="17">
                  <c:v>7.2575556042695242</c:v>
                </c:pt>
                <c:pt idx="18">
                  <c:v>7.2025556918441236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054-4395-91E9-7623A9E7559E}"/>
            </c:ext>
          </c:extLst>
        </c:ser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'15_yr'!$K$13:$K$31</c:f>
              <c:numCache>
                <c:formatCode>0.000</c:formatCode>
                <c:ptCount val="19"/>
                <c:pt idx="0">
                  <c:v>8.8226409619241561</c:v>
                </c:pt>
                <c:pt idx="1">
                  <c:v>9.1996160717724784</c:v>
                </c:pt>
                <c:pt idx="2">
                  <c:v>9.2939724535218478</c:v>
                </c:pt>
                <c:pt idx="3">
                  <c:v>9.5230537199512391</c:v>
                </c:pt>
                <c:pt idx="4">
                  <c:v>9.3238658893422617</c:v>
                </c:pt>
                <c:pt idx="5">
                  <c:v>9.6951065455712655</c:v>
                </c:pt>
                <c:pt idx="6">
                  <c:v>10.058351729417629</c:v>
                </c:pt>
                <c:pt idx="7">
                  <c:v>9.944573916050965</c:v>
                </c:pt>
                <c:pt idx="8">
                  <c:v>10.304208288472461</c:v>
                </c:pt>
                <c:pt idx="9">
                  <c:v>10.382112754423419</c:v>
                </c:pt>
                <c:pt idx="10">
                  <c:v>10.795898802567732</c:v>
                </c:pt>
                <c:pt idx="11">
                  <c:v>10.518988407002228</c:v>
                </c:pt>
                <c:pt idx="12">
                  <c:v>10.831860052861972</c:v>
                </c:pt>
                <c:pt idx="13">
                  <c:v>10.808396896184119</c:v>
                </c:pt>
                <c:pt idx="14">
                  <c:v>10.530985189473991</c:v>
                </c:pt>
                <c:pt idx="15">
                  <c:v>10.151464352104854</c:v>
                </c:pt>
                <c:pt idx="16">
                  <c:v>9.7541106257920269</c:v>
                </c:pt>
                <c:pt idx="17">
                  <c:v>9.8762435844823759</c:v>
                </c:pt>
                <c:pt idx="18">
                  <c:v>9.4077612245844051</c:v>
                </c:pt>
              </c:numCache>
            </c:numRef>
          </c:xVal>
          <c:yVal>
            <c:numRef>
              <c:f>'15_yr'!$AF$13:$AF$31</c:f>
              <c:numCache>
                <c:formatCode>0.000</c:formatCode>
                <c:ptCount val="19"/>
                <c:pt idx="0">
                  <c:v>6.6454581596402047</c:v>
                </c:pt>
                <c:pt idx="1">
                  <c:v>6.8542301108080235</c:v>
                </c:pt>
                <c:pt idx="2">
                  <c:v>6.8376216644336969</c:v>
                </c:pt>
                <c:pt idx="3">
                  <c:v>6.9961804229093332</c:v>
                </c:pt>
                <c:pt idx="4">
                  <c:v>6.8758603587075466</c:v>
                </c:pt>
                <c:pt idx="5">
                  <c:v>7.0885754190505699</c:v>
                </c:pt>
                <c:pt idx="6">
                  <c:v>7.3516224062290441</c:v>
                </c:pt>
                <c:pt idx="7">
                  <c:v>7.2747373049448818</c:v>
                </c:pt>
                <c:pt idx="8">
                  <c:v>7.5162279301644004</c:v>
                </c:pt>
                <c:pt idx="9">
                  <c:v>7.5749380615465816</c:v>
                </c:pt>
                <c:pt idx="10">
                  <c:v>7.878513549362995</c:v>
                </c:pt>
                <c:pt idx="11">
                  <c:v>7.7114114069793063</c:v>
                </c:pt>
                <c:pt idx="12">
                  <c:v>7.9096439562400018</c:v>
                </c:pt>
                <c:pt idx="13">
                  <c:v>7.8960766669219415</c:v>
                </c:pt>
                <c:pt idx="14">
                  <c:v>7.7395829920357846</c:v>
                </c:pt>
                <c:pt idx="15">
                  <c:v>7.4882838412699444</c:v>
                </c:pt>
                <c:pt idx="16">
                  <c:v>7.1666580450313058</c:v>
                </c:pt>
                <c:pt idx="17">
                  <c:v>7.2260928804517928</c:v>
                </c:pt>
                <c:pt idx="18">
                  <c:v>6.896737545634787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054-4395-91E9-7623A9E7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982496"/>
        <c:axId val="785988768"/>
      </c:scatterChart>
      <c:valAx>
        <c:axId val="785982496"/>
        <c:scaling>
          <c:orientation val="minMax"/>
          <c:min val="3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988768"/>
        <c:crosses val="autoZero"/>
        <c:crossBetween val="midCat"/>
      </c:valAx>
      <c:valAx>
        <c:axId val="785988768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98249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657819974069048"/>
                  <c:y val="3.172323495516807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'30_yr'!$G$13:$G$31</c:f>
              <c:numCache>
                <c:formatCode>0.000</c:formatCode>
                <c:ptCount val="19"/>
                <c:pt idx="0">
                  <c:v>12.883626937169566</c:v>
                </c:pt>
                <c:pt idx="1">
                  <c:v>12.633236092190941</c:v>
                </c:pt>
                <c:pt idx="2">
                  <c:v>12.663304831892193</c:v>
                </c:pt>
                <c:pt idx="3">
                  <c:v>12.508286260337549</c:v>
                </c:pt>
                <c:pt idx="4">
                  <c:v>11.863265088417878</c:v>
                </c:pt>
                <c:pt idx="5">
                  <c:v>11.484332114440109</c:v>
                </c:pt>
                <c:pt idx="6">
                  <c:v>12.267286443140504</c:v>
                </c:pt>
                <c:pt idx="7">
                  <c:v>13.059381942814344</c:v>
                </c:pt>
                <c:pt idx="8">
                  <c:v>13.00315924809304</c:v>
                </c:pt>
                <c:pt idx="9">
                  <c:v>13.687469181005207</c:v>
                </c:pt>
                <c:pt idx="10">
                  <c:v>12.805166781870435</c:v>
                </c:pt>
                <c:pt idx="11">
                  <c:v>12.851185986722651</c:v>
                </c:pt>
                <c:pt idx="12">
                  <c:v>13.243254053838038</c:v>
                </c:pt>
                <c:pt idx="13">
                  <c:v>13.959192604501006</c:v>
                </c:pt>
                <c:pt idx="14">
                  <c:v>14.503932973581813</c:v>
                </c:pt>
                <c:pt idx="15">
                  <c:v>13.806678976681386</c:v>
                </c:pt>
                <c:pt idx="16">
                  <c:v>14.228130878671204</c:v>
                </c:pt>
                <c:pt idx="17">
                  <c:v>14.798735447796115</c:v>
                </c:pt>
                <c:pt idx="18">
                  <c:v>15.023645485770611</c:v>
                </c:pt>
              </c:numCache>
            </c:numRef>
          </c:xVal>
          <c:yVal>
            <c:numRef>
              <c:f>'30_yr'!$AB$13:$AB$31</c:f>
              <c:numCache>
                <c:formatCode>0.000</c:formatCode>
                <c:ptCount val="19"/>
                <c:pt idx="0">
                  <c:v>9.4535684356757343</c:v>
                </c:pt>
                <c:pt idx="1">
                  <c:v>9.2593977277297963</c:v>
                </c:pt>
                <c:pt idx="2">
                  <c:v>9.2735134086120041</c:v>
                </c:pt>
                <c:pt idx="3">
                  <c:v>9.163579194617828</c:v>
                </c:pt>
                <c:pt idx="4">
                  <c:v>8.7464016639101221</c:v>
                </c:pt>
                <c:pt idx="5">
                  <c:v>8.4824610218647774</c:v>
                </c:pt>
                <c:pt idx="6">
                  <c:v>9.0207677321909934</c:v>
                </c:pt>
                <c:pt idx="7">
                  <c:v>9.5714565550773276</c:v>
                </c:pt>
                <c:pt idx="8">
                  <c:v>9.5064054502772919</c:v>
                </c:pt>
                <c:pt idx="9">
                  <c:v>10.010031640696715</c:v>
                </c:pt>
                <c:pt idx="10">
                  <c:v>9.3787899602173859</c:v>
                </c:pt>
                <c:pt idx="11">
                  <c:v>9.4112263799585794</c:v>
                </c:pt>
                <c:pt idx="12">
                  <c:v>9.7000595106636176</c:v>
                </c:pt>
                <c:pt idx="13">
                  <c:v>10.19826010338701</c:v>
                </c:pt>
                <c:pt idx="14">
                  <c:v>10.571560363924446</c:v>
                </c:pt>
                <c:pt idx="15">
                  <c:v>10.059072471622835</c:v>
                </c:pt>
                <c:pt idx="16">
                  <c:v>10.361976917638062</c:v>
                </c:pt>
                <c:pt idx="17">
                  <c:v>10.79461170151996</c:v>
                </c:pt>
                <c:pt idx="18">
                  <c:v>10.952530231546925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29-4093-B6FD-A13B986C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978184"/>
        <c:axId val="785986808"/>
      </c:scatterChart>
      <c:valAx>
        <c:axId val="785978184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986808"/>
        <c:crosses val="autoZero"/>
        <c:crossBetween val="midCat"/>
      </c:valAx>
      <c:valAx>
        <c:axId val="785986808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978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5494313210848638E-2"/>
                  <c:y val="-2.85915492957746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'30_yr'!$K$13:$K$31</c:f>
              <c:numCache>
                <c:formatCode>0.000</c:formatCode>
                <c:ptCount val="19"/>
                <c:pt idx="0">
                  <c:v>12.496610886138763</c:v>
                </c:pt>
                <c:pt idx="1">
                  <c:v>12.877312432661222</c:v>
                </c:pt>
                <c:pt idx="2">
                  <c:v>12.915656711893954</c:v>
                </c:pt>
                <c:pt idx="3">
                  <c:v>13.090375196065919</c:v>
                </c:pt>
                <c:pt idx="4">
                  <c:v>12.94610679156175</c:v>
                </c:pt>
                <c:pt idx="5">
                  <c:v>13.234248703196457</c:v>
                </c:pt>
                <c:pt idx="6">
                  <c:v>13.636935539820287</c:v>
                </c:pt>
                <c:pt idx="7">
                  <c:v>13.639256862889164</c:v>
                </c:pt>
                <c:pt idx="8">
                  <c:v>14.143505549176389</c:v>
                </c:pt>
                <c:pt idx="9">
                  <c:v>14.159925813797964</c:v>
                </c:pt>
                <c:pt idx="10">
                  <c:v>14.764642211532582</c:v>
                </c:pt>
                <c:pt idx="11">
                  <c:v>14.416007374360685</c:v>
                </c:pt>
                <c:pt idx="12">
                  <c:v>15.08791596287398</c:v>
                </c:pt>
                <c:pt idx="13">
                  <c:v>14.77470415442941</c:v>
                </c:pt>
                <c:pt idx="14">
                  <c:v>14.602675725525598</c:v>
                </c:pt>
                <c:pt idx="15">
                  <c:v>14.037790786262578</c:v>
                </c:pt>
                <c:pt idx="16">
                  <c:v>12.999656999768876</c:v>
                </c:pt>
                <c:pt idx="17">
                  <c:v>13.290246342451145</c:v>
                </c:pt>
                <c:pt idx="18">
                  <c:v>12.360463028231061</c:v>
                </c:pt>
              </c:numCache>
            </c:numRef>
          </c:xVal>
          <c:yVal>
            <c:numRef>
              <c:f>'30_yr'!$AF$13:$AF$31</c:f>
              <c:numCache>
                <c:formatCode>0.000</c:formatCode>
                <c:ptCount val="19"/>
                <c:pt idx="0">
                  <c:v>9.2461848019334383</c:v>
                </c:pt>
                <c:pt idx="1">
                  <c:v>9.4220543984760212</c:v>
                </c:pt>
                <c:pt idx="2">
                  <c:v>9.3252709073707294</c:v>
                </c:pt>
                <c:pt idx="3">
                  <c:v>9.441054906504041</c:v>
                </c:pt>
                <c:pt idx="4">
                  <c:v>9.364308547929804</c:v>
                </c:pt>
                <c:pt idx="5">
                  <c:v>9.5152073574119687</c:v>
                </c:pt>
                <c:pt idx="6">
                  <c:v>9.8141964863782807</c:v>
                </c:pt>
                <c:pt idx="7">
                  <c:v>9.812869558880319</c:v>
                </c:pt>
                <c:pt idx="8">
                  <c:v>10.151700013202284</c:v>
                </c:pt>
                <c:pt idx="9">
                  <c:v>10.165999988641083</c:v>
                </c:pt>
                <c:pt idx="10">
                  <c:v>10.616840336691716</c:v>
                </c:pt>
                <c:pt idx="11">
                  <c:v>10.409837780809285</c:v>
                </c:pt>
                <c:pt idx="12">
                  <c:v>10.851102719907077</c:v>
                </c:pt>
                <c:pt idx="13">
                  <c:v>10.640975887215676</c:v>
                </c:pt>
                <c:pt idx="14">
                  <c:v>10.57588540819426</c:v>
                </c:pt>
                <c:pt idx="15">
                  <c:v>10.195796478006868</c:v>
                </c:pt>
                <c:pt idx="16">
                  <c:v>9.4023020983370973</c:v>
                </c:pt>
                <c:pt idx="17">
                  <c:v>9.560091631934684</c:v>
                </c:pt>
                <c:pt idx="18">
                  <c:v>8.9087442016061669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59-4981-9274-C47C8FB80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978968"/>
        <c:axId val="785976616"/>
      </c:scatterChart>
      <c:valAx>
        <c:axId val="785978968"/>
        <c:scaling>
          <c:orientation val="minMax"/>
          <c:min val="9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976616"/>
        <c:crosses val="autoZero"/>
        <c:crossBetween val="midCat"/>
      </c:valAx>
      <c:valAx>
        <c:axId val="785976616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978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5494313210848638E-2"/>
                  <c:y val="-2.85915492957746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'30_yr'!$O$13:$O$31</c:f>
              <c:numCache>
                <c:formatCode>0.000</c:formatCode>
                <c:ptCount val="19"/>
                <c:pt idx="0">
                  <c:v>15.620721868073804</c:v>
                </c:pt>
                <c:pt idx="1">
                  <c:v>15.40242170899104</c:v>
                </c:pt>
                <c:pt idx="2">
                  <c:v>15.597992802689145</c:v>
                </c:pt>
                <c:pt idx="3">
                  <c:v>15.941185914173582</c:v>
                </c:pt>
                <c:pt idx="4">
                  <c:v>14.384349528862828</c:v>
                </c:pt>
                <c:pt idx="5">
                  <c:v>14.930766998668153</c:v>
                </c:pt>
                <c:pt idx="6">
                  <c:v>14.318099115841806</c:v>
                </c:pt>
                <c:pt idx="7">
                  <c:v>14.209972422872152</c:v>
                </c:pt>
                <c:pt idx="8">
                  <c:v>13.541898457597975</c:v>
                </c:pt>
                <c:pt idx="9">
                  <c:v>13.239728527910174</c:v>
                </c:pt>
                <c:pt idx="10">
                  <c:v>13.016198062488618</c:v>
                </c:pt>
                <c:pt idx="11">
                  <c:v>11.233246131005771</c:v>
                </c:pt>
                <c:pt idx="12">
                  <c:v>10.57106848064206</c:v>
                </c:pt>
                <c:pt idx="13">
                  <c:v>11.179174155577005</c:v>
                </c:pt>
                <c:pt idx="14">
                  <c:v>11.282835986990673</c:v>
                </c:pt>
                <c:pt idx="15">
                  <c:v>11.563665377496614</c:v>
                </c:pt>
                <c:pt idx="16">
                  <c:v>12.917204397506614</c:v>
                </c:pt>
                <c:pt idx="17">
                  <c:v>13.085611809901641</c:v>
                </c:pt>
                <c:pt idx="18">
                  <c:v>13.016130557078275</c:v>
                </c:pt>
              </c:numCache>
            </c:numRef>
          </c:xVal>
          <c:yVal>
            <c:numRef>
              <c:f>'30_yr'!$AJ$13:$AJ$31</c:f>
              <c:numCache>
                <c:formatCode>0.000</c:formatCode>
                <c:ptCount val="19"/>
                <c:pt idx="0">
                  <c:v>11.184786778743264</c:v>
                </c:pt>
                <c:pt idx="1">
                  <c:v>11.018304491827974</c:v>
                </c:pt>
                <c:pt idx="2">
                  <c:v>11.134979260057181</c:v>
                </c:pt>
                <c:pt idx="3">
                  <c:v>11.284810333046813</c:v>
                </c:pt>
                <c:pt idx="4">
                  <c:v>10.254357382937396</c:v>
                </c:pt>
                <c:pt idx="5">
                  <c:v>10.598908538985025</c:v>
                </c:pt>
                <c:pt idx="6">
                  <c:v>10.224000952043477</c:v>
                </c:pt>
                <c:pt idx="7">
                  <c:v>10.139807528063795</c:v>
                </c:pt>
                <c:pt idx="8">
                  <c:v>9.6869677478836227</c:v>
                </c:pt>
                <c:pt idx="9">
                  <c:v>9.4984815864270296</c:v>
                </c:pt>
                <c:pt idx="10">
                  <c:v>9.349144597617169</c:v>
                </c:pt>
                <c:pt idx="11">
                  <c:v>8.185164887380056</c:v>
                </c:pt>
                <c:pt idx="12">
                  <c:v>7.6589698622926328</c:v>
                </c:pt>
                <c:pt idx="13">
                  <c:v>8.152257387185859</c:v>
                </c:pt>
                <c:pt idx="14">
                  <c:v>8.2499151169668554</c:v>
                </c:pt>
                <c:pt idx="15">
                  <c:v>8.5018575604244067</c:v>
                </c:pt>
                <c:pt idx="16">
                  <c:v>9.4130666212820664</c:v>
                </c:pt>
                <c:pt idx="17">
                  <c:v>9.5143811481259153</c:v>
                </c:pt>
                <c:pt idx="18">
                  <c:v>9.4508617407274205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08-4876-BB9D-05370F621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981320"/>
        <c:axId val="785978576"/>
      </c:scatterChart>
      <c:valAx>
        <c:axId val="785981320"/>
        <c:scaling>
          <c:orientation val="minMax"/>
          <c:min val="8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978576"/>
        <c:crosses val="autoZero"/>
        <c:crossBetween val="midCat"/>
      </c:valAx>
      <c:valAx>
        <c:axId val="785978576"/>
        <c:scaling>
          <c:orientation val="minMax"/>
          <c:min val="7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981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5494313210848638E-2"/>
                  <c:y val="-2.85915492957746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'30_yr'!$S$13:$S$31</c:f>
              <c:numCache>
                <c:formatCode>0.000</c:formatCode>
                <c:ptCount val="19"/>
                <c:pt idx="0">
                  <c:v>12.713454884354904</c:v>
                </c:pt>
                <c:pt idx="1">
                  <c:v>12.460021942911636</c:v>
                </c:pt>
                <c:pt idx="2">
                  <c:v>12.108080055521199</c:v>
                </c:pt>
                <c:pt idx="3">
                  <c:v>12.16859956379356</c:v>
                </c:pt>
                <c:pt idx="4">
                  <c:v>11.393652291755572</c:v>
                </c:pt>
                <c:pt idx="5">
                  <c:v>11.413779227239331</c:v>
                </c:pt>
                <c:pt idx="6">
                  <c:v>11.575252602592293</c:v>
                </c:pt>
                <c:pt idx="7">
                  <c:v>11.837744879504706</c:v>
                </c:pt>
                <c:pt idx="8">
                  <c:v>12.075865730143054</c:v>
                </c:pt>
                <c:pt idx="9">
                  <c:v>11.570209672755707</c:v>
                </c:pt>
                <c:pt idx="10">
                  <c:v>11.367004032305795</c:v>
                </c:pt>
                <c:pt idx="11">
                  <c:v>11.322759935103594</c:v>
                </c:pt>
                <c:pt idx="12">
                  <c:v>11.963237970767622</c:v>
                </c:pt>
                <c:pt idx="13">
                  <c:v>12.355952563133716</c:v>
                </c:pt>
                <c:pt idx="14">
                  <c:v>12.569905571728102</c:v>
                </c:pt>
                <c:pt idx="15">
                  <c:v>13.245353973890674</c:v>
                </c:pt>
                <c:pt idx="16">
                  <c:v>13.053120379421667</c:v>
                </c:pt>
                <c:pt idx="17">
                  <c:v>13.425139720693256</c:v>
                </c:pt>
                <c:pt idx="18">
                  <c:v>13.868833423764466</c:v>
                </c:pt>
              </c:numCache>
            </c:numRef>
          </c:xVal>
          <c:yVal>
            <c:numRef>
              <c:f>'30_yr'!$AN$13:$AN$31</c:f>
              <c:numCache>
                <c:formatCode>0.000</c:formatCode>
                <c:ptCount val="19"/>
                <c:pt idx="0">
                  <c:v>9.3402896789264336</c:v>
                </c:pt>
                <c:pt idx="1">
                  <c:v>9.1525009146281153</c:v>
                </c:pt>
                <c:pt idx="2">
                  <c:v>8.8358212300659691</c:v>
                </c:pt>
                <c:pt idx="3">
                  <c:v>9.1169671552312366</c:v>
                </c:pt>
                <c:pt idx="4">
                  <c:v>8.9709125307447337</c:v>
                </c:pt>
                <c:pt idx="5">
                  <c:v>9.0106020402094114</c:v>
                </c:pt>
                <c:pt idx="6">
                  <c:v>9.1095420508240661</c:v>
                </c:pt>
                <c:pt idx="7">
                  <c:v>9.3579135138560812</c:v>
                </c:pt>
                <c:pt idx="8">
                  <c:v>9.5188138028500191</c:v>
                </c:pt>
                <c:pt idx="9">
                  <c:v>9.1095211314229303</c:v>
                </c:pt>
                <c:pt idx="10">
                  <c:v>8.7050071933028033</c:v>
                </c:pt>
                <c:pt idx="11">
                  <c:v>8.6359916573563229</c:v>
                </c:pt>
                <c:pt idx="12">
                  <c:v>9.0654187635361652</c:v>
                </c:pt>
                <c:pt idx="13">
                  <c:v>8.8837293726544235</c:v>
                </c:pt>
                <c:pt idx="14">
                  <c:v>9.0588683446319447</c:v>
                </c:pt>
                <c:pt idx="15">
                  <c:v>9.7856905669798877</c:v>
                </c:pt>
                <c:pt idx="16">
                  <c:v>9.6576055096058724</c:v>
                </c:pt>
                <c:pt idx="17">
                  <c:v>10.226015555347082</c:v>
                </c:pt>
                <c:pt idx="18">
                  <c:v>10.543013388905399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6A-464C-B0C0-49F61D846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987592"/>
        <c:axId val="785987984"/>
      </c:scatterChart>
      <c:valAx>
        <c:axId val="785987592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987984"/>
        <c:crosses val="autoZero"/>
        <c:crossBetween val="midCat"/>
      </c:valAx>
      <c:valAx>
        <c:axId val="785987984"/>
        <c:scaling>
          <c:orientation val="minMax"/>
          <c:min val="8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987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01809474885704E-2"/>
          <c:y val="0.11193304573595093"/>
          <c:w val="0.8588564752046437"/>
          <c:h val="0.77573115893465561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'30_yr'!$G$13:$G$31</c:f>
              <c:numCache>
                <c:formatCode>0.000</c:formatCode>
                <c:ptCount val="19"/>
                <c:pt idx="0">
                  <c:v>12.883626937169566</c:v>
                </c:pt>
                <c:pt idx="1">
                  <c:v>12.633236092190941</c:v>
                </c:pt>
                <c:pt idx="2">
                  <c:v>12.663304831892193</c:v>
                </c:pt>
                <c:pt idx="3">
                  <c:v>12.508286260337549</c:v>
                </c:pt>
                <c:pt idx="4">
                  <c:v>11.863265088417878</c:v>
                </c:pt>
                <c:pt idx="5">
                  <c:v>11.484332114440109</c:v>
                </c:pt>
                <c:pt idx="6">
                  <c:v>12.267286443140504</c:v>
                </c:pt>
                <c:pt idx="7">
                  <c:v>13.059381942814344</c:v>
                </c:pt>
                <c:pt idx="8">
                  <c:v>13.00315924809304</c:v>
                </c:pt>
                <c:pt idx="9">
                  <c:v>13.687469181005207</c:v>
                </c:pt>
                <c:pt idx="10">
                  <c:v>12.805166781870435</c:v>
                </c:pt>
                <c:pt idx="11">
                  <c:v>12.851185986722651</c:v>
                </c:pt>
                <c:pt idx="12">
                  <c:v>13.243254053838038</c:v>
                </c:pt>
                <c:pt idx="13">
                  <c:v>13.959192604501006</c:v>
                </c:pt>
                <c:pt idx="14">
                  <c:v>14.503932973581813</c:v>
                </c:pt>
                <c:pt idx="15">
                  <c:v>13.806678976681386</c:v>
                </c:pt>
                <c:pt idx="16">
                  <c:v>14.228130878671204</c:v>
                </c:pt>
                <c:pt idx="17">
                  <c:v>14.798735447796115</c:v>
                </c:pt>
                <c:pt idx="18">
                  <c:v>15.023645485770611</c:v>
                </c:pt>
              </c:numCache>
            </c:numRef>
          </c:xVal>
          <c:yVal>
            <c:numRef>
              <c:f>'30_yr'!$AB$13:$AB$31</c:f>
              <c:numCache>
                <c:formatCode>0.000</c:formatCode>
                <c:ptCount val="19"/>
                <c:pt idx="0">
                  <c:v>9.4535684356757343</c:v>
                </c:pt>
                <c:pt idx="1">
                  <c:v>9.2593977277297963</c:v>
                </c:pt>
                <c:pt idx="2">
                  <c:v>9.2735134086120041</c:v>
                </c:pt>
                <c:pt idx="3">
                  <c:v>9.163579194617828</c:v>
                </c:pt>
                <c:pt idx="4">
                  <c:v>8.7464016639101221</c:v>
                </c:pt>
                <c:pt idx="5">
                  <c:v>8.4824610218647774</c:v>
                </c:pt>
                <c:pt idx="6">
                  <c:v>9.0207677321909934</c:v>
                </c:pt>
                <c:pt idx="7">
                  <c:v>9.5714565550773276</c:v>
                </c:pt>
                <c:pt idx="8">
                  <c:v>9.5064054502772919</c:v>
                </c:pt>
                <c:pt idx="9">
                  <c:v>10.010031640696715</c:v>
                </c:pt>
                <c:pt idx="10">
                  <c:v>9.3787899602173859</c:v>
                </c:pt>
                <c:pt idx="11">
                  <c:v>9.4112263799585794</c:v>
                </c:pt>
                <c:pt idx="12">
                  <c:v>9.7000595106636176</c:v>
                </c:pt>
                <c:pt idx="13">
                  <c:v>10.19826010338701</c:v>
                </c:pt>
                <c:pt idx="14">
                  <c:v>10.571560363924446</c:v>
                </c:pt>
                <c:pt idx="15">
                  <c:v>10.059072471622835</c:v>
                </c:pt>
                <c:pt idx="16">
                  <c:v>10.361976917638062</c:v>
                </c:pt>
                <c:pt idx="17">
                  <c:v>10.79461170151996</c:v>
                </c:pt>
                <c:pt idx="18">
                  <c:v>10.952530231546925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57-4F8E-93F7-4BCDC661C5CD}"/>
            </c:ext>
          </c:extLst>
        </c:ser>
        <c:ser>
          <c:idx val="2"/>
          <c:order val="1"/>
          <c:spPr>
            <a:ln w="25400" cap="rnd">
              <a:noFill/>
              <a:round/>
            </a:ln>
            <a:effectLst/>
          </c:spPr>
          <c:xVal>
            <c:numRef>
              <c:f>'30_yr'!$S$13:$S$31</c:f>
              <c:numCache>
                <c:formatCode>0.000</c:formatCode>
                <c:ptCount val="19"/>
                <c:pt idx="0">
                  <c:v>12.713454884354904</c:v>
                </c:pt>
                <c:pt idx="1">
                  <c:v>12.460021942911636</c:v>
                </c:pt>
                <c:pt idx="2">
                  <c:v>12.108080055521199</c:v>
                </c:pt>
                <c:pt idx="3">
                  <c:v>12.16859956379356</c:v>
                </c:pt>
                <c:pt idx="4">
                  <c:v>11.393652291755572</c:v>
                </c:pt>
                <c:pt idx="5">
                  <c:v>11.413779227239331</c:v>
                </c:pt>
                <c:pt idx="6">
                  <c:v>11.575252602592293</c:v>
                </c:pt>
                <c:pt idx="7">
                  <c:v>11.837744879504706</c:v>
                </c:pt>
                <c:pt idx="8">
                  <c:v>12.075865730143054</c:v>
                </c:pt>
                <c:pt idx="9">
                  <c:v>11.570209672755707</c:v>
                </c:pt>
                <c:pt idx="10">
                  <c:v>11.367004032305795</c:v>
                </c:pt>
                <c:pt idx="11">
                  <c:v>11.322759935103594</c:v>
                </c:pt>
                <c:pt idx="12">
                  <c:v>11.963237970767622</c:v>
                </c:pt>
                <c:pt idx="13">
                  <c:v>12.355952563133716</c:v>
                </c:pt>
                <c:pt idx="14">
                  <c:v>12.569905571728102</c:v>
                </c:pt>
                <c:pt idx="15">
                  <c:v>13.245353973890674</c:v>
                </c:pt>
                <c:pt idx="16">
                  <c:v>13.053120379421667</c:v>
                </c:pt>
                <c:pt idx="17">
                  <c:v>13.425139720693256</c:v>
                </c:pt>
                <c:pt idx="18">
                  <c:v>13.868833423764466</c:v>
                </c:pt>
              </c:numCache>
            </c:numRef>
          </c:xVal>
          <c:yVal>
            <c:numRef>
              <c:f>'30_yr'!$AN$13:$AN$31</c:f>
              <c:numCache>
                <c:formatCode>0.000</c:formatCode>
                <c:ptCount val="19"/>
                <c:pt idx="0">
                  <c:v>9.3402896789264336</c:v>
                </c:pt>
                <c:pt idx="1">
                  <c:v>9.1525009146281153</c:v>
                </c:pt>
                <c:pt idx="2">
                  <c:v>8.8358212300659691</c:v>
                </c:pt>
                <c:pt idx="3">
                  <c:v>9.1169671552312366</c:v>
                </c:pt>
                <c:pt idx="4">
                  <c:v>8.9709125307447337</c:v>
                </c:pt>
                <c:pt idx="5">
                  <c:v>9.0106020402094114</c:v>
                </c:pt>
                <c:pt idx="6">
                  <c:v>9.1095420508240661</c:v>
                </c:pt>
                <c:pt idx="7">
                  <c:v>9.3579135138560812</c:v>
                </c:pt>
                <c:pt idx="8">
                  <c:v>9.5188138028500191</c:v>
                </c:pt>
                <c:pt idx="9">
                  <c:v>9.1095211314229303</c:v>
                </c:pt>
                <c:pt idx="10">
                  <c:v>8.7050071933028033</c:v>
                </c:pt>
                <c:pt idx="11">
                  <c:v>8.6359916573563229</c:v>
                </c:pt>
                <c:pt idx="12">
                  <c:v>9.0654187635361652</c:v>
                </c:pt>
                <c:pt idx="13">
                  <c:v>8.8837293726544235</c:v>
                </c:pt>
                <c:pt idx="14">
                  <c:v>9.0588683446319447</c:v>
                </c:pt>
                <c:pt idx="15">
                  <c:v>9.7856905669798877</c:v>
                </c:pt>
                <c:pt idx="16">
                  <c:v>9.6576055096058724</c:v>
                </c:pt>
                <c:pt idx="17">
                  <c:v>10.226015555347082</c:v>
                </c:pt>
                <c:pt idx="18">
                  <c:v>10.543013388905399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57-4F8E-93F7-4BCDC661C5CD}"/>
            </c:ext>
          </c:extLst>
        </c:ser>
        <c:ser>
          <c:idx val="3"/>
          <c:order val="2"/>
          <c:spPr>
            <a:ln w="25400" cap="rnd">
              <a:noFill/>
              <a:round/>
            </a:ln>
            <a:effectLst/>
          </c:spPr>
          <c:xVal>
            <c:numRef>
              <c:f>'30_yr'!$O$13:$O$31</c:f>
              <c:numCache>
                <c:formatCode>0.000</c:formatCode>
                <c:ptCount val="19"/>
                <c:pt idx="0">
                  <c:v>15.620721868073804</c:v>
                </c:pt>
                <c:pt idx="1">
                  <c:v>15.40242170899104</c:v>
                </c:pt>
                <c:pt idx="2">
                  <c:v>15.597992802689145</c:v>
                </c:pt>
                <c:pt idx="3">
                  <c:v>15.941185914173582</c:v>
                </c:pt>
                <c:pt idx="4">
                  <c:v>14.384349528862828</c:v>
                </c:pt>
                <c:pt idx="5">
                  <c:v>14.930766998668153</c:v>
                </c:pt>
                <c:pt idx="6">
                  <c:v>14.318099115841806</c:v>
                </c:pt>
                <c:pt idx="7">
                  <c:v>14.209972422872152</c:v>
                </c:pt>
                <c:pt idx="8">
                  <c:v>13.541898457597975</c:v>
                </c:pt>
                <c:pt idx="9">
                  <c:v>13.239728527910174</c:v>
                </c:pt>
                <c:pt idx="10">
                  <c:v>13.016198062488618</c:v>
                </c:pt>
                <c:pt idx="11">
                  <c:v>11.233246131005771</c:v>
                </c:pt>
                <c:pt idx="12">
                  <c:v>10.57106848064206</c:v>
                </c:pt>
                <c:pt idx="13">
                  <c:v>11.179174155577005</c:v>
                </c:pt>
                <c:pt idx="14">
                  <c:v>11.282835986990673</c:v>
                </c:pt>
                <c:pt idx="15">
                  <c:v>11.563665377496614</c:v>
                </c:pt>
                <c:pt idx="16">
                  <c:v>12.917204397506614</c:v>
                </c:pt>
                <c:pt idx="17">
                  <c:v>13.085611809901641</c:v>
                </c:pt>
                <c:pt idx="18">
                  <c:v>13.016130557078275</c:v>
                </c:pt>
              </c:numCache>
            </c:numRef>
          </c:xVal>
          <c:yVal>
            <c:numRef>
              <c:f>'30_yr'!$AJ$13:$AJ$31</c:f>
              <c:numCache>
                <c:formatCode>0.000</c:formatCode>
                <c:ptCount val="19"/>
                <c:pt idx="0">
                  <c:v>11.184786778743264</c:v>
                </c:pt>
                <c:pt idx="1">
                  <c:v>11.018304491827974</c:v>
                </c:pt>
                <c:pt idx="2">
                  <c:v>11.134979260057181</c:v>
                </c:pt>
                <c:pt idx="3">
                  <c:v>11.284810333046813</c:v>
                </c:pt>
                <c:pt idx="4">
                  <c:v>10.254357382937396</c:v>
                </c:pt>
                <c:pt idx="5">
                  <c:v>10.598908538985025</c:v>
                </c:pt>
                <c:pt idx="6">
                  <c:v>10.224000952043477</c:v>
                </c:pt>
                <c:pt idx="7">
                  <c:v>10.139807528063795</c:v>
                </c:pt>
                <c:pt idx="8">
                  <c:v>9.6869677478836227</c:v>
                </c:pt>
                <c:pt idx="9">
                  <c:v>9.4984815864270296</c:v>
                </c:pt>
                <c:pt idx="10">
                  <c:v>9.349144597617169</c:v>
                </c:pt>
                <c:pt idx="11">
                  <c:v>8.185164887380056</c:v>
                </c:pt>
                <c:pt idx="12">
                  <c:v>7.6589698622926328</c:v>
                </c:pt>
                <c:pt idx="13">
                  <c:v>8.152257387185859</c:v>
                </c:pt>
                <c:pt idx="14">
                  <c:v>8.2499151169668554</c:v>
                </c:pt>
                <c:pt idx="15">
                  <c:v>8.5018575604244067</c:v>
                </c:pt>
                <c:pt idx="16">
                  <c:v>9.4130666212820664</c:v>
                </c:pt>
                <c:pt idx="17">
                  <c:v>9.5143811481259153</c:v>
                </c:pt>
                <c:pt idx="18">
                  <c:v>9.4508617407274205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57-4F8E-93F7-4BCDC661C5CD}"/>
            </c:ext>
          </c:extLst>
        </c:ser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'30_yr'!$K$13:$K$31</c:f>
              <c:numCache>
                <c:formatCode>0.000</c:formatCode>
                <c:ptCount val="19"/>
                <c:pt idx="0">
                  <c:v>12.496610886138763</c:v>
                </c:pt>
                <c:pt idx="1">
                  <c:v>12.877312432661222</c:v>
                </c:pt>
                <c:pt idx="2">
                  <c:v>12.915656711893954</c:v>
                </c:pt>
                <c:pt idx="3">
                  <c:v>13.090375196065919</c:v>
                </c:pt>
                <c:pt idx="4">
                  <c:v>12.94610679156175</c:v>
                </c:pt>
                <c:pt idx="5">
                  <c:v>13.234248703196457</c:v>
                </c:pt>
                <c:pt idx="6">
                  <c:v>13.636935539820287</c:v>
                </c:pt>
                <c:pt idx="7">
                  <c:v>13.639256862889164</c:v>
                </c:pt>
                <c:pt idx="8">
                  <c:v>14.143505549176389</c:v>
                </c:pt>
                <c:pt idx="9">
                  <c:v>14.159925813797964</c:v>
                </c:pt>
                <c:pt idx="10">
                  <c:v>14.764642211532582</c:v>
                </c:pt>
                <c:pt idx="11">
                  <c:v>14.416007374360685</c:v>
                </c:pt>
                <c:pt idx="12">
                  <c:v>15.08791596287398</c:v>
                </c:pt>
                <c:pt idx="13">
                  <c:v>14.77470415442941</c:v>
                </c:pt>
                <c:pt idx="14">
                  <c:v>14.602675725525598</c:v>
                </c:pt>
                <c:pt idx="15">
                  <c:v>14.037790786262578</c:v>
                </c:pt>
                <c:pt idx="16">
                  <c:v>12.999656999768876</c:v>
                </c:pt>
                <c:pt idx="17">
                  <c:v>13.290246342451145</c:v>
                </c:pt>
                <c:pt idx="18">
                  <c:v>12.360463028231061</c:v>
                </c:pt>
              </c:numCache>
            </c:numRef>
          </c:xVal>
          <c:yVal>
            <c:numRef>
              <c:f>'30_yr'!$AF$13:$AF$31</c:f>
              <c:numCache>
                <c:formatCode>0.000</c:formatCode>
                <c:ptCount val="19"/>
                <c:pt idx="0">
                  <c:v>9.2461848019334383</c:v>
                </c:pt>
                <c:pt idx="1">
                  <c:v>9.4220543984760212</c:v>
                </c:pt>
                <c:pt idx="2">
                  <c:v>9.3252709073707294</c:v>
                </c:pt>
                <c:pt idx="3">
                  <c:v>9.441054906504041</c:v>
                </c:pt>
                <c:pt idx="4">
                  <c:v>9.364308547929804</c:v>
                </c:pt>
                <c:pt idx="5">
                  <c:v>9.5152073574119687</c:v>
                </c:pt>
                <c:pt idx="6">
                  <c:v>9.8141964863782807</c:v>
                </c:pt>
                <c:pt idx="7">
                  <c:v>9.812869558880319</c:v>
                </c:pt>
                <c:pt idx="8">
                  <c:v>10.151700013202284</c:v>
                </c:pt>
                <c:pt idx="9">
                  <c:v>10.165999988641083</c:v>
                </c:pt>
                <c:pt idx="10">
                  <c:v>10.616840336691716</c:v>
                </c:pt>
                <c:pt idx="11">
                  <c:v>10.409837780809285</c:v>
                </c:pt>
                <c:pt idx="12">
                  <c:v>10.851102719907077</c:v>
                </c:pt>
                <c:pt idx="13">
                  <c:v>10.640975887215676</c:v>
                </c:pt>
                <c:pt idx="14">
                  <c:v>10.57588540819426</c:v>
                </c:pt>
                <c:pt idx="15">
                  <c:v>10.195796478006868</c:v>
                </c:pt>
                <c:pt idx="16">
                  <c:v>9.4023020983370973</c:v>
                </c:pt>
                <c:pt idx="17">
                  <c:v>9.560091631934684</c:v>
                </c:pt>
                <c:pt idx="18">
                  <c:v>8.9087442016061669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657-4F8E-93F7-4BCDC661C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985240"/>
        <c:axId val="785981712"/>
      </c:scatterChart>
      <c:valAx>
        <c:axId val="785985240"/>
        <c:scaling>
          <c:orientation val="minMax"/>
          <c:min val="3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981712"/>
        <c:crosses val="autoZero"/>
        <c:crossBetween val="midCat"/>
      </c:valAx>
      <c:valAx>
        <c:axId val="785981712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9852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5494313210848638E-2"/>
                  <c:y val="-2.85915492957746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'5_yr'!$K$13:$K$31</c:f>
              <c:numCache>
                <c:formatCode>0.000</c:formatCode>
                <c:ptCount val="19"/>
                <c:pt idx="0">
                  <c:v>4.2664144076276616</c:v>
                </c:pt>
                <c:pt idx="1">
                  <c:v>4.5804508257084962</c:v>
                </c:pt>
                <c:pt idx="2">
                  <c:v>4.6980104440522208</c:v>
                </c:pt>
                <c:pt idx="3">
                  <c:v>4.9380095825069938</c:v>
                </c:pt>
                <c:pt idx="4">
                  <c:v>4.7796244165306998</c:v>
                </c:pt>
                <c:pt idx="5">
                  <c:v>5.1364995994637646</c:v>
                </c:pt>
                <c:pt idx="6">
                  <c:v>5.4029638145439973</c:v>
                </c:pt>
                <c:pt idx="7">
                  <c:v>5.2319088914844345</c:v>
                </c:pt>
                <c:pt idx="8">
                  <c:v>5.437084670806823</c:v>
                </c:pt>
                <c:pt idx="9">
                  <c:v>5.5410830811459473</c:v>
                </c:pt>
                <c:pt idx="10">
                  <c:v>5.7342328707386523</c:v>
                </c:pt>
                <c:pt idx="11">
                  <c:v>5.5734602407780987</c:v>
                </c:pt>
                <c:pt idx="12">
                  <c:v>5.5793756319619723</c:v>
                </c:pt>
                <c:pt idx="13">
                  <c:v>5.7785418301456382</c:v>
                </c:pt>
                <c:pt idx="14">
                  <c:v>5.4658260459522996</c:v>
                </c:pt>
                <c:pt idx="15">
                  <c:v>5.3134437668332799</c:v>
                </c:pt>
                <c:pt idx="16">
                  <c:v>5.468385025221588</c:v>
                </c:pt>
                <c:pt idx="17">
                  <c:v>5.4488548211269743</c:v>
                </c:pt>
                <c:pt idx="18">
                  <c:v>5.4178975784125543</c:v>
                </c:pt>
              </c:numCache>
            </c:numRef>
          </c:xVal>
          <c:yVal>
            <c:numRef>
              <c:f>'5_yr'!$AF$13:$AF$31</c:f>
              <c:numCache>
                <c:formatCode>0.000</c:formatCode>
                <c:ptCount val="19"/>
                <c:pt idx="0">
                  <c:v>3.4331843361466459</c:v>
                </c:pt>
                <c:pt idx="1">
                  <c:v>3.6350378013906313</c:v>
                </c:pt>
                <c:pt idx="2">
                  <c:v>3.6831562229081474</c:v>
                </c:pt>
                <c:pt idx="3">
                  <c:v>3.8514118222482621</c:v>
                </c:pt>
                <c:pt idx="4">
                  <c:v>3.7510629101841331</c:v>
                </c:pt>
                <c:pt idx="5">
                  <c:v>3.9677877468772196</c:v>
                </c:pt>
                <c:pt idx="6">
                  <c:v>4.1553485291316683</c:v>
                </c:pt>
                <c:pt idx="7">
                  <c:v>4.0410283217166905</c:v>
                </c:pt>
                <c:pt idx="8">
                  <c:v>4.1771014884177662</c:v>
                </c:pt>
                <c:pt idx="9">
                  <c:v>4.2544239575243195</c:v>
                </c:pt>
                <c:pt idx="10">
                  <c:v>4.3912439592578147</c:v>
                </c:pt>
                <c:pt idx="11">
                  <c:v>4.2925409358932729</c:v>
                </c:pt>
                <c:pt idx="12">
                  <c:v>4.2858231120888099</c:v>
                </c:pt>
                <c:pt idx="13">
                  <c:v>4.4228022948591663</c:v>
                </c:pt>
                <c:pt idx="14">
                  <c:v>4.2208151663315574</c:v>
                </c:pt>
                <c:pt idx="15">
                  <c:v>4.1245771754118534</c:v>
                </c:pt>
                <c:pt idx="16">
                  <c:v>4.2137252003074526</c:v>
                </c:pt>
                <c:pt idx="17">
                  <c:v>4.1946812346639062</c:v>
                </c:pt>
                <c:pt idx="18">
                  <c:v>4.171011736069171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52-4103-91EA-90C9E6AEB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91080"/>
        <c:axId val="786091472"/>
      </c:scatterChart>
      <c:valAx>
        <c:axId val="786091080"/>
        <c:scaling>
          <c:orientation val="minMax"/>
          <c:min val="3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91472"/>
        <c:crosses val="autoZero"/>
        <c:crossBetween val="midCat"/>
      </c:valAx>
      <c:valAx>
        <c:axId val="786091472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91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5494313210848638E-2"/>
                  <c:y val="-2.85915492957746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'5_yr'!$O$13:$O$31</c:f>
              <c:numCache>
                <c:formatCode>0.000</c:formatCode>
                <c:ptCount val="19"/>
                <c:pt idx="0">
                  <c:v>5.4138230682327411</c:v>
                </c:pt>
                <c:pt idx="1">
                  <c:v>5.528304620726491</c:v>
                </c:pt>
                <c:pt idx="2">
                  <c:v>5.8079421418929353</c:v>
                </c:pt>
                <c:pt idx="3">
                  <c:v>5.7566738782209033</c:v>
                </c:pt>
                <c:pt idx="4">
                  <c:v>5.5500482120991634</c:v>
                </c:pt>
                <c:pt idx="5">
                  <c:v>5.9690848070033029</c:v>
                </c:pt>
                <c:pt idx="6">
                  <c:v>5.5725711066030428</c:v>
                </c:pt>
                <c:pt idx="7">
                  <c:v>5.3689579343278604</c:v>
                </c:pt>
                <c:pt idx="8">
                  <c:v>5.473273023039436</c:v>
                </c:pt>
                <c:pt idx="9">
                  <c:v>5.4350616816093478</c:v>
                </c:pt>
                <c:pt idx="10">
                  <c:v>5.2016479599305674</c:v>
                </c:pt>
                <c:pt idx="11">
                  <c:v>4.8423330637658308</c:v>
                </c:pt>
                <c:pt idx="12">
                  <c:v>5.1013656665422591</c:v>
                </c:pt>
                <c:pt idx="13">
                  <c:v>5.1950139245939813</c:v>
                </c:pt>
                <c:pt idx="14">
                  <c:v>4.9393681802339824</c:v>
                </c:pt>
                <c:pt idx="15">
                  <c:v>5.0937136970116565</c:v>
                </c:pt>
                <c:pt idx="16">
                  <c:v>5.2794381889062487</c:v>
                </c:pt>
                <c:pt idx="17">
                  <c:v>5.5167064302714373</c:v>
                </c:pt>
                <c:pt idx="18">
                  <c:v>5.4881937640675975</c:v>
                </c:pt>
              </c:numCache>
            </c:numRef>
          </c:xVal>
          <c:yVal>
            <c:numRef>
              <c:f>'5_yr'!$AJ$13:$AJ$31</c:f>
              <c:numCache>
                <c:formatCode>0.000</c:formatCode>
                <c:ptCount val="19"/>
                <c:pt idx="0">
                  <c:v>4.1199407990042287</c:v>
                </c:pt>
                <c:pt idx="1">
                  <c:v>4.2014781585226917</c:v>
                </c:pt>
                <c:pt idx="2">
                  <c:v>4.3918291435779615</c:v>
                </c:pt>
                <c:pt idx="3">
                  <c:v>4.3346863906598472</c:v>
                </c:pt>
                <c:pt idx="4">
                  <c:v>4.2163772396972998</c:v>
                </c:pt>
                <c:pt idx="5">
                  <c:v>4.4989355643878914</c:v>
                </c:pt>
                <c:pt idx="6">
                  <c:v>4.244059754115252</c:v>
                </c:pt>
                <c:pt idx="7">
                  <c:v>4.102469858981312</c:v>
                </c:pt>
                <c:pt idx="8">
                  <c:v>4.1517322385752502</c:v>
                </c:pt>
                <c:pt idx="9">
                  <c:v>4.145921303525391</c:v>
                </c:pt>
                <c:pt idx="10">
                  <c:v>3.9865482725246206</c:v>
                </c:pt>
                <c:pt idx="11">
                  <c:v>3.7431414854902378</c:v>
                </c:pt>
                <c:pt idx="12">
                  <c:v>3.9162843719462503</c:v>
                </c:pt>
                <c:pt idx="13">
                  <c:v>3.9753078005136659</c:v>
                </c:pt>
                <c:pt idx="14">
                  <c:v>3.8219126157412817</c:v>
                </c:pt>
                <c:pt idx="15">
                  <c:v>3.9283116279653187</c:v>
                </c:pt>
                <c:pt idx="16">
                  <c:v>4.0483332245432599</c:v>
                </c:pt>
                <c:pt idx="17">
                  <c:v>4.2208603037832857</c:v>
                </c:pt>
                <c:pt idx="18">
                  <c:v>4.1941798956327601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C4-4929-A195-25B82AC20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105976"/>
        <c:axId val="786102448"/>
      </c:scatterChart>
      <c:valAx>
        <c:axId val="786105976"/>
        <c:scaling>
          <c:orientation val="minMax"/>
          <c:min val="4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02448"/>
        <c:crosses val="autoZero"/>
        <c:crossBetween val="midCat"/>
      </c:valAx>
      <c:valAx>
        <c:axId val="786102448"/>
        <c:scaling>
          <c:orientation val="minMax"/>
          <c:min val="3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05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5494313210848638E-2"/>
                  <c:y val="-2.85915492957746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'5_yr'!$S$13:$S$31</c:f>
              <c:numCache>
                <c:formatCode>0.000</c:formatCode>
                <c:ptCount val="19"/>
                <c:pt idx="0">
                  <c:v>4.7808574287309753</c:v>
                </c:pt>
                <c:pt idx="1">
                  <c:v>4.916500087537587</c:v>
                </c:pt>
                <c:pt idx="2">
                  <c:v>4.8879544755395177</c:v>
                </c:pt>
                <c:pt idx="3">
                  <c:v>4.953625427718519</c:v>
                </c:pt>
                <c:pt idx="4">
                  <c:v>4.8337051313976085</c:v>
                </c:pt>
                <c:pt idx="5">
                  <c:v>4.9678949041474612</c:v>
                </c:pt>
                <c:pt idx="6">
                  <c:v>5.0779682246529321</c:v>
                </c:pt>
                <c:pt idx="7">
                  <c:v>5.1294178462531788</c:v>
                </c:pt>
                <c:pt idx="8">
                  <c:v>5.2931339916058002</c:v>
                </c:pt>
                <c:pt idx="9">
                  <c:v>5.3509634992117663</c:v>
                </c:pt>
                <c:pt idx="10">
                  <c:v>5.3921280062708226</c:v>
                </c:pt>
                <c:pt idx="11">
                  <c:v>5.4559744436551041</c:v>
                </c:pt>
                <c:pt idx="12">
                  <c:v>5.5427885707494546</c:v>
                </c:pt>
                <c:pt idx="13">
                  <c:v>5.7743988738201404</c:v>
                </c:pt>
                <c:pt idx="14">
                  <c:v>5.8257621570927629</c:v>
                </c:pt>
                <c:pt idx="15">
                  <c:v>5.9995728810626661</c:v>
                </c:pt>
                <c:pt idx="16">
                  <c:v>5.9415068403124529</c:v>
                </c:pt>
                <c:pt idx="17">
                  <c:v>5.8770936354016525</c:v>
                </c:pt>
                <c:pt idx="18">
                  <c:v>5.9394588854177242</c:v>
                </c:pt>
              </c:numCache>
            </c:numRef>
          </c:xVal>
          <c:yVal>
            <c:numRef>
              <c:f>'5_yr'!$AN$13:$AN$31</c:f>
              <c:numCache>
                <c:formatCode>0.000</c:formatCode>
                <c:ptCount val="19"/>
                <c:pt idx="0">
                  <c:v>3.5335542323180302</c:v>
                </c:pt>
                <c:pt idx="1">
                  <c:v>3.6134147948220812</c:v>
                </c:pt>
                <c:pt idx="2">
                  <c:v>3.5260181526496104</c:v>
                </c:pt>
                <c:pt idx="3">
                  <c:v>3.574568203942003</c:v>
                </c:pt>
                <c:pt idx="4">
                  <c:v>3.5869903272791777</c:v>
                </c:pt>
                <c:pt idx="5">
                  <c:v>3.7127012571966391</c:v>
                </c:pt>
                <c:pt idx="6">
                  <c:v>3.807897872888736</c:v>
                </c:pt>
                <c:pt idx="7">
                  <c:v>3.9386271984635735</c:v>
                </c:pt>
                <c:pt idx="8">
                  <c:v>4.0586550235446177</c:v>
                </c:pt>
                <c:pt idx="9">
                  <c:v>4.0598215879690152</c:v>
                </c:pt>
                <c:pt idx="10">
                  <c:v>3.9989586466824458</c:v>
                </c:pt>
                <c:pt idx="11">
                  <c:v>4.0567140027576007</c:v>
                </c:pt>
                <c:pt idx="12">
                  <c:v>4.0999622069622781</c:v>
                </c:pt>
                <c:pt idx="13">
                  <c:v>4.250997780220751</c:v>
                </c:pt>
                <c:pt idx="14">
                  <c:v>4.2860871335098558</c:v>
                </c:pt>
                <c:pt idx="15">
                  <c:v>4.4594658223384736</c:v>
                </c:pt>
                <c:pt idx="16">
                  <c:v>4.4132790345591477</c:v>
                </c:pt>
                <c:pt idx="17">
                  <c:v>4.3768239569276588</c:v>
                </c:pt>
                <c:pt idx="18">
                  <c:v>4.4817660972920255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0E-41EB-A6EC-64996983D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103232"/>
        <c:axId val="786103624"/>
      </c:scatterChart>
      <c:valAx>
        <c:axId val="786103232"/>
        <c:scaling>
          <c:orientation val="minMax"/>
          <c:min val="4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03624"/>
        <c:crosses val="autoZero"/>
        <c:crossBetween val="midCat"/>
      </c:valAx>
      <c:valAx>
        <c:axId val="786103624"/>
        <c:scaling>
          <c:orientation val="minMax"/>
          <c:min val="3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03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'5_yr'!$G$13:$G$31</c:f>
              <c:numCache>
                <c:formatCode>0.000</c:formatCode>
                <c:ptCount val="19"/>
                <c:pt idx="0">
                  <c:v>4.3225103313229196</c:v>
                </c:pt>
                <c:pt idx="1">
                  <c:v>4.6282852041636477</c:v>
                </c:pt>
                <c:pt idx="2">
                  <c:v>4.550903959648342</c:v>
                </c:pt>
                <c:pt idx="3">
                  <c:v>4.5684025240373041</c:v>
                </c:pt>
                <c:pt idx="4">
                  <c:v>4.7152308393689308</c:v>
                </c:pt>
                <c:pt idx="5">
                  <c:v>4.6624759553605646</c:v>
                </c:pt>
                <c:pt idx="6">
                  <c:v>4.8527491772958067</c:v>
                </c:pt>
                <c:pt idx="7">
                  <c:v>4.9156429322943573</c:v>
                </c:pt>
                <c:pt idx="8">
                  <c:v>4.9928516478136471</c:v>
                </c:pt>
                <c:pt idx="9">
                  <c:v>5.1801258258615093</c:v>
                </c:pt>
                <c:pt idx="10">
                  <c:v>5.0618111789557325</c:v>
                </c:pt>
                <c:pt idx="11">
                  <c:v>5.2260296782326954</c:v>
                </c:pt>
                <c:pt idx="12">
                  <c:v>5.3453866678172641</c:v>
                </c:pt>
                <c:pt idx="13">
                  <c:v>5.3085813095020571</c:v>
                </c:pt>
                <c:pt idx="14">
                  <c:v>5.5988422006748122</c:v>
                </c:pt>
                <c:pt idx="15">
                  <c:v>5.4587515367619446</c:v>
                </c:pt>
                <c:pt idx="16">
                  <c:v>5.7869054140143428</c:v>
                </c:pt>
                <c:pt idx="17">
                  <c:v>5.9057916364866809</c:v>
                </c:pt>
                <c:pt idx="18">
                  <c:v>6.1335220741322418</c:v>
                </c:pt>
              </c:numCache>
            </c:numRef>
          </c:xVal>
          <c:yVal>
            <c:numRef>
              <c:f>'5_yr'!$AB$13:$AB$31</c:f>
              <c:numCache>
                <c:formatCode>0.000</c:formatCode>
                <c:ptCount val="19"/>
                <c:pt idx="0">
                  <c:v>3.3496272500169422</c:v>
                </c:pt>
                <c:pt idx="1">
                  <c:v>3.574321711230628</c:v>
                </c:pt>
                <c:pt idx="2">
                  <c:v>3.5192538750438516</c:v>
                </c:pt>
                <c:pt idx="3">
                  <c:v>3.5303336176051161</c:v>
                </c:pt>
                <c:pt idx="4">
                  <c:v>3.6386130952792302</c:v>
                </c:pt>
                <c:pt idx="5">
                  <c:v>3.6058169229770498</c:v>
                </c:pt>
                <c:pt idx="6">
                  <c:v>3.746275314259699</c:v>
                </c:pt>
                <c:pt idx="7">
                  <c:v>3.78467925596809</c:v>
                </c:pt>
                <c:pt idx="8">
                  <c:v>3.8324058920273747</c:v>
                </c:pt>
                <c:pt idx="9">
                  <c:v>3.9706691712431916</c:v>
                </c:pt>
                <c:pt idx="10">
                  <c:v>3.8851289056330547</c:v>
                </c:pt>
                <c:pt idx="11">
                  <c:v>3.9979026455896571</c:v>
                </c:pt>
                <c:pt idx="12">
                  <c:v>4.0814756974061179</c:v>
                </c:pt>
                <c:pt idx="13">
                  <c:v>4.0599117103588727</c:v>
                </c:pt>
                <c:pt idx="14">
                  <c:v>4.2583025941783417</c:v>
                </c:pt>
                <c:pt idx="15">
                  <c:v>4.1537739313815241</c:v>
                </c:pt>
                <c:pt idx="16">
                  <c:v>4.3883586546319782</c:v>
                </c:pt>
                <c:pt idx="17">
                  <c:v>4.4801972828730934</c:v>
                </c:pt>
                <c:pt idx="18">
                  <c:v>4.6402404962197297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96A-42A7-978E-4548CA62D56C}"/>
            </c:ext>
          </c:extLst>
        </c:ser>
        <c:ser>
          <c:idx val="2"/>
          <c:order val="1"/>
          <c:spPr>
            <a:ln w="25400" cap="rnd">
              <a:noFill/>
              <a:round/>
            </a:ln>
            <a:effectLst/>
          </c:spPr>
          <c:xVal>
            <c:numRef>
              <c:f>'5_yr'!$S$13:$S$31</c:f>
              <c:numCache>
                <c:formatCode>0.000</c:formatCode>
                <c:ptCount val="19"/>
                <c:pt idx="0">
                  <c:v>4.7808574287309753</c:v>
                </c:pt>
                <c:pt idx="1">
                  <c:v>4.916500087537587</c:v>
                </c:pt>
                <c:pt idx="2">
                  <c:v>4.8879544755395177</c:v>
                </c:pt>
                <c:pt idx="3">
                  <c:v>4.953625427718519</c:v>
                </c:pt>
                <c:pt idx="4">
                  <c:v>4.8337051313976085</c:v>
                </c:pt>
                <c:pt idx="5">
                  <c:v>4.9678949041474612</c:v>
                </c:pt>
                <c:pt idx="6">
                  <c:v>5.0779682246529321</c:v>
                </c:pt>
                <c:pt idx="7">
                  <c:v>5.1294178462531788</c:v>
                </c:pt>
                <c:pt idx="8">
                  <c:v>5.2931339916058002</c:v>
                </c:pt>
                <c:pt idx="9">
                  <c:v>5.3509634992117663</c:v>
                </c:pt>
                <c:pt idx="10">
                  <c:v>5.3921280062708226</c:v>
                </c:pt>
                <c:pt idx="11">
                  <c:v>5.4559744436551041</c:v>
                </c:pt>
                <c:pt idx="12">
                  <c:v>5.5427885707494546</c:v>
                </c:pt>
                <c:pt idx="13">
                  <c:v>5.7743988738201404</c:v>
                </c:pt>
                <c:pt idx="14">
                  <c:v>5.8257621570927629</c:v>
                </c:pt>
                <c:pt idx="15">
                  <c:v>5.9995728810626661</c:v>
                </c:pt>
                <c:pt idx="16">
                  <c:v>5.9415068403124529</c:v>
                </c:pt>
                <c:pt idx="17">
                  <c:v>5.8770936354016525</c:v>
                </c:pt>
                <c:pt idx="18">
                  <c:v>5.9394588854177242</c:v>
                </c:pt>
              </c:numCache>
            </c:numRef>
          </c:xVal>
          <c:yVal>
            <c:numRef>
              <c:f>'5_yr'!$AN$13:$AN$31</c:f>
              <c:numCache>
                <c:formatCode>0.000</c:formatCode>
                <c:ptCount val="19"/>
                <c:pt idx="0">
                  <c:v>3.5335542323180302</c:v>
                </c:pt>
                <c:pt idx="1">
                  <c:v>3.6134147948220812</c:v>
                </c:pt>
                <c:pt idx="2">
                  <c:v>3.5260181526496104</c:v>
                </c:pt>
                <c:pt idx="3">
                  <c:v>3.574568203942003</c:v>
                </c:pt>
                <c:pt idx="4">
                  <c:v>3.5869903272791777</c:v>
                </c:pt>
                <c:pt idx="5">
                  <c:v>3.7127012571966391</c:v>
                </c:pt>
                <c:pt idx="6">
                  <c:v>3.807897872888736</c:v>
                </c:pt>
                <c:pt idx="7">
                  <c:v>3.9386271984635735</c:v>
                </c:pt>
                <c:pt idx="8">
                  <c:v>4.0586550235446177</c:v>
                </c:pt>
                <c:pt idx="9">
                  <c:v>4.0598215879690152</c:v>
                </c:pt>
                <c:pt idx="10">
                  <c:v>3.9989586466824458</c:v>
                </c:pt>
                <c:pt idx="11">
                  <c:v>4.0567140027576007</c:v>
                </c:pt>
                <c:pt idx="12">
                  <c:v>4.0999622069622781</c:v>
                </c:pt>
                <c:pt idx="13">
                  <c:v>4.250997780220751</c:v>
                </c:pt>
                <c:pt idx="14">
                  <c:v>4.2860871335098558</c:v>
                </c:pt>
                <c:pt idx="15">
                  <c:v>4.4594658223384736</c:v>
                </c:pt>
                <c:pt idx="16">
                  <c:v>4.4132790345591477</c:v>
                </c:pt>
                <c:pt idx="17">
                  <c:v>4.3768239569276588</c:v>
                </c:pt>
                <c:pt idx="18">
                  <c:v>4.4817660972920255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96A-42A7-978E-4548CA62D56C}"/>
            </c:ext>
          </c:extLst>
        </c:ser>
        <c:ser>
          <c:idx val="3"/>
          <c:order val="2"/>
          <c:spPr>
            <a:ln w="25400" cap="rnd">
              <a:noFill/>
              <a:round/>
            </a:ln>
            <a:effectLst/>
          </c:spPr>
          <c:xVal>
            <c:numRef>
              <c:f>'5_yr'!$O$13:$O$31</c:f>
              <c:numCache>
                <c:formatCode>0.000</c:formatCode>
                <c:ptCount val="19"/>
                <c:pt idx="0">
                  <c:v>5.4138230682327411</c:v>
                </c:pt>
                <c:pt idx="1">
                  <c:v>5.528304620726491</c:v>
                </c:pt>
                <c:pt idx="2">
                  <c:v>5.8079421418929353</c:v>
                </c:pt>
                <c:pt idx="3">
                  <c:v>5.7566738782209033</c:v>
                </c:pt>
                <c:pt idx="4">
                  <c:v>5.5500482120991634</c:v>
                </c:pt>
                <c:pt idx="5">
                  <c:v>5.9690848070033029</c:v>
                </c:pt>
                <c:pt idx="6">
                  <c:v>5.5725711066030428</c:v>
                </c:pt>
                <c:pt idx="7">
                  <c:v>5.3689579343278604</c:v>
                </c:pt>
                <c:pt idx="8">
                  <c:v>5.473273023039436</c:v>
                </c:pt>
                <c:pt idx="9">
                  <c:v>5.4350616816093478</c:v>
                </c:pt>
                <c:pt idx="10">
                  <c:v>5.2016479599305674</c:v>
                </c:pt>
                <c:pt idx="11">
                  <c:v>4.8423330637658308</c:v>
                </c:pt>
                <c:pt idx="12">
                  <c:v>5.1013656665422591</c:v>
                </c:pt>
                <c:pt idx="13">
                  <c:v>5.1950139245939813</c:v>
                </c:pt>
                <c:pt idx="14">
                  <c:v>4.9393681802339824</c:v>
                </c:pt>
                <c:pt idx="15">
                  <c:v>5.0937136970116565</c:v>
                </c:pt>
                <c:pt idx="16">
                  <c:v>5.2794381889062487</c:v>
                </c:pt>
                <c:pt idx="17">
                  <c:v>5.5167064302714373</c:v>
                </c:pt>
                <c:pt idx="18">
                  <c:v>5.4881937640675975</c:v>
                </c:pt>
              </c:numCache>
            </c:numRef>
          </c:xVal>
          <c:yVal>
            <c:numRef>
              <c:f>'5_yr'!$AJ$13:$AJ$31</c:f>
              <c:numCache>
                <c:formatCode>0.000</c:formatCode>
                <c:ptCount val="19"/>
                <c:pt idx="0">
                  <c:v>4.1199407990042287</c:v>
                </c:pt>
                <c:pt idx="1">
                  <c:v>4.2014781585226917</c:v>
                </c:pt>
                <c:pt idx="2">
                  <c:v>4.3918291435779615</c:v>
                </c:pt>
                <c:pt idx="3">
                  <c:v>4.3346863906598472</c:v>
                </c:pt>
                <c:pt idx="4">
                  <c:v>4.2163772396972998</c:v>
                </c:pt>
                <c:pt idx="5">
                  <c:v>4.4989355643878914</c:v>
                </c:pt>
                <c:pt idx="6">
                  <c:v>4.244059754115252</c:v>
                </c:pt>
                <c:pt idx="7">
                  <c:v>4.102469858981312</c:v>
                </c:pt>
                <c:pt idx="8">
                  <c:v>4.1517322385752502</c:v>
                </c:pt>
                <c:pt idx="9">
                  <c:v>4.145921303525391</c:v>
                </c:pt>
                <c:pt idx="10">
                  <c:v>3.9865482725246206</c:v>
                </c:pt>
                <c:pt idx="11">
                  <c:v>3.7431414854902378</c:v>
                </c:pt>
                <c:pt idx="12">
                  <c:v>3.9162843719462503</c:v>
                </c:pt>
                <c:pt idx="13">
                  <c:v>3.9753078005136659</c:v>
                </c:pt>
                <c:pt idx="14">
                  <c:v>3.8219126157412817</c:v>
                </c:pt>
                <c:pt idx="15">
                  <c:v>3.9283116279653187</c:v>
                </c:pt>
                <c:pt idx="16">
                  <c:v>4.0483332245432599</c:v>
                </c:pt>
                <c:pt idx="17">
                  <c:v>4.2208603037832857</c:v>
                </c:pt>
                <c:pt idx="18">
                  <c:v>4.1941798956327601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96A-42A7-978E-4548CA62D56C}"/>
            </c:ext>
          </c:extLst>
        </c:ser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'5_yr'!$K$13:$K$31</c:f>
              <c:numCache>
                <c:formatCode>0.000</c:formatCode>
                <c:ptCount val="19"/>
                <c:pt idx="0">
                  <c:v>4.2664144076276616</c:v>
                </c:pt>
                <c:pt idx="1">
                  <c:v>4.5804508257084962</c:v>
                </c:pt>
                <c:pt idx="2">
                  <c:v>4.6980104440522208</c:v>
                </c:pt>
                <c:pt idx="3">
                  <c:v>4.9380095825069938</c:v>
                </c:pt>
                <c:pt idx="4">
                  <c:v>4.7796244165306998</c:v>
                </c:pt>
                <c:pt idx="5">
                  <c:v>5.1364995994637646</c:v>
                </c:pt>
                <c:pt idx="6">
                  <c:v>5.4029638145439973</c:v>
                </c:pt>
                <c:pt idx="7">
                  <c:v>5.2319088914844345</c:v>
                </c:pt>
                <c:pt idx="8">
                  <c:v>5.437084670806823</c:v>
                </c:pt>
                <c:pt idx="9">
                  <c:v>5.5410830811459473</c:v>
                </c:pt>
                <c:pt idx="10">
                  <c:v>5.7342328707386523</c:v>
                </c:pt>
                <c:pt idx="11">
                  <c:v>5.5734602407780987</c:v>
                </c:pt>
                <c:pt idx="12">
                  <c:v>5.5793756319619723</c:v>
                </c:pt>
                <c:pt idx="13">
                  <c:v>5.7785418301456382</c:v>
                </c:pt>
                <c:pt idx="14">
                  <c:v>5.4658260459522996</c:v>
                </c:pt>
                <c:pt idx="15">
                  <c:v>5.3134437668332799</c:v>
                </c:pt>
                <c:pt idx="16">
                  <c:v>5.468385025221588</c:v>
                </c:pt>
                <c:pt idx="17">
                  <c:v>5.4488548211269743</c:v>
                </c:pt>
                <c:pt idx="18">
                  <c:v>5.4178975784125543</c:v>
                </c:pt>
              </c:numCache>
            </c:numRef>
          </c:xVal>
          <c:yVal>
            <c:numRef>
              <c:f>'5_yr'!$AF$13:$AF$31</c:f>
              <c:numCache>
                <c:formatCode>0.000</c:formatCode>
                <c:ptCount val="19"/>
                <c:pt idx="0">
                  <c:v>3.4331843361466459</c:v>
                </c:pt>
                <c:pt idx="1">
                  <c:v>3.6350378013906313</c:v>
                </c:pt>
                <c:pt idx="2">
                  <c:v>3.6831562229081474</c:v>
                </c:pt>
                <c:pt idx="3">
                  <c:v>3.8514118222482621</c:v>
                </c:pt>
                <c:pt idx="4">
                  <c:v>3.7510629101841331</c:v>
                </c:pt>
                <c:pt idx="5">
                  <c:v>3.9677877468772196</c:v>
                </c:pt>
                <c:pt idx="6">
                  <c:v>4.1553485291316683</c:v>
                </c:pt>
                <c:pt idx="7">
                  <c:v>4.0410283217166905</c:v>
                </c:pt>
                <c:pt idx="8">
                  <c:v>4.1771014884177662</c:v>
                </c:pt>
                <c:pt idx="9">
                  <c:v>4.2544239575243195</c:v>
                </c:pt>
                <c:pt idx="10">
                  <c:v>4.3912439592578147</c:v>
                </c:pt>
                <c:pt idx="11">
                  <c:v>4.2925409358932729</c:v>
                </c:pt>
                <c:pt idx="12">
                  <c:v>4.2858231120888099</c:v>
                </c:pt>
                <c:pt idx="13">
                  <c:v>4.4228022948591663</c:v>
                </c:pt>
                <c:pt idx="14">
                  <c:v>4.2208151663315574</c:v>
                </c:pt>
                <c:pt idx="15">
                  <c:v>4.1245771754118534</c:v>
                </c:pt>
                <c:pt idx="16">
                  <c:v>4.2137252003074526</c:v>
                </c:pt>
                <c:pt idx="17">
                  <c:v>4.1946812346639062</c:v>
                </c:pt>
                <c:pt idx="18">
                  <c:v>4.171011736069171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96A-42A7-978E-4548CA62D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104016"/>
        <c:axId val="786107152"/>
      </c:scatterChart>
      <c:valAx>
        <c:axId val="786104016"/>
        <c:scaling>
          <c:orientation val="minMax"/>
          <c:min val="3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07152"/>
        <c:crosses val="autoZero"/>
        <c:crossBetween val="midCat"/>
      </c:valAx>
      <c:valAx>
        <c:axId val="786107152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040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'15_yr'!$G$13:$G$31</c:f>
              <c:numCache>
                <c:formatCode>0.000</c:formatCode>
                <c:ptCount val="19"/>
                <c:pt idx="0">
                  <c:v>9.0643470028877555</c:v>
                </c:pt>
                <c:pt idx="1">
                  <c:v>9.1302941750053339</c:v>
                </c:pt>
                <c:pt idx="2">
                  <c:v>9.0855863708239752</c:v>
                </c:pt>
                <c:pt idx="3">
                  <c:v>9.0202918027649517</c:v>
                </c:pt>
                <c:pt idx="4">
                  <c:v>8.7911974304034253</c:v>
                </c:pt>
                <c:pt idx="5">
                  <c:v>8.5776130625547342</c:v>
                </c:pt>
                <c:pt idx="6">
                  <c:v>9.0722818530520062</c:v>
                </c:pt>
                <c:pt idx="7">
                  <c:v>9.4941850134967822</c:v>
                </c:pt>
                <c:pt idx="8">
                  <c:v>9.5222862077114705</c:v>
                </c:pt>
                <c:pt idx="9">
                  <c:v>9.966203732370694</c:v>
                </c:pt>
                <c:pt idx="10">
                  <c:v>9.4684506588535839</c:v>
                </c:pt>
                <c:pt idx="11">
                  <c:v>9.5792820478987259</c:v>
                </c:pt>
                <c:pt idx="12">
                  <c:v>9.8394096311790875</c:v>
                </c:pt>
                <c:pt idx="13">
                  <c:v>10.152686869582995</c:v>
                </c:pt>
                <c:pt idx="14">
                  <c:v>10.608623636999521</c:v>
                </c:pt>
                <c:pt idx="15">
                  <c:v>10.175564672649942</c:v>
                </c:pt>
                <c:pt idx="16">
                  <c:v>10.600522605254362</c:v>
                </c:pt>
                <c:pt idx="17">
                  <c:v>10.95695580469426</c:v>
                </c:pt>
                <c:pt idx="18">
                  <c:v>11.216330110711162</c:v>
                </c:pt>
              </c:numCache>
            </c:numRef>
          </c:xVal>
          <c:yVal>
            <c:numRef>
              <c:f>'15_yr'!$AB$13:$AB$31</c:f>
              <c:numCache>
                <c:formatCode>0.000</c:formatCode>
                <c:ptCount val="19"/>
                <c:pt idx="0">
                  <c:v>6.7288436322839047</c:v>
                </c:pt>
                <c:pt idx="1">
                  <c:v>6.7733131521547119</c:v>
                </c:pt>
                <c:pt idx="2">
                  <c:v>6.7376246296220348</c:v>
                </c:pt>
                <c:pt idx="3">
                  <c:v>6.6904013293188873</c:v>
                </c:pt>
                <c:pt idx="4">
                  <c:v>6.549837194855022</c:v>
                </c:pt>
                <c:pt idx="5">
                  <c:v>6.4035181095790774</c:v>
                </c:pt>
                <c:pt idx="6">
                  <c:v>6.7497696228232078</c:v>
                </c:pt>
                <c:pt idx="7">
                  <c:v>7.0394585762188306</c:v>
                </c:pt>
                <c:pt idx="8">
                  <c:v>7.0429321791906832</c:v>
                </c:pt>
                <c:pt idx="9">
                  <c:v>7.3697499719686554</c:v>
                </c:pt>
                <c:pt idx="10">
                  <c:v>7.0131356405220133</c:v>
                </c:pt>
                <c:pt idx="11">
                  <c:v>7.0891222117390642</c:v>
                </c:pt>
                <c:pt idx="12">
                  <c:v>7.2784562991309363</c:v>
                </c:pt>
                <c:pt idx="13">
                  <c:v>7.4991827360471914</c:v>
                </c:pt>
                <c:pt idx="14">
                  <c:v>7.8110446331410994</c:v>
                </c:pt>
                <c:pt idx="15">
                  <c:v>7.4920565936270993</c:v>
                </c:pt>
                <c:pt idx="16">
                  <c:v>7.7961474552039176</c:v>
                </c:pt>
                <c:pt idx="17">
                  <c:v>8.0672731860243267</c:v>
                </c:pt>
                <c:pt idx="18">
                  <c:v>8.249386454597655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EA-43FA-93AC-552C7B6D2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104800"/>
        <c:axId val="786105192"/>
      </c:scatterChart>
      <c:valAx>
        <c:axId val="786104800"/>
        <c:scaling>
          <c:orientation val="minMax"/>
          <c:min val="3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05192"/>
        <c:crosses val="autoZero"/>
        <c:crossBetween val="midCat"/>
      </c:valAx>
      <c:valAx>
        <c:axId val="786105192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04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5494313210848638E-2"/>
                  <c:y val="-2.85915492957746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'15_yr'!$K$13:$K$31</c:f>
              <c:numCache>
                <c:formatCode>0.000</c:formatCode>
                <c:ptCount val="19"/>
                <c:pt idx="0">
                  <c:v>8.8226409619241561</c:v>
                </c:pt>
                <c:pt idx="1">
                  <c:v>9.1996160717724784</c:v>
                </c:pt>
                <c:pt idx="2">
                  <c:v>9.2939724535218478</c:v>
                </c:pt>
                <c:pt idx="3">
                  <c:v>9.5230537199512391</c:v>
                </c:pt>
                <c:pt idx="4">
                  <c:v>9.3238658893422617</c:v>
                </c:pt>
                <c:pt idx="5">
                  <c:v>9.6951065455712655</c:v>
                </c:pt>
                <c:pt idx="6">
                  <c:v>10.058351729417629</c:v>
                </c:pt>
                <c:pt idx="7">
                  <c:v>9.944573916050965</c:v>
                </c:pt>
                <c:pt idx="8">
                  <c:v>10.304208288472461</c:v>
                </c:pt>
                <c:pt idx="9">
                  <c:v>10.382112754423419</c:v>
                </c:pt>
                <c:pt idx="10">
                  <c:v>10.795898802567732</c:v>
                </c:pt>
                <c:pt idx="11">
                  <c:v>10.518988407002228</c:v>
                </c:pt>
                <c:pt idx="12">
                  <c:v>10.831860052861972</c:v>
                </c:pt>
                <c:pt idx="13">
                  <c:v>10.808396896184119</c:v>
                </c:pt>
                <c:pt idx="14">
                  <c:v>10.530985189473991</c:v>
                </c:pt>
                <c:pt idx="15">
                  <c:v>10.151464352104854</c:v>
                </c:pt>
                <c:pt idx="16">
                  <c:v>9.7541106257920269</c:v>
                </c:pt>
                <c:pt idx="17">
                  <c:v>9.8762435844823759</c:v>
                </c:pt>
                <c:pt idx="18">
                  <c:v>9.4077612245844051</c:v>
                </c:pt>
              </c:numCache>
            </c:numRef>
          </c:xVal>
          <c:yVal>
            <c:numRef>
              <c:f>'15_yr'!$AF$13:$AF$31</c:f>
              <c:numCache>
                <c:formatCode>0.000</c:formatCode>
                <c:ptCount val="19"/>
                <c:pt idx="0">
                  <c:v>6.6454581596402047</c:v>
                </c:pt>
                <c:pt idx="1">
                  <c:v>6.8542301108080235</c:v>
                </c:pt>
                <c:pt idx="2">
                  <c:v>6.8376216644336969</c:v>
                </c:pt>
                <c:pt idx="3">
                  <c:v>6.9961804229093332</c:v>
                </c:pt>
                <c:pt idx="4">
                  <c:v>6.8758603587075466</c:v>
                </c:pt>
                <c:pt idx="5">
                  <c:v>7.0885754190505699</c:v>
                </c:pt>
                <c:pt idx="6">
                  <c:v>7.3516224062290441</c:v>
                </c:pt>
                <c:pt idx="7">
                  <c:v>7.2747373049448818</c:v>
                </c:pt>
                <c:pt idx="8">
                  <c:v>7.5162279301644004</c:v>
                </c:pt>
                <c:pt idx="9">
                  <c:v>7.5749380615465816</c:v>
                </c:pt>
                <c:pt idx="10">
                  <c:v>7.878513549362995</c:v>
                </c:pt>
                <c:pt idx="11">
                  <c:v>7.7114114069793063</c:v>
                </c:pt>
                <c:pt idx="12">
                  <c:v>7.9096439562400018</c:v>
                </c:pt>
                <c:pt idx="13">
                  <c:v>7.8960766669219415</c:v>
                </c:pt>
                <c:pt idx="14">
                  <c:v>7.7395829920357846</c:v>
                </c:pt>
                <c:pt idx="15">
                  <c:v>7.4882838412699444</c:v>
                </c:pt>
                <c:pt idx="16">
                  <c:v>7.1666580450313058</c:v>
                </c:pt>
                <c:pt idx="17">
                  <c:v>7.2260928804517928</c:v>
                </c:pt>
                <c:pt idx="18">
                  <c:v>6.896737545634787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7F-46AD-9AD3-DB6A3494E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105584"/>
        <c:axId val="786102056"/>
      </c:scatterChart>
      <c:valAx>
        <c:axId val="786105584"/>
        <c:scaling>
          <c:orientation val="minMax"/>
          <c:min val="3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02056"/>
        <c:crosses val="autoZero"/>
        <c:crossBetween val="midCat"/>
      </c:valAx>
      <c:valAx>
        <c:axId val="786102056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05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5494313210848638E-2"/>
                  <c:y val="-2.85915492957746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'15_yr'!$O$13:$O$31</c:f>
              <c:numCache>
                <c:formatCode>0.000</c:formatCode>
                <c:ptCount val="19"/>
                <c:pt idx="0">
                  <c:v>11.025500893969271</c:v>
                </c:pt>
                <c:pt idx="1">
                  <c:v>10.993638337787155</c:v>
                </c:pt>
                <c:pt idx="2">
                  <c:v>11.289400095196074</c:v>
                </c:pt>
                <c:pt idx="3">
                  <c:v>11.427689923136874</c:v>
                </c:pt>
                <c:pt idx="4">
                  <c:v>10.536963614983113</c:v>
                </c:pt>
                <c:pt idx="5">
                  <c:v>11.081221173939749</c:v>
                </c:pt>
                <c:pt idx="6">
                  <c:v>10.510185423098457</c:v>
                </c:pt>
                <c:pt idx="7">
                  <c:v>10.305046906612212</c:v>
                </c:pt>
                <c:pt idx="8">
                  <c:v>10.051451511580391</c:v>
                </c:pt>
                <c:pt idx="9">
                  <c:v>9.855292082947857</c:v>
                </c:pt>
                <c:pt idx="10">
                  <c:v>9.5981642483483327</c:v>
                </c:pt>
                <c:pt idx="11">
                  <c:v>8.5230171434021678</c:v>
                </c:pt>
                <c:pt idx="12">
                  <c:v>8.3641526888639142</c:v>
                </c:pt>
                <c:pt idx="13">
                  <c:v>8.7242148120169229</c:v>
                </c:pt>
                <c:pt idx="14">
                  <c:v>8.609212136219373</c:v>
                </c:pt>
                <c:pt idx="15">
                  <c:v>8.846518192209782</c:v>
                </c:pt>
                <c:pt idx="16">
                  <c:v>9.6268088520725641</c:v>
                </c:pt>
                <c:pt idx="17">
                  <c:v>9.8565090905405857</c:v>
                </c:pt>
                <c:pt idx="18">
                  <c:v>9.7938035253946545</c:v>
                </c:pt>
              </c:numCache>
            </c:numRef>
          </c:xVal>
          <c:yVal>
            <c:numRef>
              <c:f>'15_yr'!$AJ$13:$AJ$31</c:f>
              <c:numCache>
                <c:formatCode>0.000</c:formatCode>
                <c:ptCount val="19"/>
                <c:pt idx="0">
                  <c:v>8.0082005798772116</c:v>
                </c:pt>
                <c:pt idx="1">
                  <c:v>7.9807954000224752</c:v>
                </c:pt>
                <c:pt idx="2">
                  <c:v>8.1741089164458511</c:v>
                </c:pt>
                <c:pt idx="3">
                  <c:v>8.2134895308113869</c:v>
                </c:pt>
                <c:pt idx="4">
                  <c:v>7.6356160580508314</c:v>
                </c:pt>
                <c:pt idx="5">
                  <c:v>7.9911688525466662</c:v>
                </c:pt>
                <c:pt idx="6">
                  <c:v>7.6321537253353835</c:v>
                </c:pt>
                <c:pt idx="7">
                  <c:v>7.4839898677624648</c:v>
                </c:pt>
                <c:pt idx="8">
                  <c:v>7.2969228742841414</c:v>
                </c:pt>
                <c:pt idx="9">
                  <c:v>7.1844152503272252</c:v>
                </c:pt>
                <c:pt idx="10">
                  <c:v>7.0104602059429313</c:v>
                </c:pt>
                <c:pt idx="11">
                  <c:v>6.3027562478608345</c:v>
                </c:pt>
                <c:pt idx="12">
                  <c:v>6.1567877210896791</c:v>
                </c:pt>
                <c:pt idx="13">
                  <c:v>6.4373953588844222</c:v>
                </c:pt>
                <c:pt idx="14">
                  <c:v>6.3862512111083518</c:v>
                </c:pt>
                <c:pt idx="15">
                  <c:v>6.5782290641759076</c:v>
                </c:pt>
                <c:pt idx="16">
                  <c:v>7.100747243755543</c:v>
                </c:pt>
                <c:pt idx="17">
                  <c:v>7.2575556042695242</c:v>
                </c:pt>
                <c:pt idx="18">
                  <c:v>7.2025556918441236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90-4087-A215-249FE74E7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977008"/>
        <c:axId val="785980144"/>
      </c:scatterChart>
      <c:valAx>
        <c:axId val="785977008"/>
        <c:scaling>
          <c:orientation val="minMax"/>
          <c:min val="4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980144"/>
        <c:crosses val="autoZero"/>
        <c:crossBetween val="midCat"/>
      </c:valAx>
      <c:valAx>
        <c:axId val="785980144"/>
        <c:scaling>
          <c:orientation val="minMax"/>
          <c:min val="3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977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5494313210848638E-2"/>
                  <c:y val="-2.85915492957746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'15_yr'!$S$13:$S$31</c:f>
              <c:numCache>
                <c:formatCode>0.000</c:formatCode>
                <c:ptCount val="19"/>
                <c:pt idx="0">
                  <c:v>9.1692802698005806</c:v>
                </c:pt>
                <c:pt idx="1">
                  <c:v>9.1283007731294603</c:v>
                </c:pt>
                <c:pt idx="2">
                  <c:v>8.9255549707436419</c:v>
                </c:pt>
                <c:pt idx="3">
                  <c:v>8.9938675659093992</c:v>
                </c:pt>
                <c:pt idx="4">
                  <c:v>8.5369633003143974</c:v>
                </c:pt>
                <c:pt idx="5">
                  <c:v>8.6216929782626774</c:v>
                </c:pt>
                <c:pt idx="6">
                  <c:v>8.7726858142485842</c:v>
                </c:pt>
                <c:pt idx="7">
                  <c:v>8.9310447977231444</c:v>
                </c:pt>
                <c:pt idx="8">
                  <c:v>9.1470568345151246</c:v>
                </c:pt>
                <c:pt idx="9">
                  <c:v>8.9293713994538173</c:v>
                </c:pt>
                <c:pt idx="10">
                  <c:v>8.8456409620349596</c:v>
                </c:pt>
                <c:pt idx="11">
                  <c:v>8.8613419498911821</c:v>
                </c:pt>
                <c:pt idx="12">
                  <c:v>9.2213456969897365</c:v>
                </c:pt>
                <c:pt idx="13">
                  <c:v>9.5518363992322417</c:v>
                </c:pt>
                <c:pt idx="14">
                  <c:v>9.6764412024497517</c:v>
                </c:pt>
                <c:pt idx="15">
                  <c:v>10.10311029168165</c:v>
                </c:pt>
                <c:pt idx="16">
                  <c:v>9.9663671839810579</c:v>
                </c:pt>
                <c:pt idx="17">
                  <c:v>10.094487990239935</c:v>
                </c:pt>
                <c:pt idx="18">
                  <c:v>10.323587090470216</c:v>
                </c:pt>
              </c:numCache>
            </c:numRef>
          </c:xVal>
          <c:yVal>
            <c:numRef>
              <c:f>'15_yr'!$AN$13:$AN$31</c:f>
              <c:numCache>
                <c:formatCode>0.000</c:formatCode>
                <c:ptCount val="19"/>
                <c:pt idx="0">
                  <c:v>6.7712200979495627</c:v>
                </c:pt>
                <c:pt idx="1">
                  <c:v>6.7261532156361907</c:v>
                </c:pt>
                <c:pt idx="2">
                  <c:v>6.5071545402540911</c:v>
                </c:pt>
                <c:pt idx="3">
                  <c:v>6.6705917039073288</c:v>
                </c:pt>
                <c:pt idx="4">
                  <c:v>6.600861579669087</c:v>
                </c:pt>
                <c:pt idx="5">
                  <c:v>6.69177509708559</c:v>
                </c:pt>
                <c:pt idx="6">
                  <c:v>6.8046642347289401</c:v>
                </c:pt>
                <c:pt idx="7">
                  <c:v>7.0119249001361945</c:v>
                </c:pt>
                <c:pt idx="8">
                  <c:v>7.1612079655024026</c:v>
                </c:pt>
                <c:pt idx="9">
                  <c:v>6.9513115574317039</c:v>
                </c:pt>
                <c:pt idx="10">
                  <c:v>6.707247901094096</c:v>
                </c:pt>
                <c:pt idx="11">
                  <c:v>6.7049914380826428</c:v>
                </c:pt>
                <c:pt idx="12">
                  <c:v>6.9323011010615803</c:v>
                </c:pt>
                <c:pt idx="13">
                  <c:v>6.9348183705752531</c:v>
                </c:pt>
                <c:pt idx="14">
                  <c:v>7.0345433849633645</c:v>
                </c:pt>
                <c:pt idx="15">
                  <c:v>7.4869932303870268</c:v>
                </c:pt>
                <c:pt idx="16">
                  <c:v>7.3918932549927305</c:v>
                </c:pt>
                <c:pt idx="17">
                  <c:v>7.6386297979735227</c:v>
                </c:pt>
                <c:pt idx="18">
                  <c:v>7.8382748990226627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02-4D52-9913-A8CD04CC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986024"/>
        <c:axId val="785986416"/>
      </c:scatterChart>
      <c:valAx>
        <c:axId val="785986024"/>
        <c:scaling>
          <c:orientation val="minMax"/>
          <c:min val="4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986416"/>
        <c:crosses val="autoZero"/>
        <c:crossBetween val="midCat"/>
      </c:valAx>
      <c:valAx>
        <c:axId val="785986416"/>
        <c:scaling>
          <c:orientation val="minMax"/>
          <c:min val="3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986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180973</xdr:rowOff>
    </xdr:from>
    <xdr:to>
      <xdr:col>10</xdr:col>
      <xdr:colOff>228600</xdr:colOff>
      <xdr:row>71</xdr:row>
      <xdr:rowOff>171448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E5F7D1-507E-4B49-9936-C41B9E1B2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234043</xdr:colOff>
      <xdr:row>57</xdr:row>
      <xdr:rowOff>51706</xdr:rowOff>
    </xdr:from>
    <xdr:to>
      <xdr:col>17</xdr:col>
      <xdr:colOff>110218</xdr:colOff>
      <xdr:row>72</xdr:row>
      <xdr:rowOff>42181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82A71E-D9CC-4551-BC4F-594B4C307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167368</xdr:colOff>
      <xdr:row>57</xdr:row>
      <xdr:rowOff>65313</xdr:rowOff>
    </xdr:from>
    <xdr:to>
      <xdr:col>28</xdr:col>
      <xdr:colOff>236764</xdr:colOff>
      <xdr:row>72</xdr:row>
      <xdr:rowOff>51706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975B0D4-5D27-4B97-AB73-C6E216702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410935</xdr:colOff>
      <xdr:row>59</xdr:row>
      <xdr:rowOff>76199</xdr:rowOff>
    </xdr:from>
    <xdr:to>
      <xdr:col>36</xdr:col>
      <xdr:colOff>44903</xdr:colOff>
      <xdr:row>74</xdr:row>
      <xdr:rowOff>62592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B8B53F-5175-47A2-B30F-6D7EC95E3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269422</xdr:colOff>
      <xdr:row>37</xdr:row>
      <xdr:rowOff>27214</xdr:rowOff>
    </xdr:from>
    <xdr:to>
      <xdr:col>19</xdr:col>
      <xdr:colOff>416379</xdr:colOff>
      <xdr:row>53</xdr:row>
      <xdr:rowOff>59872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EFC47CA-9C73-4E72-82AB-2FFB7CE58F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107157</xdr:colOff>
      <xdr:row>33</xdr:row>
      <xdr:rowOff>142875</xdr:rowOff>
    </xdr:from>
    <xdr:to>
      <xdr:col>12</xdr:col>
      <xdr:colOff>499382</xdr:colOff>
      <xdr:row>49</xdr:row>
      <xdr:rowOff>4082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4EDF14-E0FF-4A59-8419-7D0D4D1829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504825</xdr:colOff>
      <xdr:row>34</xdr:row>
      <xdr:rowOff>8165</xdr:rowOff>
    </xdr:from>
    <xdr:to>
      <xdr:col>19</xdr:col>
      <xdr:colOff>371475</xdr:colOff>
      <xdr:row>49</xdr:row>
      <xdr:rowOff>59872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226216-49F2-4160-9876-0A642EAC7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273843</xdr:colOff>
      <xdr:row>35</xdr:row>
      <xdr:rowOff>105116</xdr:rowOff>
    </xdr:from>
    <xdr:to>
      <xdr:col>37</xdr:col>
      <xdr:colOff>418419</xdr:colOff>
      <xdr:row>50</xdr:row>
      <xdr:rowOff>152741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5A13A9-CC5F-464F-ADC0-8E8D02BD7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0</xdr:colOff>
      <xdr:row>32</xdr:row>
      <xdr:rowOff>53069</xdr:rowOff>
    </xdr:from>
    <xdr:to>
      <xdr:col>37</xdr:col>
      <xdr:colOff>146957</xdr:colOff>
      <xdr:row>47</xdr:row>
      <xdr:rowOff>100694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1725CFF-33C9-467F-984C-E34000063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321469</xdr:colOff>
      <xdr:row>38</xdr:row>
      <xdr:rowOff>42862</xdr:rowOff>
    </xdr:from>
    <xdr:to>
      <xdr:col>19</xdr:col>
      <xdr:colOff>61232</xdr:colOff>
      <xdr:row>53</xdr:row>
      <xdr:rowOff>94569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6DC4F4F-C966-4563-9623-8E1B3D560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35718</xdr:colOff>
      <xdr:row>37</xdr:row>
      <xdr:rowOff>95250</xdr:rowOff>
    </xdr:from>
    <xdr:to>
      <xdr:col>14</xdr:col>
      <xdr:colOff>35038</xdr:colOff>
      <xdr:row>50</xdr:row>
      <xdr:rowOff>158863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6509DD-2FCD-4806-9597-78AE909BE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195262</xdr:colOff>
      <xdr:row>37</xdr:row>
      <xdr:rowOff>20071</xdr:rowOff>
    </xdr:from>
    <xdr:to>
      <xdr:col>19</xdr:col>
      <xdr:colOff>61912</xdr:colOff>
      <xdr:row>52</xdr:row>
      <xdr:rowOff>71778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25EFCBB-9521-43A7-96F7-3F33DE8CC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197643</xdr:colOff>
      <xdr:row>37</xdr:row>
      <xdr:rowOff>95590</xdr:rowOff>
    </xdr:from>
    <xdr:to>
      <xdr:col>38</xdr:col>
      <xdr:colOff>342219</xdr:colOff>
      <xdr:row>52</xdr:row>
      <xdr:rowOff>143215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B3543D-C855-4598-8B22-350B30C10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376237</xdr:colOff>
      <xdr:row>37</xdr:row>
      <xdr:rowOff>55450</xdr:rowOff>
    </xdr:from>
    <xdr:to>
      <xdr:col>37</xdr:col>
      <xdr:colOff>511288</xdr:colOff>
      <xdr:row>52</xdr:row>
      <xdr:rowOff>103075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B378228-BF32-4401-BCF3-85856FE6A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452436</xdr:colOff>
      <xdr:row>33</xdr:row>
      <xdr:rowOff>188118</xdr:rowOff>
    </xdr:from>
    <xdr:to>
      <xdr:col>42</xdr:col>
      <xdr:colOff>18368</xdr:colOff>
      <xdr:row>51</xdr:row>
      <xdr:rowOff>173150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1B56F01-5B29-492B-B00F-7F63F2714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1"/>
  <sheetViews>
    <sheetView zoomScale="60" zoomScaleNormal="60" workbookViewId="0">
      <selection activeCell="T28" sqref="T28"/>
    </sheetView>
  </sheetViews>
  <sheetFormatPr defaultRowHeight="15" x14ac:dyDescent="0.25"/>
  <cols>
    <col min="1" max="1" width="8.85546875" style="1"/>
    <col min="2" max="2" width="8.85546875" style="4"/>
    <col min="3" max="6" width="9.140625" style="4"/>
    <col min="7" max="10" width="7.7109375" customWidth="1"/>
    <col min="11" max="22" width="7.7109375" style="4" customWidth="1"/>
    <col min="23" max="23" width="8.85546875" style="4"/>
    <col min="24" max="27" width="9.140625" style="4"/>
    <col min="28" max="31" width="7.7109375" customWidth="1"/>
    <col min="32" max="43" width="7.7109375" style="4" customWidth="1"/>
  </cols>
  <sheetData>
    <row r="1" spans="1:47" x14ac:dyDescent="0.25">
      <c r="A1" s="3" t="s">
        <v>0</v>
      </c>
    </row>
    <row r="2" spans="1:47" x14ac:dyDescent="0.25">
      <c r="A2" s="1" t="s">
        <v>1</v>
      </c>
      <c r="B2" s="4" t="s">
        <v>2</v>
      </c>
      <c r="C2" s="4" t="s">
        <v>13</v>
      </c>
      <c r="G2" s="30" t="s">
        <v>7</v>
      </c>
      <c r="H2" s="31"/>
      <c r="I2" s="31"/>
      <c r="J2" s="32"/>
      <c r="K2" s="27" t="s">
        <v>8</v>
      </c>
      <c r="L2" s="28"/>
      <c r="M2" s="28"/>
      <c r="N2" s="29"/>
      <c r="O2" s="27" t="s">
        <v>10</v>
      </c>
      <c r="P2" s="28"/>
      <c r="Q2" s="28"/>
      <c r="R2" s="29"/>
      <c r="S2" s="27" t="s">
        <v>9</v>
      </c>
      <c r="T2" s="28"/>
      <c r="U2" s="28"/>
      <c r="V2" s="29"/>
      <c r="AB2" s="30" t="s">
        <v>7</v>
      </c>
      <c r="AC2" s="31"/>
      <c r="AD2" s="31"/>
      <c r="AE2" s="32"/>
      <c r="AF2" s="27" t="s">
        <v>8</v>
      </c>
      <c r="AG2" s="28"/>
      <c r="AH2" s="28"/>
      <c r="AI2" s="29"/>
      <c r="AJ2" s="27" t="s">
        <v>10</v>
      </c>
      <c r="AK2" s="28"/>
      <c r="AL2" s="28"/>
      <c r="AM2" s="29"/>
      <c r="AN2" s="27" t="s">
        <v>9</v>
      </c>
      <c r="AO2" s="28"/>
      <c r="AP2" s="28"/>
      <c r="AQ2" s="29"/>
    </row>
    <row r="3" spans="1:47" s="20" customFormat="1" x14ac:dyDescent="0.25">
      <c r="A3" s="19"/>
      <c r="B3" s="20" t="s">
        <v>5</v>
      </c>
      <c r="C3" s="21" t="s">
        <v>3</v>
      </c>
      <c r="D3" s="22" t="s">
        <v>4</v>
      </c>
      <c r="E3" s="22">
        <v>0.1</v>
      </c>
      <c r="F3" s="23">
        <v>0.9</v>
      </c>
      <c r="G3" s="21" t="s">
        <v>3</v>
      </c>
      <c r="H3" s="22" t="s">
        <v>4</v>
      </c>
      <c r="I3" s="22" t="s">
        <v>12</v>
      </c>
      <c r="J3" s="23">
        <v>0.9</v>
      </c>
      <c r="K3" s="21" t="s">
        <v>3</v>
      </c>
      <c r="L3" s="22" t="s">
        <v>4</v>
      </c>
      <c r="M3" s="22" t="s">
        <v>12</v>
      </c>
      <c r="N3" s="23">
        <v>0.9</v>
      </c>
      <c r="O3" s="21" t="s">
        <v>3</v>
      </c>
      <c r="P3" s="22" t="s">
        <v>4</v>
      </c>
      <c r="Q3" s="22" t="s">
        <v>12</v>
      </c>
      <c r="R3" s="23">
        <v>0.9</v>
      </c>
      <c r="S3" s="21" t="s">
        <v>3</v>
      </c>
      <c r="T3" s="22" t="s">
        <v>4</v>
      </c>
      <c r="U3" s="22" t="s">
        <v>12</v>
      </c>
      <c r="V3" s="23">
        <v>0.9</v>
      </c>
      <c r="W3" s="20" t="s">
        <v>6</v>
      </c>
      <c r="AB3" s="21" t="s">
        <v>3</v>
      </c>
      <c r="AC3" s="22" t="s">
        <v>4</v>
      </c>
      <c r="AD3" s="22">
        <v>0.05</v>
      </c>
      <c r="AE3" s="23">
        <v>0.95</v>
      </c>
      <c r="AF3" s="21" t="s">
        <v>3</v>
      </c>
      <c r="AG3" s="22" t="s">
        <v>4</v>
      </c>
      <c r="AH3" s="22">
        <v>0.05</v>
      </c>
      <c r="AI3" s="23">
        <v>0.95</v>
      </c>
      <c r="AJ3" s="21" t="s">
        <v>3</v>
      </c>
      <c r="AK3" s="22" t="s">
        <v>4</v>
      </c>
      <c r="AL3" s="22">
        <v>0.05</v>
      </c>
      <c r="AM3" s="23">
        <v>0.95</v>
      </c>
      <c r="AN3" s="21" t="s">
        <v>3</v>
      </c>
      <c r="AO3" s="22" t="s">
        <v>4</v>
      </c>
      <c r="AP3" s="22">
        <v>0.05</v>
      </c>
      <c r="AQ3" s="23">
        <v>0.95</v>
      </c>
    </row>
    <row r="4" spans="1:47" x14ac:dyDescent="0.25">
      <c r="A4" s="2">
        <v>1964.9986301369863</v>
      </c>
      <c r="B4" s="4">
        <v>4.2914442256750265</v>
      </c>
      <c r="G4" s="5"/>
      <c r="H4" s="6"/>
      <c r="I4" s="6"/>
      <c r="J4" s="7"/>
      <c r="K4" s="5"/>
      <c r="L4" s="6"/>
      <c r="M4" s="6"/>
      <c r="N4" s="7"/>
      <c r="O4" s="5"/>
      <c r="P4" s="6"/>
      <c r="Q4" s="6"/>
      <c r="R4" s="7"/>
      <c r="S4" s="5"/>
      <c r="T4" s="6"/>
      <c r="U4" s="6"/>
      <c r="V4" s="7"/>
      <c r="W4" s="4">
        <v>3.3126753214289568</v>
      </c>
      <c r="AB4" s="5"/>
      <c r="AC4" s="6"/>
      <c r="AD4" s="6"/>
      <c r="AE4" s="7"/>
      <c r="AF4" s="5"/>
      <c r="AG4" s="6"/>
      <c r="AH4" s="6"/>
      <c r="AI4" s="7"/>
      <c r="AJ4" s="5"/>
      <c r="AK4" s="6"/>
      <c r="AL4" s="6"/>
      <c r="AM4" s="7"/>
      <c r="AN4" s="5"/>
      <c r="AO4" s="6"/>
      <c r="AP4" s="6"/>
      <c r="AQ4" s="7"/>
    </row>
    <row r="5" spans="1:47" x14ac:dyDescent="0.25">
      <c r="A5" s="2">
        <v>1969.9986301369863</v>
      </c>
      <c r="B5" s="4">
        <v>4.3503460995699372</v>
      </c>
      <c r="G5" s="5"/>
      <c r="H5" s="6"/>
      <c r="I5" s="6"/>
      <c r="J5" s="7"/>
      <c r="K5" s="5"/>
      <c r="L5" s="6"/>
      <c r="M5" s="6"/>
      <c r="N5" s="7"/>
      <c r="O5" s="5"/>
      <c r="P5" s="6"/>
      <c r="Q5" s="6"/>
      <c r="R5" s="7"/>
      <c r="S5" s="5"/>
      <c r="T5" s="6"/>
      <c r="U5" s="6"/>
      <c r="V5" s="7"/>
      <c r="W5" s="4">
        <v>3.3675919949287314</v>
      </c>
      <c r="AB5" s="5"/>
      <c r="AC5" s="6"/>
      <c r="AD5" s="6"/>
      <c r="AE5" s="7"/>
      <c r="AF5" s="5"/>
      <c r="AG5" s="6"/>
      <c r="AH5" s="6"/>
      <c r="AI5" s="7"/>
      <c r="AJ5" s="5"/>
      <c r="AK5" s="6"/>
      <c r="AL5" s="6"/>
      <c r="AM5" s="7"/>
      <c r="AN5" s="5"/>
      <c r="AO5" s="6"/>
      <c r="AP5" s="6"/>
      <c r="AQ5" s="7"/>
    </row>
    <row r="6" spans="1:47" x14ac:dyDescent="0.25">
      <c r="A6" s="2">
        <v>1974.9986301369863</v>
      </c>
      <c r="B6" s="4">
        <v>4.8180001056475419</v>
      </c>
      <c r="C6" s="33">
        <f>AVERAGE(B4:B13)*25.406</f>
        <v>127.91135239892778</v>
      </c>
      <c r="D6" s="25">
        <f>STDEV(B4:B13)*25.406</f>
        <v>20.964883901682448</v>
      </c>
      <c r="E6" s="25">
        <f>PERCENTILE(B4:B13,0.9)*25.406</f>
        <v>148.16889509052393</v>
      </c>
      <c r="F6" s="25">
        <f>PERCENTILE(B4:B13,0.1)*25.406</f>
        <v>110.07595470322158</v>
      </c>
      <c r="G6" s="5"/>
      <c r="H6" s="6"/>
      <c r="I6" s="6"/>
      <c r="J6" s="7"/>
      <c r="K6" s="5"/>
      <c r="L6" s="6"/>
      <c r="M6" s="6"/>
      <c r="N6" s="7"/>
      <c r="O6" s="5"/>
      <c r="P6" s="6"/>
      <c r="Q6" s="6"/>
      <c r="R6" s="7"/>
      <c r="S6" s="5"/>
      <c r="T6" s="6"/>
      <c r="U6" s="6"/>
      <c r="V6" s="7"/>
      <c r="W6" s="4">
        <v>3.7185163796342833</v>
      </c>
      <c r="AB6" s="5"/>
      <c r="AC6" s="6"/>
      <c r="AD6" s="6"/>
      <c r="AE6" s="7"/>
      <c r="AF6" s="5"/>
      <c r="AG6" s="6"/>
      <c r="AH6" s="6"/>
      <c r="AI6" s="7"/>
      <c r="AJ6" s="5"/>
      <c r="AK6" s="6"/>
      <c r="AL6" s="6"/>
      <c r="AM6" s="7"/>
      <c r="AN6" s="5"/>
      <c r="AO6" s="6"/>
      <c r="AP6" s="6"/>
      <c r="AQ6" s="7"/>
    </row>
    <row r="7" spans="1:47" x14ac:dyDescent="0.25">
      <c r="A7" s="2">
        <v>1979.9986301369863</v>
      </c>
      <c r="B7" s="4">
        <v>4.4196090211713086</v>
      </c>
      <c r="G7" s="5"/>
      <c r="H7" s="6"/>
      <c r="I7" s="6"/>
      <c r="J7" s="7"/>
      <c r="K7" s="5"/>
      <c r="L7" s="6"/>
      <c r="M7" s="6"/>
      <c r="N7" s="7"/>
      <c r="O7" s="5"/>
      <c r="P7" s="6"/>
      <c r="Q7" s="6"/>
      <c r="R7" s="7"/>
      <c r="S7" s="5"/>
      <c r="T7" s="6"/>
      <c r="U7" s="6"/>
      <c r="V7" s="7"/>
      <c r="W7" s="4">
        <v>3.4102693345700059</v>
      </c>
      <c r="AB7" s="5"/>
      <c r="AC7" s="6"/>
      <c r="AD7" s="6"/>
      <c r="AE7" s="7"/>
      <c r="AF7" s="5"/>
      <c r="AG7" s="6"/>
      <c r="AH7" s="6"/>
      <c r="AI7" s="7"/>
      <c r="AJ7" s="5"/>
      <c r="AK7" s="6"/>
      <c r="AL7" s="6"/>
      <c r="AM7" s="7"/>
      <c r="AN7" s="5"/>
      <c r="AO7" s="6"/>
      <c r="AP7" s="6"/>
      <c r="AQ7" s="7"/>
    </row>
    <row r="8" spans="1:47" x14ac:dyDescent="0.25">
      <c r="A8" s="2">
        <v>1984.9986301369863</v>
      </c>
      <c r="B8" s="4">
        <v>5.1157009577417396</v>
      </c>
      <c r="G8" s="5"/>
      <c r="H8" s="6"/>
      <c r="I8" s="6"/>
      <c r="J8" s="7"/>
      <c r="K8" s="5"/>
      <c r="L8" s="6"/>
      <c r="M8" s="6"/>
      <c r="N8" s="7"/>
      <c r="O8" s="5"/>
      <c r="P8" s="6"/>
      <c r="Q8" s="6"/>
      <c r="R8" s="7"/>
      <c r="S8" s="5"/>
      <c r="T8" s="6"/>
      <c r="U8" s="6"/>
      <c r="V8" s="7"/>
      <c r="W8" s="4">
        <v>4.1742623870340294</v>
      </c>
      <c r="AB8" s="5"/>
      <c r="AC8" s="6"/>
      <c r="AD8" s="6"/>
      <c r="AE8" s="7"/>
      <c r="AF8" s="5"/>
      <c r="AG8" s="6"/>
      <c r="AH8" s="6"/>
      <c r="AI8" s="7"/>
      <c r="AJ8" s="5"/>
      <c r="AK8" s="6"/>
      <c r="AL8" s="6"/>
      <c r="AM8" s="7"/>
      <c r="AN8" s="5"/>
      <c r="AO8" s="6"/>
      <c r="AP8" s="6"/>
      <c r="AQ8" s="7"/>
    </row>
    <row r="9" spans="1:47" x14ac:dyDescent="0.25">
      <c r="A9" s="2">
        <v>1989.9986301369863</v>
      </c>
      <c r="B9" s="4">
        <v>5.0561852666917577</v>
      </c>
      <c r="G9" s="5"/>
      <c r="H9" s="6"/>
      <c r="I9" s="6"/>
      <c r="J9" s="7"/>
      <c r="K9" s="5"/>
      <c r="L9" s="6"/>
      <c r="M9" s="6"/>
      <c r="N9" s="7"/>
      <c r="O9" s="5"/>
      <c r="P9" s="6"/>
      <c r="Q9" s="6"/>
      <c r="R9" s="7"/>
      <c r="S9" s="5"/>
      <c r="T9" s="6"/>
      <c r="U9" s="6"/>
      <c r="V9" s="7"/>
      <c r="AB9" s="5"/>
      <c r="AC9" s="6"/>
      <c r="AD9" s="6"/>
      <c r="AE9" s="7"/>
      <c r="AF9" s="5"/>
      <c r="AG9" s="6"/>
      <c r="AH9" s="6"/>
      <c r="AI9" s="7"/>
      <c r="AJ9" s="5"/>
      <c r="AK9" s="6"/>
      <c r="AL9" s="6"/>
      <c r="AM9" s="7"/>
      <c r="AN9" s="5"/>
      <c r="AO9" s="6"/>
      <c r="AP9" s="6"/>
      <c r="AQ9" s="7"/>
    </row>
    <row r="10" spans="1:47" x14ac:dyDescent="0.25">
      <c r="A10" s="2">
        <v>1994.9986301369863</v>
      </c>
      <c r="B10" s="4">
        <v>5.4104284915201655</v>
      </c>
      <c r="G10" s="5"/>
      <c r="H10" s="6"/>
      <c r="I10" s="6"/>
      <c r="J10" s="7"/>
      <c r="K10" s="5"/>
      <c r="L10" s="6"/>
      <c r="M10" s="6"/>
      <c r="N10" s="7"/>
      <c r="O10" s="5"/>
      <c r="P10" s="6"/>
      <c r="Q10" s="6"/>
      <c r="R10" s="7"/>
      <c r="S10" s="5"/>
      <c r="T10" s="6"/>
      <c r="U10" s="6"/>
      <c r="V10" s="7"/>
      <c r="AB10" s="5"/>
      <c r="AC10" s="6"/>
      <c r="AD10" s="6"/>
      <c r="AE10" s="7"/>
      <c r="AF10" s="5"/>
      <c r="AG10" s="6"/>
      <c r="AH10" s="6"/>
      <c r="AI10" s="7"/>
      <c r="AJ10" s="5"/>
      <c r="AK10" s="6"/>
      <c r="AL10" s="6"/>
      <c r="AM10" s="7"/>
      <c r="AN10" s="5"/>
      <c r="AO10" s="6"/>
      <c r="AP10" s="6"/>
      <c r="AQ10" s="7"/>
      <c r="AR10" t="s">
        <v>11</v>
      </c>
    </row>
    <row r="11" spans="1:47" x14ac:dyDescent="0.25">
      <c r="A11" s="2">
        <v>1999.9986301369863</v>
      </c>
      <c r="B11" s="4">
        <v>6.8158115814677682</v>
      </c>
      <c r="G11" s="5"/>
      <c r="H11" s="6"/>
      <c r="I11" s="6"/>
      <c r="J11" s="7"/>
      <c r="K11" s="5"/>
      <c r="L11" s="6"/>
      <c r="M11" s="6"/>
      <c r="N11" s="7"/>
      <c r="O11" s="5"/>
      <c r="P11" s="6"/>
      <c r="Q11" s="6"/>
      <c r="R11" s="7"/>
      <c r="S11" s="5"/>
      <c r="T11" s="6"/>
      <c r="U11" s="6"/>
      <c r="V11" s="7"/>
      <c r="AB11" s="5"/>
      <c r="AC11" s="6"/>
      <c r="AD11" s="6"/>
      <c r="AE11" s="7"/>
      <c r="AF11" s="5"/>
      <c r="AG11" s="6"/>
      <c r="AH11" s="6"/>
      <c r="AI11" s="7"/>
      <c r="AJ11" s="5"/>
      <c r="AK11" s="6"/>
      <c r="AL11" s="6"/>
      <c r="AM11" s="7"/>
      <c r="AN11" s="5"/>
      <c r="AO11" s="6"/>
      <c r="AP11" s="6"/>
      <c r="AQ11" s="7"/>
    </row>
    <row r="12" spans="1:47" x14ac:dyDescent="0.25">
      <c r="A12" s="2"/>
      <c r="G12" s="5"/>
      <c r="H12" s="6"/>
      <c r="I12" s="6"/>
      <c r="J12" s="7"/>
      <c r="K12" s="5"/>
      <c r="L12" s="6"/>
      <c r="M12" s="6"/>
      <c r="N12" s="7"/>
      <c r="O12" s="5"/>
      <c r="P12" s="6"/>
      <c r="Q12" s="6"/>
      <c r="R12" s="7"/>
      <c r="S12" s="5"/>
      <c r="T12" s="6"/>
      <c r="U12" s="6"/>
      <c r="V12" s="7"/>
      <c r="AB12" s="5"/>
      <c r="AC12" s="6"/>
      <c r="AD12" s="6"/>
      <c r="AE12" s="7"/>
      <c r="AF12" s="5"/>
      <c r="AG12" s="6"/>
      <c r="AH12" s="6"/>
      <c r="AI12" s="7"/>
      <c r="AJ12" s="5"/>
      <c r="AK12" s="6"/>
      <c r="AL12" s="6"/>
      <c r="AM12" s="7"/>
      <c r="AN12" s="5"/>
      <c r="AO12" s="6"/>
      <c r="AP12" s="6"/>
      <c r="AQ12" s="7"/>
      <c r="AR12" s="24"/>
      <c r="AS12" s="24"/>
      <c r="AT12" s="24"/>
      <c r="AU12" s="24"/>
    </row>
    <row r="13" spans="1:47" x14ac:dyDescent="0.25">
      <c r="A13" s="2">
        <v>1995</v>
      </c>
      <c r="C13" s="4">
        <f t="shared" ref="C13:F27" si="0">AVERAGE(G13,K13,O13,S13)</f>
        <v>4.6959013089785744</v>
      </c>
      <c r="D13" s="4">
        <f t="shared" si="0"/>
        <v>0.40296129271227288</v>
      </c>
      <c r="E13" s="4">
        <f t="shared" si="0"/>
        <v>4.2353081724155999</v>
      </c>
      <c r="F13" s="4">
        <f t="shared" si="0"/>
        <v>5.1979515931054934</v>
      </c>
      <c r="G13" s="5">
        <v>4.3225103313229196</v>
      </c>
      <c r="H13" s="6">
        <v>0.37549097090267147</v>
      </c>
      <c r="I13" s="6">
        <v>3.8807789772054999</v>
      </c>
      <c r="J13" s="7">
        <v>4.8460464296611967</v>
      </c>
      <c r="K13" s="5">
        <v>4.2664144076276616</v>
      </c>
      <c r="L13" s="6">
        <v>0.42088359576751572</v>
      </c>
      <c r="M13" s="6">
        <v>3.7453711903388731</v>
      </c>
      <c r="N13" s="7">
        <v>4.8013484644010047</v>
      </c>
      <c r="O13" s="5">
        <v>5.4138230682327411</v>
      </c>
      <c r="P13" s="6">
        <v>0.34663738366704683</v>
      </c>
      <c r="Q13" s="6">
        <v>5.1151396701907048</v>
      </c>
      <c r="R13" s="7">
        <v>5.7507392519932807</v>
      </c>
      <c r="S13" s="5">
        <v>4.7808574287309753</v>
      </c>
      <c r="T13" s="6">
        <v>0.46883322051185761</v>
      </c>
      <c r="U13" s="6">
        <v>4.1999428519273199</v>
      </c>
      <c r="V13" s="7">
        <v>5.3936722263664914</v>
      </c>
      <c r="X13" s="4">
        <f t="shared" ref="X13:X31" si="1">AVERAGE(AB13,AF13,AJ13,AN13)</f>
        <v>3.6090766543714614</v>
      </c>
      <c r="Y13" s="4">
        <f t="shared" ref="Y13:Y31" si="2">AVERAGE(AC13,AG13,AK13,AO13)</f>
        <v>0.48770091819819933</v>
      </c>
      <c r="Z13" s="4">
        <f t="shared" ref="Z13:Z31" si="3">AVERAGE(AD13,AH13,AL13,AP13)</f>
        <v>3.051311140582011</v>
      </c>
      <c r="AA13" s="4">
        <f t="shared" ref="AA13:AA31" si="4">AVERAGE(AE13,AI13,AM13,AQ13)</f>
        <v>4.1413171095974874</v>
      </c>
      <c r="AB13" s="5">
        <v>3.3496272500169422</v>
      </c>
      <c r="AC13" s="6">
        <v>0.39690031299895667</v>
      </c>
      <c r="AD13" s="6">
        <v>2.9114087669978881</v>
      </c>
      <c r="AE13" s="7">
        <v>3.8690638743785253</v>
      </c>
      <c r="AF13" s="5">
        <v>3.4331843361466459</v>
      </c>
      <c r="AG13" s="6">
        <v>0.45051290157733803</v>
      </c>
      <c r="AH13" s="6">
        <v>2.941917307219263</v>
      </c>
      <c r="AI13" s="7">
        <v>3.9328913051631758</v>
      </c>
      <c r="AJ13" s="5">
        <v>4.1199407990042287</v>
      </c>
      <c r="AK13" s="6">
        <v>0.65500962804958895</v>
      </c>
      <c r="AL13" s="6">
        <v>3.3364511909989445</v>
      </c>
      <c r="AM13" s="7">
        <v>4.6421744179575537</v>
      </c>
      <c r="AN13" s="5">
        <v>3.5335542323180302</v>
      </c>
      <c r="AO13" s="6">
        <v>0.44838083016691366</v>
      </c>
      <c r="AP13" s="6">
        <v>3.0154672971119494</v>
      </c>
      <c r="AQ13" s="7">
        <v>4.1211388408906924</v>
      </c>
      <c r="AR13" s="24">
        <f>(AB13-G13)/G13</f>
        <v>-0.22507362776116793</v>
      </c>
      <c r="AS13" s="24">
        <f t="shared" ref="AS13:AS27" si="5">(AF13-K13)/K13</f>
        <v>-0.19529984475754034</v>
      </c>
      <c r="AT13" s="24">
        <f t="shared" ref="AT13:AT27" si="6">(AJ13-O13)/O13</f>
        <v>-0.23899603901367988</v>
      </c>
      <c r="AU13" s="24">
        <f t="shared" ref="AU13:AU27" si="7">(AN13-S13)/S13</f>
        <v>-0.26089529232082281</v>
      </c>
    </row>
    <row r="14" spans="1:47" x14ac:dyDescent="0.25">
      <c r="A14" s="2">
        <v>2000</v>
      </c>
      <c r="C14" s="4">
        <f t="shared" si="0"/>
        <v>4.9133851845340555</v>
      </c>
      <c r="D14" s="4">
        <f t="shared" si="0"/>
        <v>0.4026756508842993</v>
      </c>
      <c r="E14" s="4">
        <f t="shared" si="0"/>
        <v>4.4553687917653306</v>
      </c>
      <c r="F14" s="4">
        <f t="shared" si="0"/>
        <v>5.4635299587073662</v>
      </c>
      <c r="G14" s="5">
        <v>4.6282852041636477</v>
      </c>
      <c r="H14" s="6">
        <v>0.40085232559846856</v>
      </c>
      <c r="I14" s="6">
        <v>4.1537725030458477</v>
      </c>
      <c r="J14" s="7">
        <v>5.1884129225536331</v>
      </c>
      <c r="K14" s="5">
        <v>4.5804508257084962</v>
      </c>
      <c r="L14" s="6">
        <v>0.42988125884579265</v>
      </c>
      <c r="M14" s="6">
        <v>4.0879968076615159</v>
      </c>
      <c r="N14" s="7">
        <v>5.1557928937571535</v>
      </c>
      <c r="O14" s="5">
        <v>5.528304620726491</v>
      </c>
      <c r="P14" s="6">
        <v>0.31595558596553469</v>
      </c>
      <c r="Q14" s="6">
        <v>5.1834686438026552</v>
      </c>
      <c r="R14" s="7">
        <v>5.9606264357993375</v>
      </c>
      <c r="S14" s="5">
        <v>4.916500087537587</v>
      </c>
      <c r="T14" s="6">
        <v>0.46401343312740129</v>
      </c>
      <c r="U14" s="6">
        <v>4.396237212551303</v>
      </c>
      <c r="V14" s="7">
        <v>5.5492875827193409</v>
      </c>
      <c r="X14" s="4">
        <f t="shared" si="1"/>
        <v>3.7560631164915081</v>
      </c>
      <c r="Y14" s="4">
        <f t="shared" si="2"/>
        <v>0.51011021872369755</v>
      </c>
      <c r="Z14" s="4">
        <f t="shared" si="3"/>
        <v>3.1546842212901032</v>
      </c>
      <c r="AA14" s="4">
        <f t="shared" si="4"/>
        <v>4.3114537049865547</v>
      </c>
      <c r="AB14" s="5">
        <v>3.574321711230628</v>
      </c>
      <c r="AC14" s="6">
        <v>0.43601166209315595</v>
      </c>
      <c r="AD14" s="6">
        <v>3.0483377703957597</v>
      </c>
      <c r="AE14" s="7">
        <v>4.0942819691824548</v>
      </c>
      <c r="AF14" s="5">
        <v>3.6350378013906313</v>
      </c>
      <c r="AG14" s="6">
        <v>0.47652757135544949</v>
      </c>
      <c r="AH14" s="6">
        <v>3.1535679005823471</v>
      </c>
      <c r="AI14" s="7">
        <v>4.1529712142069037</v>
      </c>
      <c r="AJ14" s="5">
        <v>4.2014781585226917</v>
      </c>
      <c r="AK14" s="6">
        <v>0.65676568994902063</v>
      </c>
      <c r="AL14" s="6">
        <v>3.3593178614543078</v>
      </c>
      <c r="AM14" s="7">
        <v>4.8450945226931665</v>
      </c>
      <c r="AN14" s="5">
        <v>3.6134147948220812</v>
      </c>
      <c r="AO14" s="6">
        <v>0.47113595149716397</v>
      </c>
      <c r="AP14" s="6">
        <v>3.0575133527279972</v>
      </c>
      <c r="AQ14" s="7">
        <v>4.1534671138636927</v>
      </c>
      <c r="AR14" s="24">
        <f t="shared" ref="AR14:AR27" si="8">(AB14-G14)/G14</f>
        <v>-0.22772224407970029</v>
      </c>
      <c r="AS14" s="24">
        <f t="shared" si="5"/>
        <v>-0.20640174085301527</v>
      </c>
      <c r="AT14" s="24">
        <f t="shared" si="6"/>
        <v>-0.24000603317503821</v>
      </c>
      <c r="AU14" s="24">
        <f t="shared" si="7"/>
        <v>-0.26504327662244626</v>
      </c>
    </row>
    <row r="15" spans="1:47" x14ac:dyDescent="0.25">
      <c r="A15" s="2">
        <v>2005</v>
      </c>
      <c r="C15" s="4">
        <f t="shared" si="0"/>
        <v>4.9862027552832542</v>
      </c>
      <c r="D15" s="4">
        <f t="shared" si="0"/>
        <v>0.42849752361609611</v>
      </c>
      <c r="E15" s="4">
        <f t="shared" si="0"/>
        <v>4.4714314614505426</v>
      </c>
      <c r="F15" s="4">
        <f t="shared" si="0"/>
        <v>5.497316571989364</v>
      </c>
      <c r="G15" s="5">
        <v>4.550903959648342</v>
      </c>
      <c r="H15" s="6">
        <v>0.37846798268076987</v>
      </c>
      <c r="I15" s="6">
        <v>4.0457475864388668</v>
      </c>
      <c r="J15" s="7">
        <v>5.0205648546926591</v>
      </c>
      <c r="K15" s="5">
        <v>4.6980104440522208</v>
      </c>
      <c r="L15" s="6">
        <v>0.46724310801620822</v>
      </c>
      <c r="M15" s="6">
        <v>4.1698771779214807</v>
      </c>
      <c r="N15" s="7">
        <v>5.1876661822457448</v>
      </c>
      <c r="O15" s="5">
        <v>5.8079421418929353</v>
      </c>
      <c r="P15" s="6">
        <v>0.43288729156859374</v>
      </c>
      <c r="Q15" s="6">
        <v>5.2961948789115469</v>
      </c>
      <c r="R15" s="7">
        <v>6.3696293456674669</v>
      </c>
      <c r="S15" s="5">
        <v>4.8879544755395177</v>
      </c>
      <c r="T15" s="6">
        <v>0.43539171219881273</v>
      </c>
      <c r="U15" s="6">
        <v>4.373906202530276</v>
      </c>
      <c r="V15" s="7">
        <v>5.4114059053515859</v>
      </c>
      <c r="X15" s="4">
        <f t="shared" si="1"/>
        <v>3.7800643485448928</v>
      </c>
      <c r="Y15" s="4">
        <f t="shared" si="2"/>
        <v>0.46955558993609547</v>
      </c>
      <c r="Z15" s="4">
        <f t="shared" si="3"/>
        <v>3.2372981418147897</v>
      </c>
      <c r="AA15" s="4">
        <f t="shared" si="4"/>
        <v>4.3180160336741498</v>
      </c>
      <c r="AB15" s="5">
        <v>3.5192538750438516</v>
      </c>
      <c r="AC15" s="6">
        <v>0.39685469665629475</v>
      </c>
      <c r="AD15" s="6">
        <v>3.0096708083155597</v>
      </c>
      <c r="AE15" s="7">
        <v>3.9928486109892605</v>
      </c>
      <c r="AF15" s="5">
        <v>3.6831562229081474</v>
      </c>
      <c r="AG15" s="6">
        <v>0.43303544215990625</v>
      </c>
      <c r="AH15" s="6">
        <v>3.2154936669273666</v>
      </c>
      <c r="AI15" s="7">
        <v>4.2034043834390298</v>
      </c>
      <c r="AJ15" s="5">
        <v>4.3918291435779615</v>
      </c>
      <c r="AK15" s="6">
        <v>0.60978104320162974</v>
      </c>
      <c r="AL15" s="6">
        <v>3.6642893790069468</v>
      </c>
      <c r="AM15" s="7">
        <v>5.0427688807904172</v>
      </c>
      <c r="AN15" s="5">
        <v>3.5260181526496104</v>
      </c>
      <c r="AO15" s="6">
        <v>0.43855117772655122</v>
      </c>
      <c r="AP15" s="6">
        <v>3.0597387130092861</v>
      </c>
      <c r="AQ15" s="7">
        <v>4.0330422594778916</v>
      </c>
      <c r="AR15" s="24">
        <f t="shared" si="8"/>
        <v>-0.2266912450255725</v>
      </c>
      <c r="AS15" s="24">
        <f t="shared" si="5"/>
        <v>-0.21601787250790386</v>
      </c>
      <c r="AT15" s="24">
        <f t="shared" si="6"/>
        <v>-0.24382353744547319</v>
      </c>
      <c r="AU15" s="24">
        <f t="shared" si="7"/>
        <v>-0.27863113899799175</v>
      </c>
    </row>
    <row r="16" spans="1:47" x14ac:dyDescent="0.25">
      <c r="A16" s="2">
        <v>2010</v>
      </c>
      <c r="C16" s="4">
        <f t="shared" si="0"/>
        <v>5.0541778531209296</v>
      </c>
      <c r="D16" s="4">
        <f t="shared" si="0"/>
        <v>0.47377611783031354</v>
      </c>
      <c r="E16" s="4">
        <f t="shared" si="0"/>
        <v>4.4500778772122542</v>
      </c>
      <c r="F16" s="4">
        <f t="shared" si="0"/>
        <v>5.5982756737909822</v>
      </c>
      <c r="G16" s="5">
        <v>4.5684025240373041</v>
      </c>
      <c r="H16" s="6">
        <v>0.38707230448985752</v>
      </c>
      <c r="I16" s="6">
        <v>4.0273075392491977</v>
      </c>
      <c r="J16" s="7">
        <v>4.9903684451531198</v>
      </c>
      <c r="K16" s="5">
        <v>4.9380095825069938</v>
      </c>
      <c r="L16" s="6">
        <v>0.5016044555559892</v>
      </c>
      <c r="M16" s="6">
        <v>4.351771698510011</v>
      </c>
      <c r="N16" s="7">
        <v>5.5854749567443065</v>
      </c>
      <c r="O16" s="5">
        <v>5.7566738782209033</v>
      </c>
      <c r="P16" s="6">
        <v>0.56186423999771518</v>
      </c>
      <c r="Q16" s="6">
        <v>5.0147018031244803</v>
      </c>
      <c r="R16" s="7">
        <v>6.3735085047133246</v>
      </c>
      <c r="S16" s="5">
        <v>4.953625427718519</v>
      </c>
      <c r="T16" s="6">
        <v>0.44456347127769225</v>
      </c>
      <c r="U16" s="6">
        <v>4.4065304679653279</v>
      </c>
      <c r="V16" s="7">
        <v>5.4437507885531788</v>
      </c>
      <c r="X16" s="4">
        <f t="shared" si="1"/>
        <v>3.8227500086138075</v>
      </c>
      <c r="Y16" s="4">
        <f t="shared" si="2"/>
        <v>0.5284587962460161</v>
      </c>
      <c r="Z16" s="4">
        <f t="shared" si="3"/>
        <v>3.2419122159978109</v>
      </c>
      <c r="AA16" s="4">
        <f t="shared" si="4"/>
        <v>4.5209841715328771</v>
      </c>
      <c r="AB16" s="5">
        <v>3.5303336176051161</v>
      </c>
      <c r="AC16" s="6">
        <v>0.42239375241291999</v>
      </c>
      <c r="AD16" s="6">
        <v>2.9627251675010102</v>
      </c>
      <c r="AE16" s="7">
        <v>4.1597689515837413</v>
      </c>
      <c r="AF16" s="5">
        <v>3.8514118222482621</v>
      </c>
      <c r="AG16" s="6">
        <v>0.47765721022591784</v>
      </c>
      <c r="AH16" s="6">
        <v>3.3857050702693563</v>
      </c>
      <c r="AI16" s="7">
        <v>4.4511354909813283</v>
      </c>
      <c r="AJ16" s="5">
        <v>4.3346863906598472</v>
      </c>
      <c r="AK16" s="6">
        <v>0.74172776411292685</v>
      </c>
      <c r="AL16" s="6">
        <v>3.564700720889002</v>
      </c>
      <c r="AM16" s="7">
        <v>5.3382285305646482</v>
      </c>
      <c r="AN16" s="5">
        <v>3.574568203942003</v>
      </c>
      <c r="AO16" s="6">
        <v>0.47205645823230008</v>
      </c>
      <c r="AP16" s="6">
        <v>3.0545179053318736</v>
      </c>
      <c r="AQ16" s="7">
        <v>4.1348037130017898</v>
      </c>
      <c r="AR16" s="24">
        <f t="shared" si="8"/>
        <v>-0.22722798636290034</v>
      </c>
      <c r="AS16" s="24">
        <f t="shared" si="5"/>
        <v>-0.22004772208381854</v>
      </c>
      <c r="AT16" s="24">
        <f t="shared" si="6"/>
        <v>-0.24701546720248124</v>
      </c>
      <c r="AU16" s="24">
        <f t="shared" si="7"/>
        <v>-0.27839352084634011</v>
      </c>
    </row>
    <row r="17" spans="1:47" x14ac:dyDescent="0.25">
      <c r="A17" s="2">
        <v>2015</v>
      </c>
      <c r="C17" s="4">
        <f t="shared" si="0"/>
        <v>4.9696521498491002</v>
      </c>
      <c r="D17" s="4">
        <f t="shared" si="0"/>
        <v>0.7968004108510468</v>
      </c>
      <c r="E17" s="4">
        <f t="shared" si="0"/>
        <v>4.2609824424474887</v>
      </c>
      <c r="F17" s="4">
        <f t="shared" si="0"/>
        <v>5.5179996680109094</v>
      </c>
      <c r="G17" s="5">
        <v>4.7152308393689308</v>
      </c>
      <c r="H17" s="6">
        <v>0.45588832241364158</v>
      </c>
      <c r="I17" s="6">
        <v>4.1551390739179936</v>
      </c>
      <c r="J17" s="7">
        <v>5.3250734009675629</v>
      </c>
      <c r="K17" s="5">
        <v>4.7796244165306998</v>
      </c>
      <c r="L17" s="6">
        <v>0.47780567079443609</v>
      </c>
      <c r="M17" s="6">
        <v>4.2077129717989017</v>
      </c>
      <c r="N17" s="7">
        <v>5.4777174012187073</v>
      </c>
      <c r="O17" s="5">
        <v>5.5500482120991634</v>
      </c>
      <c r="P17" s="6">
        <v>1.7773538666059541</v>
      </c>
      <c r="Q17" s="6">
        <v>4.4174602553472369</v>
      </c>
      <c r="R17" s="7">
        <v>5.842953400414074</v>
      </c>
      <c r="S17" s="5">
        <v>4.8337051313976085</v>
      </c>
      <c r="T17" s="6">
        <v>0.47615378359015531</v>
      </c>
      <c r="U17" s="6">
        <v>4.2636174687258235</v>
      </c>
      <c r="V17" s="7">
        <v>5.4262544694432924</v>
      </c>
      <c r="X17" s="4">
        <f t="shared" si="1"/>
        <v>3.7982608931099602</v>
      </c>
      <c r="Y17" s="4">
        <f t="shared" si="2"/>
        <v>0.45183968523222706</v>
      </c>
      <c r="Z17" s="4">
        <f t="shared" si="3"/>
        <v>3.3282492395380623</v>
      </c>
      <c r="AA17" s="4">
        <f t="shared" si="4"/>
        <v>4.4341903878749349</v>
      </c>
      <c r="AB17" s="5">
        <v>3.6386130952792302</v>
      </c>
      <c r="AC17" s="6">
        <v>0.40957268114155371</v>
      </c>
      <c r="AD17" s="6">
        <v>3.1284162342608655</v>
      </c>
      <c r="AE17" s="7">
        <v>4.2653184440099405</v>
      </c>
      <c r="AF17" s="5">
        <v>3.7510629101841331</v>
      </c>
      <c r="AG17" s="6">
        <v>0.4377969443531971</v>
      </c>
      <c r="AH17" s="6">
        <v>3.2990705320761067</v>
      </c>
      <c r="AI17" s="7">
        <v>4.3028534473189435</v>
      </c>
      <c r="AJ17" s="5">
        <v>4.2163772396972998</v>
      </c>
      <c r="AK17" s="6">
        <v>0.55010652667219351</v>
      </c>
      <c r="AL17" s="6">
        <v>3.68880111798385</v>
      </c>
      <c r="AM17" s="7">
        <v>5.0185054298115945</v>
      </c>
      <c r="AN17" s="5">
        <v>3.5869903272791777</v>
      </c>
      <c r="AO17" s="6">
        <v>0.40988258876196393</v>
      </c>
      <c r="AP17" s="6">
        <v>3.196709073831427</v>
      </c>
      <c r="AQ17" s="7">
        <v>4.1500842303592611</v>
      </c>
      <c r="AR17" s="24">
        <f t="shared" si="8"/>
        <v>-0.22832768548692967</v>
      </c>
      <c r="AS17" s="24">
        <f t="shared" si="5"/>
        <v>-0.21519714034207529</v>
      </c>
      <c r="AT17" s="24">
        <f t="shared" si="6"/>
        <v>-0.24029898866363844</v>
      </c>
      <c r="AU17" s="24">
        <f t="shared" si="7"/>
        <v>-0.2579211536964312</v>
      </c>
    </row>
    <row r="18" spans="1:47" x14ac:dyDescent="0.25">
      <c r="A18" s="1">
        <v>2020</v>
      </c>
      <c r="C18" s="4">
        <f t="shared" si="0"/>
        <v>5.1839888164937733</v>
      </c>
      <c r="D18" s="4">
        <f t="shared" si="0"/>
        <v>0.64099140296075952</v>
      </c>
      <c r="E18" s="4">
        <f t="shared" si="0"/>
        <v>4.4744010657029687</v>
      </c>
      <c r="F18" s="4">
        <f t="shared" si="0"/>
        <v>6.0747461466827266</v>
      </c>
      <c r="G18" s="5">
        <v>4.6624759553605646</v>
      </c>
      <c r="H18" s="6">
        <v>0.54694351597968394</v>
      </c>
      <c r="I18" s="6">
        <v>4.0390358302007972</v>
      </c>
      <c r="J18" s="7">
        <v>5.4391911895868592</v>
      </c>
      <c r="K18" s="5">
        <v>5.1364995994637646</v>
      </c>
      <c r="L18" s="6">
        <v>0.61800453383131659</v>
      </c>
      <c r="M18" s="6">
        <v>4.4275293885579652</v>
      </c>
      <c r="N18" s="7">
        <v>6.1225786351553033</v>
      </c>
      <c r="O18" s="5">
        <v>5.9690848070033029</v>
      </c>
      <c r="P18" s="6">
        <v>0.82443842242010046</v>
      </c>
      <c r="Q18" s="6">
        <v>5.1349629957634555</v>
      </c>
      <c r="R18" s="7">
        <v>7.0351635624682478</v>
      </c>
      <c r="S18" s="5">
        <v>4.9678949041474612</v>
      </c>
      <c r="T18" s="6">
        <v>0.57457913961193707</v>
      </c>
      <c r="U18" s="6">
        <v>4.2960760482896561</v>
      </c>
      <c r="V18" s="7">
        <v>5.7020511995204961</v>
      </c>
      <c r="X18" s="4">
        <f t="shared" si="1"/>
        <v>3.9463103728597</v>
      </c>
      <c r="Y18" s="4">
        <f t="shared" si="2"/>
        <v>0.49101879010449095</v>
      </c>
      <c r="Z18" s="4">
        <f t="shared" si="3"/>
        <v>3.4443916389545666</v>
      </c>
      <c r="AA18" s="4">
        <f t="shared" si="4"/>
        <v>4.5939995187164442</v>
      </c>
      <c r="AB18" s="5">
        <v>3.6058169229770498</v>
      </c>
      <c r="AC18" s="6">
        <v>0.38029208868271847</v>
      </c>
      <c r="AD18" s="6">
        <v>3.1114220182482009</v>
      </c>
      <c r="AE18" s="7">
        <v>4.2226941374156413</v>
      </c>
      <c r="AF18" s="5">
        <v>3.9677877468772196</v>
      </c>
      <c r="AG18" s="6">
        <v>0.47213902355769771</v>
      </c>
      <c r="AH18" s="6">
        <v>3.5008018537968995</v>
      </c>
      <c r="AI18" s="7">
        <v>4.5940637100643134</v>
      </c>
      <c r="AJ18" s="5">
        <v>4.4989355643878914</v>
      </c>
      <c r="AK18" s="6">
        <v>0.65051844186452346</v>
      </c>
      <c r="AL18" s="6">
        <v>3.9567750137978792</v>
      </c>
      <c r="AM18" s="7">
        <v>5.4150789127059991</v>
      </c>
      <c r="AN18" s="5">
        <v>3.7127012571966391</v>
      </c>
      <c r="AO18" s="6">
        <v>0.46112560631302396</v>
      </c>
      <c r="AP18" s="6">
        <v>3.2085676699752859</v>
      </c>
      <c r="AQ18" s="7">
        <v>4.1441613146798222</v>
      </c>
      <c r="AR18" s="24">
        <f t="shared" si="8"/>
        <v>-0.22663045182434616</v>
      </c>
      <c r="AS18" s="24">
        <f t="shared" si="5"/>
        <v>-0.22753079795987038</v>
      </c>
      <c r="AT18" s="24">
        <f t="shared" si="6"/>
        <v>-0.2462939110683334</v>
      </c>
      <c r="AU18" s="24">
        <f t="shared" si="7"/>
        <v>-0.25266107097050705</v>
      </c>
    </row>
    <row r="19" spans="1:47" x14ac:dyDescent="0.25">
      <c r="A19" s="1">
        <v>2025</v>
      </c>
      <c r="C19" s="4">
        <f t="shared" si="0"/>
        <v>5.2265630807739445</v>
      </c>
      <c r="D19" s="4">
        <f t="shared" si="0"/>
        <v>0.70357783998236878</v>
      </c>
      <c r="E19" s="4">
        <f t="shared" si="0"/>
        <v>4.4234980295957627</v>
      </c>
      <c r="F19" s="4">
        <f t="shared" si="0"/>
        <v>5.9989902927968188</v>
      </c>
      <c r="G19" s="5">
        <v>4.8527491772958067</v>
      </c>
      <c r="H19" s="6">
        <v>0.57500656748132006</v>
      </c>
      <c r="I19" s="6">
        <v>4.2178831984213581</v>
      </c>
      <c r="J19" s="7">
        <v>5.6052793734587469</v>
      </c>
      <c r="K19" s="5">
        <v>5.4029638145439973</v>
      </c>
      <c r="L19" s="6">
        <v>0.70899336210405206</v>
      </c>
      <c r="M19" s="6">
        <v>4.6298337636384481</v>
      </c>
      <c r="N19" s="7">
        <v>6.1893761964966929</v>
      </c>
      <c r="O19" s="5">
        <v>5.5725711066030428</v>
      </c>
      <c r="P19" s="6">
        <v>0.88595635371706205</v>
      </c>
      <c r="Q19" s="6">
        <v>4.5128346286057743</v>
      </c>
      <c r="R19" s="7">
        <v>6.2789365904418926</v>
      </c>
      <c r="S19" s="5">
        <v>5.0779682246529321</v>
      </c>
      <c r="T19" s="6">
        <v>0.64435507662704128</v>
      </c>
      <c r="U19" s="6">
        <v>4.3334405277174692</v>
      </c>
      <c r="V19" s="7">
        <v>5.9223690107899429</v>
      </c>
      <c r="X19" s="4">
        <f t="shared" si="1"/>
        <v>3.9883953675988386</v>
      </c>
      <c r="Y19" s="4">
        <f t="shared" si="2"/>
        <v>0.4538107107579239</v>
      </c>
      <c r="Z19" s="4">
        <f t="shared" si="3"/>
        <v>3.4903341509237125</v>
      </c>
      <c r="AA19" s="4">
        <f t="shared" si="4"/>
        <v>4.5784081248056729</v>
      </c>
      <c r="AB19" s="5">
        <v>3.746275314259699</v>
      </c>
      <c r="AC19" s="6">
        <v>0.43040727586413685</v>
      </c>
      <c r="AD19" s="6">
        <v>3.1900725782720341</v>
      </c>
      <c r="AE19" s="7">
        <v>4.3799299687333031</v>
      </c>
      <c r="AF19" s="5">
        <v>4.1553485291316683</v>
      </c>
      <c r="AG19" s="6">
        <v>0.47453136651466166</v>
      </c>
      <c r="AH19" s="6">
        <v>3.6058814559057639</v>
      </c>
      <c r="AI19" s="7">
        <v>4.8035101665430702</v>
      </c>
      <c r="AJ19" s="5">
        <v>4.244059754115252</v>
      </c>
      <c r="AK19" s="6">
        <v>0.41384288436190941</v>
      </c>
      <c r="AL19" s="6">
        <v>3.8268108210674372</v>
      </c>
      <c r="AM19" s="7">
        <v>4.8038078413813192</v>
      </c>
      <c r="AN19" s="5">
        <v>3.807897872888736</v>
      </c>
      <c r="AO19" s="6">
        <v>0.49646131629098772</v>
      </c>
      <c r="AP19" s="6">
        <v>3.3385717484496129</v>
      </c>
      <c r="AQ19" s="7">
        <v>4.3263845225649984</v>
      </c>
      <c r="AR19" s="24">
        <f t="shared" si="8"/>
        <v>-0.22800969566135501</v>
      </c>
      <c r="AS19" s="24">
        <f t="shared" si="5"/>
        <v>-0.23091312994803501</v>
      </c>
      <c r="AT19" s="24">
        <f t="shared" si="6"/>
        <v>-0.23840186640482935</v>
      </c>
      <c r="AU19" s="24">
        <f t="shared" si="7"/>
        <v>-0.25011388326499473</v>
      </c>
    </row>
    <row r="20" spans="1:47" x14ac:dyDescent="0.25">
      <c r="A20" s="1">
        <v>2030</v>
      </c>
      <c r="C20" s="4">
        <f t="shared" si="0"/>
        <v>5.1614819010899575</v>
      </c>
      <c r="D20" s="4">
        <f t="shared" si="0"/>
        <v>0.69839047159391021</v>
      </c>
      <c r="E20" s="4">
        <f t="shared" si="0"/>
        <v>4.3410692028228066</v>
      </c>
      <c r="F20" s="4">
        <f t="shared" si="0"/>
        <v>5.923890876931452</v>
      </c>
      <c r="G20" s="5">
        <v>4.9156429322943573</v>
      </c>
      <c r="H20" s="6">
        <v>0.59963199127596534</v>
      </c>
      <c r="I20" s="6">
        <v>4.1922751299106551</v>
      </c>
      <c r="J20" s="7">
        <v>5.6307265687348069</v>
      </c>
      <c r="K20" s="5">
        <v>5.2319088914844345</v>
      </c>
      <c r="L20" s="6">
        <v>0.68586600025404754</v>
      </c>
      <c r="M20" s="6">
        <v>4.5389293978303895</v>
      </c>
      <c r="N20" s="7">
        <v>5.9773703077793829</v>
      </c>
      <c r="O20" s="5">
        <v>5.3689579343278604</v>
      </c>
      <c r="P20" s="6">
        <v>0.83926352321820863</v>
      </c>
      <c r="Q20" s="6">
        <v>4.2927835408589079</v>
      </c>
      <c r="R20" s="7">
        <v>6.1914182815432195</v>
      </c>
      <c r="S20" s="5">
        <v>5.1294178462531788</v>
      </c>
      <c r="T20" s="6">
        <v>0.66880037162741979</v>
      </c>
      <c r="U20" s="6">
        <v>4.340288742691274</v>
      </c>
      <c r="V20" s="7">
        <v>5.8960483496683986</v>
      </c>
      <c r="X20" s="4">
        <f t="shared" si="1"/>
        <v>3.9667011587824166</v>
      </c>
      <c r="Y20" s="4">
        <f t="shared" si="2"/>
        <v>0.45650776258790887</v>
      </c>
      <c r="Z20" s="4">
        <f t="shared" si="3"/>
        <v>3.4470399706709243</v>
      </c>
      <c r="AA20" s="4">
        <f t="shared" si="4"/>
        <v>4.5742178409904968</v>
      </c>
      <c r="AB20" s="5">
        <v>3.78467925596809</v>
      </c>
      <c r="AC20" s="6">
        <v>0.454337622216689</v>
      </c>
      <c r="AD20" s="6">
        <v>3.2519146766864644</v>
      </c>
      <c r="AE20" s="7">
        <v>4.4756556292630485</v>
      </c>
      <c r="AF20" s="5">
        <v>4.0410283217166905</v>
      </c>
      <c r="AG20" s="6">
        <v>0.47159728082576458</v>
      </c>
      <c r="AH20" s="6">
        <v>3.4825012165670026</v>
      </c>
      <c r="AI20" s="7">
        <v>4.7471106984230085</v>
      </c>
      <c r="AJ20" s="5">
        <v>4.102469858981312</v>
      </c>
      <c r="AK20" s="6">
        <v>0.40240328436732564</v>
      </c>
      <c r="AL20" s="6">
        <v>3.6474310027583341</v>
      </c>
      <c r="AM20" s="7">
        <v>4.6761005181514106</v>
      </c>
      <c r="AN20" s="5">
        <v>3.9386271984635735</v>
      </c>
      <c r="AO20" s="6">
        <v>0.49769286294185627</v>
      </c>
      <c r="AP20" s="6">
        <v>3.4063129866718955</v>
      </c>
      <c r="AQ20" s="7">
        <v>4.3980045181245186</v>
      </c>
      <c r="AR20" s="24">
        <f t="shared" si="8"/>
        <v>-0.23007441588081226</v>
      </c>
      <c r="AS20" s="24">
        <f t="shared" si="5"/>
        <v>-0.2276187514859149</v>
      </c>
      <c r="AT20" s="24">
        <f t="shared" si="6"/>
        <v>-0.23589085458258482</v>
      </c>
      <c r="AU20" s="24">
        <f t="shared" si="7"/>
        <v>-0.23214927765329688</v>
      </c>
    </row>
    <row r="21" spans="1:47" x14ac:dyDescent="0.25">
      <c r="A21" s="1">
        <v>2035</v>
      </c>
      <c r="C21" s="4">
        <f t="shared" si="0"/>
        <v>5.2990858333164264</v>
      </c>
      <c r="D21" s="4">
        <f t="shared" si="0"/>
        <v>0.65513664121165693</v>
      </c>
      <c r="E21" s="4">
        <f t="shared" si="0"/>
        <v>4.5440923304040597</v>
      </c>
      <c r="F21" s="4">
        <f t="shared" si="0"/>
        <v>6.0521473158929799</v>
      </c>
      <c r="G21" s="5">
        <v>4.9928516478136471</v>
      </c>
      <c r="H21" s="6">
        <v>0.56302747585048174</v>
      </c>
      <c r="I21" s="6">
        <v>4.2698936729842289</v>
      </c>
      <c r="J21" s="7">
        <v>5.6647520965220943</v>
      </c>
      <c r="K21" s="5">
        <v>5.437084670806823</v>
      </c>
      <c r="L21" s="6">
        <v>0.6392480313052411</v>
      </c>
      <c r="M21" s="6">
        <v>4.7467200051924614</v>
      </c>
      <c r="N21" s="7">
        <v>6.2050763408436911</v>
      </c>
      <c r="O21" s="5">
        <v>5.473273023039436</v>
      </c>
      <c r="P21" s="6">
        <v>0.75993350938905424</v>
      </c>
      <c r="Q21" s="6">
        <v>4.5665838881859582</v>
      </c>
      <c r="R21" s="7">
        <v>6.2845001420449762</v>
      </c>
      <c r="S21" s="5">
        <v>5.2931339916058002</v>
      </c>
      <c r="T21" s="6">
        <v>0.65833754830185054</v>
      </c>
      <c r="U21" s="6">
        <v>4.593171755253592</v>
      </c>
      <c r="V21" s="7">
        <v>6.0542606841611573</v>
      </c>
      <c r="X21" s="4">
        <f t="shared" si="1"/>
        <v>4.0549736606412523</v>
      </c>
      <c r="Y21" s="4">
        <f t="shared" si="2"/>
        <v>0.50370515877197553</v>
      </c>
      <c r="Z21" s="4">
        <f t="shared" si="3"/>
        <v>3.558142184181516</v>
      </c>
      <c r="AA21" s="4">
        <f t="shared" si="4"/>
        <v>4.7240152557160631</v>
      </c>
      <c r="AB21" s="5">
        <v>3.8324058920273747</v>
      </c>
      <c r="AC21" s="6">
        <v>0.44314836330913188</v>
      </c>
      <c r="AD21" s="6">
        <v>3.3954032345390197</v>
      </c>
      <c r="AE21" s="7">
        <v>4.5442283558215824</v>
      </c>
      <c r="AF21" s="5">
        <v>4.1771014884177662</v>
      </c>
      <c r="AG21" s="6">
        <v>0.51401336057287916</v>
      </c>
      <c r="AH21" s="6">
        <v>3.6261709840457668</v>
      </c>
      <c r="AI21" s="7">
        <v>4.8516798179049117</v>
      </c>
      <c r="AJ21" s="5">
        <v>4.1517322385752502</v>
      </c>
      <c r="AK21" s="6">
        <v>0.53823860108053145</v>
      </c>
      <c r="AL21" s="6">
        <v>3.6987244693763994</v>
      </c>
      <c r="AM21" s="7">
        <v>4.7991076543042839</v>
      </c>
      <c r="AN21" s="5">
        <v>4.0586550235446177</v>
      </c>
      <c r="AO21" s="6">
        <v>0.51942031012535972</v>
      </c>
      <c r="AP21" s="6">
        <v>3.512270048764877</v>
      </c>
      <c r="AQ21" s="7">
        <v>4.701045194833477</v>
      </c>
      <c r="AR21" s="24">
        <f t="shared" si="8"/>
        <v>-0.23242143721502875</v>
      </c>
      <c r="AS21" s="24">
        <f t="shared" si="5"/>
        <v>-0.23173874579409201</v>
      </c>
      <c r="AT21" s="24">
        <f t="shared" si="6"/>
        <v>-0.24145347379917537</v>
      </c>
      <c r="AU21" s="24">
        <f t="shared" si="7"/>
        <v>-0.2332226937800744</v>
      </c>
    </row>
    <row r="22" spans="1:47" x14ac:dyDescent="0.25">
      <c r="A22" s="1">
        <v>2040</v>
      </c>
      <c r="C22" s="4">
        <f t="shared" si="0"/>
        <v>5.3768085219571429</v>
      </c>
      <c r="D22" s="4">
        <f t="shared" si="0"/>
        <v>0.7359158886524757</v>
      </c>
      <c r="E22" s="4">
        <f t="shared" si="0"/>
        <v>4.5651029258459657</v>
      </c>
      <c r="F22" s="4">
        <f t="shared" si="0"/>
        <v>6.3476473389883372</v>
      </c>
      <c r="G22" s="5">
        <v>5.1801258258615093</v>
      </c>
      <c r="H22" s="6">
        <v>0.61978640620402214</v>
      </c>
      <c r="I22" s="6">
        <v>4.3472631250961031</v>
      </c>
      <c r="J22" s="7">
        <v>6.1037082921170107</v>
      </c>
      <c r="K22" s="5">
        <v>5.5410830811459473</v>
      </c>
      <c r="L22" s="6">
        <v>0.68721248423264503</v>
      </c>
      <c r="M22" s="6">
        <v>4.871063897723654</v>
      </c>
      <c r="N22" s="7">
        <v>6.4039143823802309</v>
      </c>
      <c r="O22" s="5">
        <v>5.4350616816093478</v>
      </c>
      <c r="P22" s="6">
        <v>0.93001794953435513</v>
      </c>
      <c r="Q22" s="6">
        <v>4.4696124582982275</v>
      </c>
      <c r="R22" s="7">
        <v>6.6933565013290615</v>
      </c>
      <c r="S22" s="5">
        <v>5.3509634992117663</v>
      </c>
      <c r="T22" s="6">
        <v>0.70664671463888085</v>
      </c>
      <c r="U22" s="6">
        <v>4.572472222265878</v>
      </c>
      <c r="V22" s="7">
        <v>6.1896101801270431</v>
      </c>
      <c r="X22" s="4">
        <f t="shared" si="1"/>
        <v>4.1077090050654794</v>
      </c>
      <c r="Y22" s="4">
        <f t="shared" si="2"/>
        <v>0.50667683755402626</v>
      </c>
      <c r="Z22" s="4">
        <f t="shared" si="3"/>
        <v>3.6220810481910379</v>
      </c>
      <c r="AA22" s="4">
        <f t="shared" si="4"/>
        <v>4.7673775699303773</v>
      </c>
      <c r="AB22" s="5">
        <v>3.9706691712431916</v>
      </c>
      <c r="AC22" s="6">
        <v>0.48440201833529434</v>
      </c>
      <c r="AD22" s="6">
        <v>3.4878599142617679</v>
      </c>
      <c r="AE22" s="7">
        <v>4.574161429791106</v>
      </c>
      <c r="AF22" s="5">
        <v>4.2544239575243195</v>
      </c>
      <c r="AG22" s="6">
        <v>0.58518448899102304</v>
      </c>
      <c r="AH22" s="6">
        <v>3.595946937224995</v>
      </c>
      <c r="AI22" s="7">
        <v>4.9727380091757247</v>
      </c>
      <c r="AJ22" s="5">
        <v>4.145921303525391</v>
      </c>
      <c r="AK22" s="6">
        <v>0.45112294447636514</v>
      </c>
      <c r="AL22" s="6">
        <v>3.7916073132852017</v>
      </c>
      <c r="AM22" s="7">
        <v>4.5884417351474456</v>
      </c>
      <c r="AN22" s="5">
        <v>4.0598215879690152</v>
      </c>
      <c r="AO22" s="6">
        <v>0.50599789841342269</v>
      </c>
      <c r="AP22" s="6">
        <v>3.6129100279921875</v>
      </c>
      <c r="AQ22" s="7">
        <v>4.9341691056072321</v>
      </c>
      <c r="AR22" s="24">
        <f t="shared" si="8"/>
        <v>-0.23348016926155887</v>
      </c>
      <c r="AS22" s="24">
        <f t="shared" si="5"/>
        <v>-0.23220354302205026</v>
      </c>
      <c r="AT22" s="24">
        <f t="shared" si="6"/>
        <v>-0.23718965001740994</v>
      </c>
      <c r="AU22" s="24">
        <f t="shared" si="7"/>
        <v>-0.24129148169912676</v>
      </c>
    </row>
    <row r="23" spans="1:47" x14ac:dyDescent="0.25">
      <c r="A23" s="1">
        <v>2045</v>
      </c>
      <c r="C23" s="4">
        <f t="shared" si="0"/>
        <v>5.3474550039739439</v>
      </c>
      <c r="D23" s="4">
        <f t="shared" si="0"/>
        <v>0.6334595510378922</v>
      </c>
      <c r="E23" s="4">
        <f t="shared" si="0"/>
        <v>4.6878900283483986</v>
      </c>
      <c r="F23" s="4">
        <f t="shared" si="0"/>
        <v>6.2353021792351484</v>
      </c>
      <c r="G23" s="5">
        <v>5.0618111789557325</v>
      </c>
      <c r="H23" s="6">
        <v>0.56977192180365377</v>
      </c>
      <c r="I23" s="6">
        <v>4.3520571856219901</v>
      </c>
      <c r="J23" s="7">
        <v>5.9336445003473877</v>
      </c>
      <c r="K23" s="5">
        <v>5.7342328707386523</v>
      </c>
      <c r="L23" s="6">
        <v>0.66925820470865183</v>
      </c>
      <c r="M23" s="6">
        <v>5.0432741707836177</v>
      </c>
      <c r="N23" s="7">
        <v>6.5777525641062162</v>
      </c>
      <c r="O23" s="5">
        <v>5.2016479599305674</v>
      </c>
      <c r="P23" s="6">
        <v>0.67865381334198027</v>
      </c>
      <c r="Q23" s="6">
        <v>4.550789390782267</v>
      </c>
      <c r="R23" s="7">
        <v>6.1912151230457821</v>
      </c>
      <c r="S23" s="5">
        <v>5.3921280062708226</v>
      </c>
      <c r="T23" s="6">
        <v>0.61615426429728293</v>
      </c>
      <c r="U23" s="6">
        <v>4.8054393662057207</v>
      </c>
      <c r="V23" s="7">
        <v>6.2385965294412085</v>
      </c>
      <c r="X23" s="4">
        <f t="shared" si="1"/>
        <v>4.0654699460244839</v>
      </c>
      <c r="Y23" s="4">
        <f t="shared" si="2"/>
        <v>0.51475661047168453</v>
      </c>
      <c r="Z23" s="4">
        <f t="shared" si="3"/>
        <v>3.6103324090862849</v>
      </c>
      <c r="AA23" s="4">
        <f t="shared" si="4"/>
        <v>4.7438782852881136</v>
      </c>
      <c r="AB23" s="5">
        <v>3.8851289056330547</v>
      </c>
      <c r="AC23" s="6">
        <v>0.49669908309473831</v>
      </c>
      <c r="AD23" s="6">
        <v>3.4502487636601114</v>
      </c>
      <c r="AE23" s="7">
        <v>4.5460540322145713</v>
      </c>
      <c r="AF23" s="5">
        <v>4.3912439592578147</v>
      </c>
      <c r="AG23" s="6">
        <v>0.57137053586165543</v>
      </c>
      <c r="AH23" s="6">
        <v>3.7652924002618704</v>
      </c>
      <c r="AI23" s="7">
        <v>5.1922102992369963</v>
      </c>
      <c r="AJ23" s="5">
        <v>3.9865482725246206</v>
      </c>
      <c r="AK23" s="6">
        <v>0.48706239910333654</v>
      </c>
      <c r="AL23" s="6">
        <v>3.6713069909947866</v>
      </c>
      <c r="AM23" s="7">
        <v>4.3938539127239649</v>
      </c>
      <c r="AN23" s="5">
        <v>3.9989586466824458</v>
      </c>
      <c r="AO23" s="6">
        <v>0.50389442382700789</v>
      </c>
      <c r="AP23" s="6">
        <v>3.5544814814283714</v>
      </c>
      <c r="AQ23" s="7">
        <v>4.8433948969769229</v>
      </c>
      <c r="AR23" s="24">
        <f t="shared" si="8"/>
        <v>-0.23246269600388986</v>
      </c>
      <c r="AS23" s="24">
        <f t="shared" si="5"/>
        <v>-0.2342055060815556</v>
      </c>
      <c r="AT23" s="24">
        <f t="shared" si="6"/>
        <v>-0.23359898569955628</v>
      </c>
      <c r="AU23" s="24">
        <f t="shared" si="7"/>
        <v>-0.25837097301254314</v>
      </c>
    </row>
    <row r="24" spans="1:47" x14ac:dyDescent="0.25">
      <c r="A24" s="1">
        <v>2050</v>
      </c>
      <c r="C24" s="4">
        <f t="shared" si="0"/>
        <v>5.2744493566079322</v>
      </c>
      <c r="D24" s="4">
        <f t="shared" si="0"/>
        <v>0.64804707123829508</v>
      </c>
      <c r="E24" s="4">
        <f t="shared" si="0"/>
        <v>4.6002253148815555</v>
      </c>
      <c r="F24" s="4">
        <f t="shared" si="0"/>
        <v>6.1229234640585171</v>
      </c>
      <c r="G24" s="5">
        <v>5.2260296782326954</v>
      </c>
      <c r="H24" s="6">
        <v>0.55116989694865781</v>
      </c>
      <c r="I24" s="6">
        <v>4.5094867976399655</v>
      </c>
      <c r="J24" s="7">
        <v>6.12009021967026</v>
      </c>
      <c r="K24" s="5">
        <v>5.5734602407780987</v>
      </c>
      <c r="L24" s="6">
        <v>0.66320283336467756</v>
      </c>
      <c r="M24" s="6">
        <v>4.9174958913403426</v>
      </c>
      <c r="N24" s="7">
        <v>6.4531756901051027</v>
      </c>
      <c r="O24" s="5">
        <v>4.8423330637658308</v>
      </c>
      <c r="P24" s="6">
        <v>0.70017161049484689</v>
      </c>
      <c r="Q24" s="6">
        <v>4.2587901517995661</v>
      </c>
      <c r="R24" s="7">
        <v>5.828404360680147</v>
      </c>
      <c r="S24" s="5">
        <v>5.4559744436551041</v>
      </c>
      <c r="T24" s="6">
        <v>0.67764394414499807</v>
      </c>
      <c r="U24" s="6">
        <v>4.7151284187463469</v>
      </c>
      <c r="V24" s="7">
        <v>6.0900235857785603</v>
      </c>
      <c r="X24" s="4">
        <f t="shared" si="1"/>
        <v>4.0225747674326922</v>
      </c>
      <c r="Y24" s="4">
        <f t="shared" si="2"/>
        <v>0.49060000784774327</v>
      </c>
      <c r="Z24" s="4">
        <f t="shared" si="3"/>
        <v>3.520656603765794</v>
      </c>
      <c r="AA24" s="4">
        <f t="shared" si="4"/>
        <v>4.5613484146529206</v>
      </c>
      <c r="AB24" s="5">
        <v>3.9979026455896571</v>
      </c>
      <c r="AC24" s="6">
        <v>0.55338326979199415</v>
      </c>
      <c r="AD24" s="6">
        <v>3.3911925143972357</v>
      </c>
      <c r="AE24" s="7">
        <v>4.6807850257589525</v>
      </c>
      <c r="AF24" s="5">
        <v>4.2925409358932729</v>
      </c>
      <c r="AG24" s="6">
        <v>0.53332742338196182</v>
      </c>
      <c r="AH24" s="6">
        <v>3.7623737804862034</v>
      </c>
      <c r="AI24" s="7">
        <v>4.8795382424714369</v>
      </c>
      <c r="AJ24" s="5">
        <v>3.7431414854902378</v>
      </c>
      <c r="AK24" s="6">
        <v>0.43895334598008312</v>
      </c>
      <c r="AL24" s="6">
        <v>3.3265063687634107</v>
      </c>
      <c r="AM24" s="7">
        <v>4.1315499652408754</v>
      </c>
      <c r="AN24" s="5">
        <v>4.0567140027576007</v>
      </c>
      <c r="AO24" s="6">
        <v>0.43673599223693382</v>
      </c>
      <c r="AP24" s="6">
        <v>3.6025537514163268</v>
      </c>
      <c r="AQ24" s="7">
        <v>4.5535204251404169</v>
      </c>
      <c r="AR24" s="24">
        <f t="shared" si="8"/>
        <v>-0.23500192464623704</v>
      </c>
      <c r="AS24" s="24">
        <f t="shared" si="5"/>
        <v>-0.22982478559961869</v>
      </c>
      <c r="AT24" s="24">
        <f t="shared" si="6"/>
        <v>-0.2269962771666027</v>
      </c>
      <c r="AU24" s="24">
        <f t="shared" si="7"/>
        <v>-0.25646389207792936</v>
      </c>
    </row>
    <row r="25" spans="1:47" x14ac:dyDescent="0.25">
      <c r="A25" s="1">
        <v>2055</v>
      </c>
      <c r="C25" s="4">
        <f t="shared" si="0"/>
        <v>5.3922291342677378</v>
      </c>
      <c r="D25" s="4">
        <f t="shared" si="0"/>
        <v>0.61784266415873157</v>
      </c>
      <c r="E25" s="4">
        <f t="shared" si="0"/>
        <v>4.7132105468963426</v>
      </c>
      <c r="F25" s="4">
        <f t="shared" si="0"/>
        <v>6.1927156937082399</v>
      </c>
      <c r="G25" s="5">
        <v>5.3453866678172641</v>
      </c>
      <c r="H25" s="6">
        <v>0.61412819964897436</v>
      </c>
      <c r="I25" s="6">
        <v>4.5517667546637464</v>
      </c>
      <c r="J25" s="7">
        <v>6.2495191348388159</v>
      </c>
      <c r="K25" s="5">
        <v>5.5793756319619723</v>
      </c>
      <c r="L25" s="6">
        <v>0.63715202813247007</v>
      </c>
      <c r="M25" s="6">
        <v>4.8416076258778471</v>
      </c>
      <c r="N25" s="7">
        <v>6.4496605719598801</v>
      </c>
      <c r="O25" s="5">
        <v>5.1013656665422591</v>
      </c>
      <c r="P25" s="6">
        <v>0.49743971667212578</v>
      </c>
      <c r="Q25" s="6">
        <v>4.599831874661132</v>
      </c>
      <c r="R25" s="7">
        <v>5.7741836379487639</v>
      </c>
      <c r="S25" s="5">
        <v>5.5427885707494546</v>
      </c>
      <c r="T25" s="6">
        <v>0.72265071218135635</v>
      </c>
      <c r="U25" s="6">
        <v>4.8596359323826439</v>
      </c>
      <c r="V25" s="7">
        <v>6.2974994300855016</v>
      </c>
      <c r="X25" s="4">
        <f t="shared" si="1"/>
        <v>4.0958863471008637</v>
      </c>
      <c r="Y25" s="4">
        <f t="shared" si="2"/>
        <v>0.50023234413503936</v>
      </c>
      <c r="Z25" s="4">
        <f t="shared" si="3"/>
        <v>3.5874844585101653</v>
      </c>
      <c r="AA25" s="4">
        <f t="shared" si="4"/>
        <v>4.6415500446327611</v>
      </c>
      <c r="AB25" s="5">
        <v>4.0814756974061179</v>
      </c>
      <c r="AC25" s="6">
        <v>0.50632189722354504</v>
      </c>
      <c r="AD25" s="6">
        <v>3.6281326669666401</v>
      </c>
      <c r="AE25" s="7">
        <v>4.5676548919615767</v>
      </c>
      <c r="AF25" s="5">
        <v>4.2858231120888099</v>
      </c>
      <c r="AG25" s="6">
        <v>0.5497410057359734</v>
      </c>
      <c r="AH25" s="6">
        <v>3.6727153028700759</v>
      </c>
      <c r="AI25" s="7">
        <v>4.8114564535164819</v>
      </c>
      <c r="AJ25" s="5">
        <v>3.9162843719462503</v>
      </c>
      <c r="AK25" s="6">
        <v>0.51807329214192011</v>
      </c>
      <c r="AL25" s="6">
        <v>3.4708121903347862</v>
      </c>
      <c r="AM25" s="7">
        <v>4.445396368998642</v>
      </c>
      <c r="AN25" s="5">
        <v>4.0999622069622781</v>
      </c>
      <c r="AO25" s="6">
        <v>0.42679318143871847</v>
      </c>
      <c r="AP25" s="6">
        <v>3.5782776738691591</v>
      </c>
      <c r="AQ25" s="7">
        <v>4.7416924640543439</v>
      </c>
      <c r="AR25" s="24">
        <f t="shared" si="8"/>
        <v>-0.23644893231404937</v>
      </c>
      <c r="AS25" s="24">
        <f t="shared" si="5"/>
        <v>-0.2318453900939966</v>
      </c>
      <c r="AT25" s="24">
        <f t="shared" si="6"/>
        <v>-0.23230667473387867</v>
      </c>
      <c r="AU25" s="24">
        <f t="shared" si="7"/>
        <v>-0.26030694574952701</v>
      </c>
    </row>
    <row r="26" spans="1:47" x14ac:dyDescent="0.25">
      <c r="A26" s="1">
        <v>2060</v>
      </c>
      <c r="C26" s="4">
        <f t="shared" si="0"/>
        <v>5.5141339845154533</v>
      </c>
      <c r="D26" s="4">
        <f t="shared" si="0"/>
        <v>0.63771983725258818</v>
      </c>
      <c r="E26" s="4">
        <f t="shared" si="0"/>
        <v>4.7884832018817045</v>
      </c>
      <c r="F26" s="4">
        <f t="shared" si="0"/>
        <v>6.3588240721118119</v>
      </c>
      <c r="G26" s="5">
        <v>5.3085813095020571</v>
      </c>
      <c r="H26" s="6">
        <v>0.63727677998070686</v>
      </c>
      <c r="I26" s="6">
        <v>4.5612989384849323</v>
      </c>
      <c r="J26" s="7">
        <v>6.2777794931518009</v>
      </c>
      <c r="K26" s="5">
        <v>5.7785418301456382</v>
      </c>
      <c r="L26" s="6">
        <v>0.67436909550709045</v>
      </c>
      <c r="M26" s="6">
        <v>4.979865853777687</v>
      </c>
      <c r="N26" s="7">
        <v>6.788217146549461</v>
      </c>
      <c r="O26" s="5">
        <v>5.1950139245939813</v>
      </c>
      <c r="P26" s="6">
        <v>0.50956880548775074</v>
      </c>
      <c r="Q26" s="6">
        <v>4.6187919715832946</v>
      </c>
      <c r="R26" s="7">
        <v>5.9214103063830379</v>
      </c>
      <c r="S26" s="5">
        <v>5.7743988738201404</v>
      </c>
      <c r="T26" s="6">
        <v>0.72966466803480468</v>
      </c>
      <c r="U26" s="6">
        <v>4.9939760436809024</v>
      </c>
      <c r="V26" s="7">
        <v>6.4478893423629478</v>
      </c>
      <c r="X26" s="4">
        <f t="shared" si="1"/>
        <v>4.1772548964881135</v>
      </c>
      <c r="Y26" s="4">
        <f t="shared" si="2"/>
        <v>0.55617103013017055</v>
      </c>
      <c r="Z26" s="4">
        <f t="shared" si="3"/>
        <v>3.6288453512493333</v>
      </c>
      <c r="AA26" s="4">
        <f t="shared" si="4"/>
        <v>4.7457300157220041</v>
      </c>
      <c r="AB26" s="5">
        <v>4.0599117103588727</v>
      </c>
      <c r="AC26" s="6">
        <v>0.60306834497684036</v>
      </c>
      <c r="AD26" s="6">
        <v>3.5930910390026654</v>
      </c>
      <c r="AE26" s="7">
        <v>4.5110474137989094</v>
      </c>
      <c r="AF26" s="5">
        <v>4.4228022948591663</v>
      </c>
      <c r="AG26" s="6">
        <v>0.61086134229458655</v>
      </c>
      <c r="AH26" s="6">
        <v>3.7160536987564941</v>
      </c>
      <c r="AI26" s="7">
        <v>5.0919042524970042</v>
      </c>
      <c r="AJ26" s="5">
        <v>3.9753078005136659</v>
      </c>
      <c r="AK26" s="6">
        <v>0.53651104780811198</v>
      </c>
      <c r="AL26" s="6">
        <v>3.4768324199024563</v>
      </c>
      <c r="AM26" s="7">
        <v>4.6739634994663692</v>
      </c>
      <c r="AN26" s="5">
        <v>4.250997780220751</v>
      </c>
      <c r="AO26" s="6">
        <v>0.47424338544114353</v>
      </c>
      <c r="AP26" s="6">
        <v>3.7294042473357174</v>
      </c>
      <c r="AQ26" s="7">
        <v>4.7060048971257329</v>
      </c>
      <c r="AR26" s="24">
        <f t="shared" si="8"/>
        <v>-0.23521719388721374</v>
      </c>
      <c r="AS26" s="24">
        <f t="shared" si="5"/>
        <v>-0.23461620165381805</v>
      </c>
      <c r="AT26" s="24">
        <f t="shared" si="6"/>
        <v>-0.23478399515081994</v>
      </c>
      <c r="AU26" s="24">
        <f t="shared" si="7"/>
        <v>-0.2638198584628707</v>
      </c>
    </row>
    <row r="27" spans="1:47" x14ac:dyDescent="0.25">
      <c r="A27" s="1">
        <v>2065</v>
      </c>
      <c r="C27" s="4">
        <f t="shared" si="0"/>
        <v>5.4574496459884632</v>
      </c>
      <c r="D27" s="4">
        <f t="shared" si="0"/>
        <v>0.67648082713547264</v>
      </c>
      <c r="E27" s="4">
        <f t="shared" si="0"/>
        <v>4.786810530542315</v>
      </c>
      <c r="F27" s="4">
        <f t="shared" si="0"/>
        <v>6.3611719083996352</v>
      </c>
      <c r="G27" s="5">
        <v>5.5988422006748122</v>
      </c>
      <c r="H27" s="6">
        <v>0.64740474458007091</v>
      </c>
      <c r="I27" s="6">
        <v>4.9604158467119461</v>
      </c>
      <c r="J27" s="7">
        <v>6.6387585774787912</v>
      </c>
      <c r="K27" s="5">
        <v>5.4658260459522996</v>
      </c>
      <c r="L27" s="6">
        <v>0.67259740324167228</v>
      </c>
      <c r="M27" s="6">
        <v>4.7449217756931761</v>
      </c>
      <c r="N27" s="7">
        <v>6.3485261224454073</v>
      </c>
      <c r="O27" s="5">
        <v>4.9393681802339824</v>
      </c>
      <c r="P27" s="6">
        <v>0.64034924864594989</v>
      </c>
      <c r="Q27" s="6">
        <v>4.4004191266824346</v>
      </c>
      <c r="R27" s="7">
        <v>5.7095588730266051</v>
      </c>
      <c r="S27" s="5">
        <v>5.8257621570927629</v>
      </c>
      <c r="T27" s="6">
        <v>0.74557191207419748</v>
      </c>
      <c r="U27" s="6">
        <v>5.0414853730817049</v>
      </c>
      <c r="V27" s="7">
        <v>6.7478440606477355</v>
      </c>
      <c r="X27" s="4">
        <f t="shared" si="1"/>
        <v>4.146779377440259</v>
      </c>
      <c r="Y27" s="4">
        <f t="shared" si="2"/>
        <v>0.50125423251180667</v>
      </c>
      <c r="Z27" s="4">
        <f t="shared" si="3"/>
        <v>3.6268363483017914</v>
      </c>
      <c r="AA27" s="4">
        <f t="shared" si="4"/>
        <v>4.6981905907706878</v>
      </c>
      <c r="AB27" s="5">
        <v>4.2583025941783417</v>
      </c>
      <c r="AC27" s="6">
        <v>0.64106577434253609</v>
      </c>
      <c r="AD27" s="6">
        <v>3.7465886168389035</v>
      </c>
      <c r="AE27" s="7">
        <v>4.7594955903669653</v>
      </c>
      <c r="AF27" s="5">
        <v>4.2208151663315574</v>
      </c>
      <c r="AG27" s="6">
        <v>0.46847138512873682</v>
      </c>
      <c r="AH27" s="6">
        <v>3.6523132086366799</v>
      </c>
      <c r="AI27" s="7">
        <v>4.8265514158474669</v>
      </c>
      <c r="AJ27" s="5">
        <v>3.8219126157412817</v>
      </c>
      <c r="AK27" s="6">
        <v>0.42616925481659662</v>
      </c>
      <c r="AL27" s="6">
        <v>3.3415019337988379</v>
      </c>
      <c r="AM27" s="7">
        <v>4.3176352598470347</v>
      </c>
      <c r="AN27" s="5">
        <v>4.2860871335098558</v>
      </c>
      <c r="AO27" s="6">
        <v>0.46931051575935706</v>
      </c>
      <c r="AP27" s="6">
        <v>3.7669416339327437</v>
      </c>
      <c r="AQ27" s="7">
        <v>4.889080097021286</v>
      </c>
      <c r="AR27" s="24">
        <f t="shared" si="8"/>
        <v>-0.23943157503794252</v>
      </c>
      <c r="AS27" s="24">
        <f t="shared" si="5"/>
        <v>-0.22778091895967512</v>
      </c>
      <c r="AT27" s="24">
        <f t="shared" si="6"/>
        <v>-0.22623451496579181</v>
      </c>
      <c r="AU27" s="24">
        <f t="shared" si="7"/>
        <v>-0.26428731246921572</v>
      </c>
    </row>
    <row r="28" spans="1:47" x14ac:dyDescent="0.25">
      <c r="A28" s="1">
        <v>2070</v>
      </c>
      <c r="C28" s="4">
        <f t="shared" ref="C28:C31" si="9">AVERAGE(G28,K28,O28,S28)</f>
        <v>5.4663704704173872</v>
      </c>
      <c r="D28" s="4">
        <f t="shared" ref="D28:D31" si="10">AVERAGE(H28,L28,P28,T28)</f>
        <v>0.67470092895317535</v>
      </c>
      <c r="E28" s="4">
        <f t="shared" ref="E28:E31" si="11">AVERAGE(I28,M28,Q28,U28)</f>
        <v>4.8208972035912687</v>
      </c>
      <c r="F28" s="4">
        <f t="shared" ref="F28:F31" si="12">AVERAGE(J28,N28,R28,V28)</f>
        <v>6.3570126658000845</v>
      </c>
      <c r="G28" s="5">
        <v>5.4587515367619446</v>
      </c>
      <c r="H28" s="6">
        <v>0.66594071375895658</v>
      </c>
      <c r="I28" s="6">
        <v>4.7950005013955126</v>
      </c>
      <c r="J28" s="7">
        <v>6.2884137805043352</v>
      </c>
      <c r="K28" s="5">
        <v>5.3134437668332799</v>
      </c>
      <c r="L28" s="6">
        <v>0.73084979459504085</v>
      </c>
      <c r="M28" s="6">
        <v>4.4910573159191678</v>
      </c>
      <c r="N28" s="7">
        <v>6.2105620038688052</v>
      </c>
      <c r="O28" s="5">
        <v>5.0937136970116565</v>
      </c>
      <c r="P28" s="6">
        <v>0.55425343442036157</v>
      </c>
      <c r="Q28" s="6">
        <v>4.6584005559747874</v>
      </c>
      <c r="R28" s="7">
        <v>5.6373980119657459</v>
      </c>
      <c r="S28" s="5">
        <v>5.9995728810626661</v>
      </c>
      <c r="T28" s="6">
        <v>0.74775977303834229</v>
      </c>
      <c r="U28" s="6">
        <v>5.3391304410756089</v>
      </c>
      <c r="V28" s="7">
        <v>7.2916768668614491</v>
      </c>
      <c r="X28" s="4">
        <f t="shared" si="1"/>
        <v>4.1665321392742918</v>
      </c>
      <c r="Y28" s="4">
        <f t="shared" si="2"/>
        <v>0.52628268687194468</v>
      </c>
      <c r="Z28" s="4">
        <f t="shared" si="3"/>
        <v>3.6168191536298528</v>
      </c>
      <c r="AA28" s="4">
        <f t="shared" si="4"/>
        <v>4.8309156986786714</v>
      </c>
      <c r="AB28" s="5">
        <v>4.1537739313815241</v>
      </c>
      <c r="AC28" s="6">
        <v>0.65343908508372117</v>
      </c>
      <c r="AD28" s="6">
        <v>3.5445294669904173</v>
      </c>
      <c r="AE28" s="7">
        <v>4.9076291451063421</v>
      </c>
      <c r="AF28" s="5">
        <v>4.1245771754118534</v>
      </c>
      <c r="AG28" s="6">
        <v>0.45594045787824178</v>
      </c>
      <c r="AH28" s="6">
        <v>3.5712482892184201</v>
      </c>
      <c r="AI28" s="7">
        <v>4.7035007679475536</v>
      </c>
      <c r="AJ28" s="5">
        <v>3.9283116279653187</v>
      </c>
      <c r="AK28" s="6">
        <v>0.47187977433511141</v>
      </c>
      <c r="AL28" s="6">
        <v>3.4897085327749031</v>
      </c>
      <c r="AM28" s="7">
        <v>4.5423553628728319</v>
      </c>
      <c r="AN28" s="5">
        <v>4.4594658223384736</v>
      </c>
      <c r="AO28" s="6">
        <v>0.52387143019070426</v>
      </c>
      <c r="AP28" s="6">
        <v>3.8617903255356709</v>
      </c>
      <c r="AQ28" s="7">
        <v>5.1701775187879599</v>
      </c>
      <c r="AR28" s="24">
        <f t="shared" ref="AR28:AR31" si="13">(AB28-G28)/G28</f>
        <v>-0.23906155035488483</v>
      </c>
      <c r="AS28" s="24">
        <f t="shared" ref="AS28:AS31" si="14">(AF28-K28)/K28</f>
        <v>-0.2237469038145049</v>
      </c>
      <c r="AT28" s="24">
        <f t="shared" ref="AT28:AT31" si="15">(AJ28-O28)/O28</f>
        <v>-0.228792220836842</v>
      </c>
      <c r="AU28" s="24">
        <f t="shared" ref="AU28:AU31" si="16">(AN28-S28)/S28</f>
        <v>-0.25670278355738602</v>
      </c>
    </row>
    <row r="29" spans="1:47" x14ac:dyDescent="0.25">
      <c r="A29" s="1">
        <v>2075</v>
      </c>
      <c r="C29" s="4">
        <f t="shared" si="9"/>
        <v>5.6190588671136581</v>
      </c>
      <c r="D29" s="4">
        <f t="shared" si="10"/>
        <v>0.71126219980544692</v>
      </c>
      <c r="E29" s="4">
        <f t="shared" si="11"/>
        <v>4.9927804173986159</v>
      </c>
      <c r="F29" s="4">
        <f t="shared" si="12"/>
        <v>6.563038734166188</v>
      </c>
      <c r="G29" s="5">
        <v>5.7869054140143428</v>
      </c>
      <c r="H29" s="6">
        <v>0.73983403972243367</v>
      </c>
      <c r="I29" s="6">
        <v>5.1391507811161361</v>
      </c>
      <c r="J29" s="7">
        <v>6.7713543952893893</v>
      </c>
      <c r="K29" s="5">
        <v>5.468385025221588</v>
      </c>
      <c r="L29" s="6">
        <v>0.71152368466606308</v>
      </c>
      <c r="M29" s="6">
        <v>4.688891978721375</v>
      </c>
      <c r="N29" s="7">
        <v>6.4658227398843326</v>
      </c>
      <c r="O29" s="5">
        <v>5.2794381889062487</v>
      </c>
      <c r="P29" s="6">
        <v>0.64502312637945636</v>
      </c>
      <c r="Q29" s="6">
        <v>4.8619600231710631</v>
      </c>
      <c r="R29" s="7">
        <v>5.8188383928986473</v>
      </c>
      <c r="S29" s="5">
        <v>5.9415068403124529</v>
      </c>
      <c r="T29" s="6">
        <v>0.74866794845383455</v>
      </c>
      <c r="U29" s="6">
        <v>5.2811188865858885</v>
      </c>
      <c r="V29" s="7">
        <v>7.1961394085923835</v>
      </c>
      <c r="X29" s="4">
        <f t="shared" si="1"/>
        <v>4.2659240285104598</v>
      </c>
      <c r="Y29" s="4">
        <f t="shared" si="2"/>
        <v>0.53865271230254397</v>
      </c>
      <c r="Z29" s="4">
        <f t="shared" si="3"/>
        <v>3.6874274508792473</v>
      </c>
      <c r="AA29" s="4">
        <f t="shared" si="4"/>
        <v>4.9408953771866599</v>
      </c>
      <c r="AB29" s="5">
        <v>4.3883586546319782</v>
      </c>
      <c r="AC29" s="6">
        <v>0.70902764225651249</v>
      </c>
      <c r="AD29" s="6">
        <v>3.5975147118756072</v>
      </c>
      <c r="AE29" s="7">
        <v>5.3067124004532218</v>
      </c>
      <c r="AF29" s="5">
        <v>4.2137252003074526</v>
      </c>
      <c r="AG29" s="6">
        <v>0.47325720374172486</v>
      </c>
      <c r="AH29" s="6">
        <v>3.7136671346799757</v>
      </c>
      <c r="AI29" s="7">
        <v>4.8285537732025094</v>
      </c>
      <c r="AJ29" s="5">
        <v>4.0483332245432599</v>
      </c>
      <c r="AK29" s="6">
        <v>0.45692032890027534</v>
      </c>
      <c r="AL29" s="6">
        <v>3.6094593165711952</v>
      </c>
      <c r="AM29" s="7">
        <v>4.6539471016156799</v>
      </c>
      <c r="AN29" s="5">
        <v>4.4132790345591477</v>
      </c>
      <c r="AO29" s="6">
        <v>0.51540567431166351</v>
      </c>
      <c r="AP29" s="6">
        <v>3.829068640390211</v>
      </c>
      <c r="AQ29" s="7">
        <v>4.9743682334752286</v>
      </c>
      <c r="AR29" s="24">
        <f t="shared" si="13"/>
        <v>-0.24167437677406253</v>
      </c>
      <c r="AS29" s="24">
        <f t="shared" si="14"/>
        <v>-0.22943882318588102</v>
      </c>
      <c r="AT29" s="24">
        <f t="shared" si="15"/>
        <v>-0.23318863112175942</v>
      </c>
      <c r="AU29" s="24">
        <f t="shared" si="16"/>
        <v>-0.25721215961318972</v>
      </c>
    </row>
    <row r="30" spans="1:47" x14ac:dyDescent="0.25">
      <c r="A30" s="1">
        <v>2080</v>
      </c>
      <c r="C30" s="4">
        <f t="shared" si="9"/>
        <v>5.6871116308216862</v>
      </c>
      <c r="D30" s="4">
        <f t="shared" si="10"/>
        <v>0.69352867049951272</v>
      </c>
      <c r="E30" s="4">
        <f t="shared" si="11"/>
        <v>4.9768044189259983</v>
      </c>
      <c r="F30" s="4">
        <f t="shared" si="12"/>
        <v>6.4486299088979129</v>
      </c>
      <c r="G30" s="5">
        <v>5.9057916364866809</v>
      </c>
      <c r="H30" s="6">
        <v>0.81747020281110039</v>
      </c>
      <c r="I30" s="6">
        <v>5.0095457955528868</v>
      </c>
      <c r="J30" s="7">
        <v>6.9145608354958057</v>
      </c>
      <c r="K30" s="5">
        <v>5.4488548211269743</v>
      </c>
      <c r="L30" s="6">
        <v>0.67699382382926276</v>
      </c>
      <c r="M30" s="6">
        <v>4.775872570314303</v>
      </c>
      <c r="N30" s="7">
        <v>6.1939759863538768</v>
      </c>
      <c r="O30" s="5">
        <v>5.5167064302714373</v>
      </c>
      <c r="P30" s="6">
        <v>0.64693700618701955</v>
      </c>
      <c r="Q30" s="6">
        <v>4.9026624149881766</v>
      </c>
      <c r="R30" s="7">
        <v>6.0891495415239261</v>
      </c>
      <c r="S30" s="5">
        <v>5.8770936354016525</v>
      </c>
      <c r="T30" s="6">
        <v>0.63271364917066808</v>
      </c>
      <c r="U30" s="6">
        <v>5.2191368948486252</v>
      </c>
      <c r="V30" s="7">
        <v>6.5968332722180421</v>
      </c>
      <c r="X30" s="4">
        <f t="shared" si="1"/>
        <v>4.3181406945619862</v>
      </c>
      <c r="Y30" s="4">
        <f t="shared" si="2"/>
        <v>0.56659897333310916</v>
      </c>
      <c r="Z30" s="4">
        <f t="shared" si="3"/>
        <v>3.672055429519725</v>
      </c>
      <c r="AA30" s="4">
        <f t="shared" si="4"/>
        <v>5.013445415033523</v>
      </c>
      <c r="AB30" s="5">
        <v>4.4801972828730934</v>
      </c>
      <c r="AC30" s="6">
        <v>0.71911910371652921</v>
      </c>
      <c r="AD30" s="6">
        <v>3.6934426104361129</v>
      </c>
      <c r="AE30" s="7">
        <v>5.2030398750754054</v>
      </c>
      <c r="AF30" s="5">
        <v>4.1946812346639062</v>
      </c>
      <c r="AG30" s="6">
        <v>0.48544636557582937</v>
      </c>
      <c r="AH30" s="6">
        <v>3.6911706897151335</v>
      </c>
      <c r="AI30" s="7">
        <v>4.9007312641468257</v>
      </c>
      <c r="AJ30" s="5">
        <v>4.2208603037832857</v>
      </c>
      <c r="AK30" s="6">
        <v>0.49022108628660077</v>
      </c>
      <c r="AL30" s="6">
        <v>3.6453769506584175</v>
      </c>
      <c r="AM30" s="7">
        <v>4.8848859568104022</v>
      </c>
      <c r="AN30" s="5">
        <v>4.3768239569276588</v>
      </c>
      <c r="AO30" s="6">
        <v>0.57160933775347733</v>
      </c>
      <c r="AP30" s="6">
        <v>3.6582314672692346</v>
      </c>
      <c r="AQ30" s="7">
        <v>5.0651245641014597</v>
      </c>
      <c r="AR30" s="24">
        <f t="shared" si="13"/>
        <v>-0.24138920594592206</v>
      </c>
      <c r="AS30" s="24">
        <f t="shared" si="14"/>
        <v>-0.23017195862885373</v>
      </c>
      <c r="AT30" s="24">
        <f t="shared" si="15"/>
        <v>-0.23489488571977399</v>
      </c>
      <c r="AU30" s="24">
        <f t="shared" si="16"/>
        <v>-0.25527408129706652</v>
      </c>
    </row>
    <row r="31" spans="1:47" x14ac:dyDescent="0.25">
      <c r="A31" s="1">
        <v>2085</v>
      </c>
      <c r="C31" s="4">
        <f t="shared" si="9"/>
        <v>5.7447680755075297</v>
      </c>
      <c r="D31" s="4">
        <f t="shared" si="10"/>
        <v>0.70003322293345471</v>
      </c>
      <c r="E31" s="4">
        <f t="shared" si="11"/>
        <v>5.0356814581748424</v>
      </c>
      <c r="F31" s="4">
        <f t="shared" si="12"/>
        <v>6.5113250777231162</v>
      </c>
      <c r="G31" s="5">
        <v>6.1335220741322418</v>
      </c>
      <c r="H31" s="6">
        <v>0.76088570984528403</v>
      </c>
      <c r="I31" s="6">
        <v>5.4522514527925932</v>
      </c>
      <c r="J31" s="7">
        <v>6.8641379206714914</v>
      </c>
      <c r="K31" s="5">
        <v>5.4178975784125543</v>
      </c>
      <c r="L31" s="6">
        <v>0.69495179475090152</v>
      </c>
      <c r="M31" s="6">
        <v>4.6428410191480118</v>
      </c>
      <c r="N31" s="7">
        <v>6.0823738139392045</v>
      </c>
      <c r="O31" s="5">
        <v>5.4881937640675975</v>
      </c>
      <c r="P31" s="6">
        <v>0.72601638216844988</v>
      </c>
      <c r="Q31" s="6">
        <v>4.8639189624983157</v>
      </c>
      <c r="R31" s="7">
        <v>6.2296795416372106</v>
      </c>
      <c r="S31" s="5">
        <v>5.9394588854177242</v>
      </c>
      <c r="T31" s="6">
        <v>0.61827900496918353</v>
      </c>
      <c r="U31" s="6">
        <v>5.183714398260447</v>
      </c>
      <c r="V31" s="7">
        <v>6.8691090346445609</v>
      </c>
      <c r="X31" s="4">
        <f t="shared" si="1"/>
        <v>4.3717995563034222</v>
      </c>
      <c r="Y31" s="4">
        <f t="shared" si="2"/>
        <v>0.59222440628076012</v>
      </c>
      <c r="Z31" s="4">
        <f t="shared" si="3"/>
        <v>3.7084216326728816</v>
      </c>
      <c r="AA31" s="4">
        <f t="shared" si="4"/>
        <v>5.1882075065000794</v>
      </c>
      <c r="AB31" s="5">
        <v>4.6402404962197297</v>
      </c>
      <c r="AC31" s="6">
        <v>0.77569285969498725</v>
      </c>
      <c r="AD31" s="6">
        <v>3.7047335820564937</v>
      </c>
      <c r="AE31" s="7">
        <v>5.715792057001253</v>
      </c>
      <c r="AF31" s="5">
        <v>4.171011736069171</v>
      </c>
      <c r="AG31" s="6">
        <v>0.49812810042930639</v>
      </c>
      <c r="AH31" s="6">
        <v>3.6481564900422674</v>
      </c>
      <c r="AI31" s="7">
        <v>4.7309911764408383</v>
      </c>
      <c r="AJ31" s="5">
        <v>4.1941798956327601</v>
      </c>
      <c r="AK31" s="6">
        <v>0.53510683022757211</v>
      </c>
      <c r="AL31" s="6">
        <v>3.6995305788608701</v>
      </c>
      <c r="AM31" s="7">
        <v>5.0030693622666069</v>
      </c>
      <c r="AN31" s="5">
        <v>4.4817660972920255</v>
      </c>
      <c r="AO31" s="6">
        <v>0.5599698347711749</v>
      </c>
      <c r="AP31" s="6">
        <v>3.7812658797318961</v>
      </c>
      <c r="AQ31" s="7">
        <v>5.3029774302916177</v>
      </c>
      <c r="AR31" s="24">
        <f t="shared" si="13"/>
        <v>-0.24346233043006998</v>
      </c>
      <c r="AS31" s="24">
        <f t="shared" si="14"/>
        <v>-0.23014201067800938</v>
      </c>
      <c r="AT31" s="24">
        <f t="shared" si="15"/>
        <v>-0.23578137435799529</v>
      </c>
      <c r="AU31" s="24">
        <f t="shared" si="16"/>
        <v>-0.24542518371573485</v>
      </c>
    </row>
    <row r="32" spans="1:47" x14ac:dyDescent="0.25">
      <c r="G32" s="5"/>
      <c r="H32" s="6"/>
      <c r="I32" s="6"/>
      <c r="J32" s="7"/>
      <c r="K32" s="5"/>
      <c r="L32" s="6"/>
      <c r="M32" s="6"/>
      <c r="N32" s="7"/>
      <c r="O32" s="5"/>
      <c r="P32" s="6"/>
      <c r="Q32" s="6"/>
      <c r="R32" s="7"/>
      <c r="S32" s="5"/>
      <c r="T32" s="6"/>
      <c r="U32" s="6"/>
      <c r="V32" s="7"/>
      <c r="AB32" s="16"/>
      <c r="AC32" s="17"/>
      <c r="AD32" s="17"/>
      <c r="AE32" s="18"/>
      <c r="AF32" s="8"/>
      <c r="AG32" s="9"/>
      <c r="AH32" s="9"/>
      <c r="AI32" s="10"/>
      <c r="AJ32" s="8"/>
      <c r="AK32" s="9"/>
      <c r="AL32" s="9"/>
      <c r="AM32" s="10"/>
      <c r="AN32" s="8"/>
      <c r="AO32" s="9"/>
      <c r="AP32" s="9"/>
      <c r="AQ32" s="10"/>
    </row>
    <row r="33" spans="1:49" x14ac:dyDescent="0.25">
      <c r="A33" s="2">
        <v>1995</v>
      </c>
      <c r="C33" s="33">
        <f>C13*25.406</f>
        <v>119.30406865590966</v>
      </c>
      <c r="D33" s="33">
        <f t="shared" ref="D33:F33" si="17">D13*25.406</f>
        <v>10.237634602648004</v>
      </c>
      <c r="E33" s="33">
        <f t="shared" si="17"/>
        <v>107.60223942839073</v>
      </c>
      <c r="F33" s="33">
        <f t="shared" si="17"/>
        <v>132.05915817443815</v>
      </c>
      <c r="G33" s="5"/>
      <c r="H33" s="6"/>
      <c r="I33" s="6"/>
      <c r="J33" s="7"/>
      <c r="K33" s="5"/>
      <c r="L33" s="6"/>
      <c r="M33" s="6"/>
      <c r="N33" s="7"/>
      <c r="O33" s="5"/>
      <c r="P33" s="6"/>
      <c r="Q33" s="6"/>
      <c r="R33" s="7"/>
      <c r="S33" s="5"/>
      <c r="T33" s="6"/>
      <c r="U33" s="6"/>
      <c r="V33" s="7"/>
      <c r="X33" s="33">
        <f>X13*25.406</f>
        <v>91.692201480961344</v>
      </c>
      <c r="Y33" s="33">
        <f t="shared" ref="Y33:AA33" si="18">Y13*25.406</f>
        <v>12.390529527743452</v>
      </c>
      <c r="Z33" s="33">
        <f t="shared" si="18"/>
        <v>77.521610837626568</v>
      </c>
      <c r="AA33" s="33">
        <f t="shared" si="18"/>
        <v>105.21430248643377</v>
      </c>
    </row>
    <row r="34" spans="1:49" x14ac:dyDescent="0.25">
      <c r="A34" s="2">
        <v>2000</v>
      </c>
      <c r="C34" s="33">
        <f t="shared" ref="C34:F49" si="19">C14*25.406</f>
        <v>124.8294639982722</v>
      </c>
      <c r="D34" s="33">
        <f t="shared" si="19"/>
        <v>10.230377586366508</v>
      </c>
      <c r="E34" s="33">
        <f t="shared" si="19"/>
        <v>113.19309952358998</v>
      </c>
      <c r="F34" s="33">
        <f t="shared" si="19"/>
        <v>138.80644213091935</v>
      </c>
      <c r="G34" s="16"/>
      <c r="H34" s="17"/>
      <c r="I34" s="17"/>
      <c r="J34" s="18"/>
      <c r="K34" s="8"/>
      <c r="L34" s="9"/>
      <c r="M34" s="9"/>
      <c r="N34" s="10"/>
      <c r="O34" s="8"/>
      <c r="P34" s="9"/>
      <c r="Q34" s="9"/>
      <c r="R34" s="10"/>
      <c r="S34" s="8"/>
      <c r="T34" s="9"/>
      <c r="U34" s="9"/>
      <c r="V34" s="10"/>
      <c r="W34" s="4">
        <f>AVERAGE(W4:W8)</f>
        <v>3.5966630835192013</v>
      </c>
      <c r="X34" s="33">
        <f t="shared" ref="X34:AA34" si="20">X14*25.406</f>
        <v>95.426539537583253</v>
      </c>
      <c r="Y34" s="33">
        <f t="shared" si="20"/>
        <v>12.95986021689426</v>
      </c>
      <c r="Z34" s="33">
        <f t="shared" si="20"/>
        <v>80.147907326096359</v>
      </c>
      <c r="AA34" s="33">
        <f t="shared" si="20"/>
        <v>109.53679282888841</v>
      </c>
      <c r="AR34" s="24">
        <f>AVERAGE(AR13:AR31)</f>
        <v>-0.2331478286291391</v>
      </c>
      <c r="AS34" s="24">
        <f t="shared" ref="AS34:AU34" si="21">AVERAGE(AS13:AS31)</f>
        <v>-0.22498640986580148</v>
      </c>
      <c r="AT34" s="24">
        <f t="shared" si="21"/>
        <v>-0.23662880953292967</v>
      </c>
      <c r="AU34" s="24">
        <f t="shared" si="21"/>
        <v>-0.25622031472671025</v>
      </c>
      <c r="AW34" s="24" t="e">
        <f>(W34-B34)/B34</f>
        <v>#DIV/0!</v>
      </c>
    </row>
    <row r="35" spans="1:49" x14ac:dyDescent="0.25">
      <c r="A35" s="2">
        <v>2005</v>
      </c>
      <c r="C35" s="33">
        <f t="shared" si="19"/>
        <v>126.67946720072635</v>
      </c>
      <c r="D35" s="33">
        <f t="shared" si="19"/>
        <v>10.886408084990537</v>
      </c>
      <c r="E35" s="33">
        <f t="shared" si="19"/>
        <v>113.60118770961247</v>
      </c>
      <c r="F35" s="33">
        <f t="shared" si="19"/>
        <v>139.66482482796178</v>
      </c>
      <c r="W35" s="4">
        <f>STDEV(W4:W8)</f>
        <v>0.35928207006727603</v>
      </c>
      <c r="X35" s="33">
        <f t="shared" ref="X35:AA35" si="22">X15*25.406</f>
        <v>96.036314839131549</v>
      </c>
      <c r="Y35" s="33">
        <f t="shared" si="22"/>
        <v>11.92952931791644</v>
      </c>
      <c r="Z35" s="33">
        <f t="shared" si="22"/>
        <v>82.246796590946545</v>
      </c>
      <c r="AA35" s="33">
        <f t="shared" si="22"/>
        <v>109.70351535152544</v>
      </c>
      <c r="AR35" s="25">
        <f>1+AR34</f>
        <v>0.76685217137086092</v>
      </c>
      <c r="AS35" s="25">
        <f t="shared" ref="AS35:AW35" si="23">1+AS34</f>
        <v>0.77501359013419857</v>
      </c>
      <c r="AT35" s="25">
        <f t="shared" si="23"/>
        <v>0.76337119046707036</v>
      </c>
      <c r="AU35" s="25">
        <f t="shared" si="23"/>
        <v>0.74377968527328975</v>
      </c>
      <c r="AW35" s="25" t="e">
        <f t="shared" si="23"/>
        <v>#DIV/0!</v>
      </c>
    </row>
    <row r="36" spans="1:49" x14ac:dyDescent="0.25">
      <c r="A36" s="2">
        <v>2010</v>
      </c>
      <c r="C36" s="33">
        <f t="shared" si="19"/>
        <v>128.40644253639033</v>
      </c>
      <c r="D36" s="33">
        <f t="shared" si="19"/>
        <v>12.036756049596946</v>
      </c>
      <c r="E36" s="33">
        <f t="shared" si="19"/>
        <v>113.05867854845452</v>
      </c>
      <c r="F36" s="33">
        <f t="shared" si="19"/>
        <v>142.22979176833368</v>
      </c>
      <c r="X36" s="33">
        <f t="shared" ref="X36:AA36" si="24">X16*25.406</f>
        <v>97.120786718842396</v>
      </c>
      <c r="Y36" s="33">
        <f t="shared" si="24"/>
        <v>13.426024177426285</v>
      </c>
      <c r="Z36" s="33">
        <f t="shared" si="24"/>
        <v>82.36402175964038</v>
      </c>
      <c r="AA36" s="33">
        <f t="shared" si="24"/>
        <v>114.86012386196427</v>
      </c>
    </row>
    <row r="37" spans="1:49" x14ac:dyDescent="0.25">
      <c r="A37" s="2">
        <v>2015</v>
      </c>
      <c r="C37" s="33">
        <f t="shared" si="19"/>
        <v>126.25898251906624</v>
      </c>
      <c r="D37" s="33">
        <f t="shared" si="19"/>
        <v>20.243511238081695</v>
      </c>
      <c r="E37" s="33">
        <f t="shared" si="19"/>
        <v>108.2545199328209</v>
      </c>
      <c r="F37" s="33">
        <f t="shared" si="19"/>
        <v>140.19029956548516</v>
      </c>
      <c r="X37" s="33">
        <f t="shared" ref="X37:AA37" si="25">X17*25.406</f>
        <v>96.498616250351645</v>
      </c>
      <c r="Y37" s="33">
        <f t="shared" si="25"/>
        <v>11.479439043009959</v>
      </c>
      <c r="Z37" s="33">
        <f t="shared" si="25"/>
        <v>84.557500179704007</v>
      </c>
      <c r="AA37" s="33">
        <f t="shared" si="25"/>
        <v>112.65504099435059</v>
      </c>
    </row>
    <row r="38" spans="1:49" x14ac:dyDescent="0.25">
      <c r="A38" s="34">
        <v>2020</v>
      </c>
      <c r="B38" s="35"/>
      <c r="C38" s="36">
        <f t="shared" si="19"/>
        <v>131.7044198718408</v>
      </c>
      <c r="D38" s="36">
        <f t="shared" si="19"/>
        <v>16.285027583621055</v>
      </c>
      <c r="E38" s="36">
        <f t="shared" si="19"/>
        <v>113.67663347524962</v>
      </c>
      <c r="F38" s="36">
        <f t="shared" si="19"/>
        <v>154.33500060262134</v>
      </c>
      <c r="X38" s="36">
        <f t="shared" ref="X38:AA38" si="26">X18*25.406</f>
        <v>100.25996133287353</v>
      </c>
      <c r="Y38" s="36">
        <f t="shared" si="26"/>
        <v>12.474823381394696</v>
      </c>
      <c r="Z38" s="36">
        <f t="shared" si="26"/>
        <v>87.508213979279716</v>
      </c>
      <c r="AA38" s="36">
        <f t="shared" si="26"/>
        <v>116.71515177250997</v>
      </c>
    </row>
    <row r="39" spans="1:49" x14ac:dyDescent="0.25">
      <c r="A39" s="1">
        <v>2025</v>
      </c>
      <c r="C39" s="33">
        <f t="shared" si="19"/>
        <v>132.78606163014283</v>
      </c>
      <c r="D39" s="33">
        <f t="shared" si="19"/>
        <v>17.875098602592061</v>
      </c>
      <c r="E39" s="33">
        <f t="shared" si="19"/>
        <v>112.38339093990994</v>
      </c>
      <c r="F39" s="33">
        <f t="shared" si="19"/>
        <v>152.41034737879596</v>
      </c>
      <c r="X39" s="33">
        <f t="shared" ref="X39:AA39" si="27">X19*25.406</f>
        <v>101.3291727092161</v>
      </c>
      <c r="Y39" s="33">
        <f t="shared" si="27"/>
        <v>11.529514917515813</v>
      </c>
      <c r="Z39" s="33">
        <f t="shared" si="27"/>
        <v>88.675429438367829</v>
      </c>
      <c r="AA39" s="33">
        <f t="shared" si="27"/>
        <v>116.31903681881292</v>
      </c>
    </row>
    <row r="40" spans="1:49" x14ac:dyDescent="0.25">
      <c r="A40" s="1">
        <v>2030</v>
      </c>
      <c r="C40" s="33">
        <f t="shared" si="19"/>
        <v>131.13260917909145</v>
      </c>
      <c r="D40" s="33">
        <f t="shared" si="19"/>
        <v>17.743308321314881</v>
      </c>
      <c r="E40" s="33">
        <f t="shared" si="19"/>
        <v>110.28920416691622</v>
      </c>
      <c r="F40" s="33">
        <f t="shared" si="19"/>
        <v>150.50237161932046</v>
      </c>
      <c r="X40" s="33">
        <f t="shared" ref="X40:AA40" si="28">X20*25.406</f>
        <v>100.77800964002607</v>
      </c>
      <c r="Y40" s="33">
        <f t="shared" si="28"/>
        <v>11.598036216308412</v>
      </c>
      <c r="Z40" s="33">
        <f t="shared" si="28"/>
        <v>87.575497494865502</v>
      </c>
      <c r="AA40" s="33">
        <f t="shared" si="28"/>
        <v>116.21257846820455</v>
      </c>
    </row>
    <row r="41" spans="1:49" x14ac:dyDescent="0.25">
      <c r="A41" s="1">
        <v>2035</v>
      </c>
      <c r="C41" s="33">
        <f t="shared" si="19"/>
        <v>134.62857468123713</v>
      </c>
      <c r="D41" s="33">
        <f t="shared" si="19"/>
        <v>16.644401506623357</v>
      </c>
      <c r="E41" s="33">
        <f t="shared" si="19"/>
        <v>115.44720974624553</v>
      </c>
      <c r="F41" s="33">
        <f t="shared" si="19"/>
        <v>153.76085470757704</v>
      </c>
      <c r="X41" s="33">
        <f t="shared" ref="X41:AA41" si="29">X21*25.406</f>
        <v>103.02066082225166</v>
      </c>
      <c r="Y41" s="33">
        <f t="shared" si="29"/>
        <v>12.797133263760809</v>
      </c>
      <c r="Z41" s="33">
        <f t="shared" si="29"/>
        <v>90.398160331315594</v>
      </c>
      <c r="AA41" s="33">
        <f t="shared" si="29"/>
        <v>120.0183315867223</v>
      </c>
    </row>
    <row r="42" spans="1:49" x14ac:dyDescent="0.25">
      <c r="A42" s="1">
        <v>2040</v>
      </c>
      <c r="C42" s="33">
        <f t="shared" si="19"/>
        <v>136.60319730884316</v>
      </c>
      <c r="D42" s="33">
        <f t="shared" si="19"/>
        <v>18.696679067104796</v>
      </c>
      <c r="E42" s="33">
        <f t="shared" si="19"/>
        <v>115.9810049340426</v>
      </c>
      <c r="F42" s="33">
        <f t="shared" si="19"/>
        <v>161.26832829433769</v>
      </c>
      <c r="X42" s="33">
        <f t="shared" ref="X42:AA42" si="30">X22*25.406</f>
        <v>104.36045498269357</v>
      </c>
      <c r="Y42" s="33">
        <f t="shared" si="30"/>
        <v>12.87263173489759</v>
      </c>
      <c r="Z42" s="33">
        <f t="shared" si="30"/>
        <v>92.022591110341509</v>
      </c>
      <c r="AA42" s="33">
        <f t="shared" si="30"/>
        <v>121.11999454165117</v>
      </c>
    </row>
    <row r="43" spans="1:49" x14ac:dyDescent="0.25">
      <c r="A43" s="1">
        <v>2045</v>
      </c>
      <c r="C43" s="33">
        <f t="shared" si="19"/>
        <v>135.85744183096202</v>
      </c>
      <c r="D43" s="33">
        <f t="shared" si="19"/>
        <v>16.093673353668688</v>
      </c>
      <c r="E43" s="33">
        <f t="shared" si="19"/>
        <v>119.10053406021942</v>
      </c>
      <c r="F43" s="33">
        <f t="shared" si="19"/>
        <v>158.41408716564817</v>
      </c>
      <c r="X43" s="33">
        <f t="shared" ref="X43:AA43" si="31">X23*25.406</f>
        <v>103.28732944869803</v>
      </c>
      <c r="Y43" s="33">
        <f t="shared" si="31"/>
        <v>13.077906445643617</v>
      </c>
      <c r="Z43" s="33">
        <f t="shared" si="31"/>
        <v>91.724105185246145</v>
      </c>
      <c r="AA43" s="33">
        <f t="shared" si="31"/>
        <v>120.52297171602982</v>
      </c>
    </row>
    <row r="44" spans="1:49" x14ac:dyDescent="0.25">
      <c r="A44" s="34">
        <v>2050</v>
      </c>
      <c r="B44" s="35"/>
      <c r="C44" s="36">
        <f t="shared" si="19"/>
        <v>134.00266035398113</v>
      </c>
      <c r="D44" s="36">
        <f t="shared" si="19"/>
        <v>16.464283891880125</v>
      </c>
      <c r="E44" s="36">
        <f t="shared" si="19"/>
        <v>116.87332434988079</v>
      </c>
      <c r="F44" s="36">
        <f t="shared" si="19"/>
        <v>155.55899352787068</v>
      </c>
      <c r="X44" s="36">
        <f t="shared" ref="X44:AA44" si="32">X24*25.406</f>
        <v>102.19753454139497</v>
      </c>
      <c r="Y44" s="36">
        <f t="shared" si="32"/>
        <v>12.464183799379764</v>
      </c>
      <c r="Z44" s="36">
        <f t="shared" si="32"/>
        <v>89.445801675273756</v>
      </c>
      <c r="AA44" s="36">
        <f t="shared" si="32"/>
        <v>115.8856178226721</v>
      </c>
    </row>
    <row r="45" spans="1:49" x14ac:dyDescent="0.25">
      <c r="A45" s="1">
        <v>2055</v>
      </c>
      <c r="C45" s="33">
        <f t="shared" si="19"/>
        <v>136.99497338520615</v>
      </c>
      <c r="D45" s="33">
        <f t="shared" si="19"/>
        <v>15.696910725616734</v>
      </c>
      <c r="E45" s="33">
        <f t="shared" si="19"/>
        <v>119.74382715444847</v>
      </c>
      <c r="F45" s="33">
        <f t="shared" si="19"/>
        <v>157.33213491435154</v>
      </c>
      <c r="X45" s="33">
        <f t="shared" ref="X45:AA45" si="33">X25*25.406</f>
        <v>104.06008853444455</v>
      </c>
      <c r="Y45" s="33">
        <f t="shared" si="33"/>
        <v>12.708902935094809</v>
      </c>
      <c r="Z45" s="33">
        <f t="shared" si="33"/>
        <v>91.143630152909253</v>
      </c>
      <c r="AA45" s="33">
        <f t="shared" si="33"/>
        <v>117.92322043393992</v>
      </c>
    </row>
    <row r="46" spans="1:49" x14ac:dyDescent="0.25">
      <c r="A46" s="1">
        <v>2060</v>
      </c>
      <c r="C46" s="33">
        <f t="shared" si="19"/>
        <v>140.09208801059961</v>
      </c>
      <c r="D46" s="33">
        <f t="shared" si="19"/>
        <v>16.201910185239253</v>
      </c>
      <c r="E46" s="33">
        <f t="shared" si="19"/>
        <v>121.65620422700658</v>
      </c>
      <c r="F46" s="33">
        <f t="shared" si="19"/>
        <v>161.55228437607269</v>
      </c>
      <c r="X46" s="33">
        <f t="shared" ref="X46:AA46" si="34">X26*25.406</f>
        <v>106.12733790017701</v>
      </c>
      <c r="Y46" s="33">
        <f t="shared" si="34"/>
        <v>14.130081191487113</v>
      </c>
      <c r="Z46" s="33">
        <f t="shared" si="34"/>
        <v>92.194444993840563</v>
      </c>
      <c r="AA46" s="33">
        <f t="shared" si="34"/>
        <v>120.57001677943323</v>
      </c>
    </row>
    <row r="47" spans="1:49" x14ac:dyDescent="0.25">
      <c r="A47" s="1">
        <v>2065</v>
      </c>
      <c r="C47" s="33">
        <f t="shared" si="19"/>
        <v>138.65196570598289</v>
      </c>
      <c r="D47" s="33">
        <f t="shared" si="19"/>
        <v>17.186671894203815</v>
      </c>
      <c r="E47" s="33">
        <f t="shared" si="19"/>
        <v>121.61370833895805</v>
      </c>
      <c r="F47" s="33">
        <f t="shared" si="19"/>
        <v>161.61193350480113</v>
      </c>
      <c r="X47" s="33">
        <f t="shared" ref="X47:AA47" si="35">X27*25.406</f>
        <v>105.35307686324721</v>
      </c>
      <c r="Y47" s="33">
        <f t="shared" si="35"/>
        <v>12.73486503119496</v>
      </c>
      <c r="Z47" s="33">
        <f t="shared" si="35"/>
        <v>92.143404264955308</v>
      </c>
      <c r="AA47" s="33">
        <f t="shared" si="35"/>
        <v>119.36223014912009</v>
      </c>
    </row>
    <row r="48" spans="1:49" x14ac:dyDescent="0.25">
      <c r="A48" s="1">
        <v>2070</v>
      </c>
      <c r="C48" s="33">
        <f t="shared" si="19"/>
        <v>138.87860817142413</v>
      </c>
      <c r="D48" s="33">
        <f t="shared" si="19"/>
        <v>17.14145180098437</v>
      </c>
      <c r="E48" s="33">
        <f t="shared" si="19"/>
        <v>122.47971435443976</v>
      </c>
      <c r="F48" s="33">
        <f t="shared" si="19"/>
        <v>161.50626378731695</v>
      </c>
      <c r="X48" s="33">
        <f t="shared" ref="X48:AA48" si="36">X28*25.406</f>
        <v>105.85491553040265</v>
      </c>
      <c r="Y48" s="33">
        <f t="shared" si="36"/>
        <v>13.370737942668626</v>
      </c>
      <c r="Z48" s="33">
        <f t="shared" si="36"/>
        <v>91.888907417120038</v>
      </c>
      <c r="AA48" s="33">
        <f t="shared" si="36"/>
        <v>122.73424424063032</v>
      </c>
    </row>
    <row r="49" spans="1:27" x14ac:dyDescent="0.25">
      <c r="A49" s="1">
        <v>2075</v>
      </c>
      <c r="C49" s="33">
        <f t="shared" si="19"/>
        <v>142.75780957788959</v>
      </c>
      <c r="D49" s="33">
        <f t="shared" si="19"/>
        <v>18.070327448257185</v>
      </c>
      <c r="E49" s="33">
        <f t="shared" si="19"/>
        <v>126.84657928442923</v>
      </c>
      <c r="F49" s="33">
        <f t="shared" si="19"/>
        <v>166.74056208022617</v>
      </c>
      <c r="X49" s="33">
        <f t="shared" ref="X49:AA49" si="37">X29*25.406</f>
        <v>108.38006586833674</v>
      </c>
      <c r="Y49" s="33">
        <f t="shared" si="37"/>
        <v>13.685010808758431</v>
      </c>
      <c r="Z49" s="33">
        <f t="shared" si="37"/>
        <v>93.682781817038148</v>
      </c>
      <c r="AA49" s="33">
        <f t="shared" si="37"/>
        <v>125.52838795280428</v>
      </c>
    </row>
    <row r="50" spans="1:27" x14ac:dyDescent="0.25">
      <c r="A50" s="1">
        <v>2080</v>
      </c>
      <c r="C50" s="33">
        <f t="shared" ref="C50:F51" si="38">C30*25.406</f>
        <v>144.48675809265575</v>
      </c>
      <c r="D50" s="33">
        <f t="shared" si="38"/>
        <v>17.619789402710619</v>
      </c>
      <c r="E50" s="33">
        <f t="shared" si="38"/>
        <v>126.44069306723391</v>
      </c>
      <c r="F50" s="33">
        <f t="shared" si="38"/>
        <v>163.83389146546037</v>
      </c>
      <c r="X50" s="33">
        <f t="shared" ref="X50:AA50" si="39">X30*25.406</f>
        <v>109.70668248604181</v>
      </c>
      <c r="Y50" s="33">
        <f t="shared" si="39"/>
        <v>14.39501351650097</v>
      </c>
      <c r="Z50" s="33">
        <f t="shared" si="39"/>
        <v>93.292240242378128</v>
      </c>
      <c r="AA50" s="33">
        <f t="shared" si="39"/>
        <v>127.37159421434168</v>
      </c>
    </row>
    <row r="51" spans="1:27" x14ac:dyDescent="0.25">
      <c r="A51" s="34">
        <v>2085</v>
      </c>
      <c r="B51" s="35"/>
      <c r="C51" s="36">
        <f t="shared" si="38"/>
        <v>145.95157772634428</v>
      </c>
      <c r="D51" s="36">
        <f t="shared" si="38"/>
        <v>17.785044061847351</v>
      </c>
      <c r="E51" s="36">
        <f t="shared" si="38"/>
        <v>127.93652312639004</v>
      </c>
      <c r="F51" s="36">
        <f t="shared" si="38"/>
        <v>165.42672492463348</v>
      </c>
      <c r="X51" s="36">
        <f t="shared" ref="X51:AA51" si="40">X31*25.406</f>
        <v>111.06993952744475</v>
      </c>
      <c r="Y51" s="36">
        <f t="shared" si="40"/>
        <v>15.046053265968991</v>
      </c>
      <c r="Z51" s="36">
        <f t="shared" si="40"/>
        <v>94.216159999687221</v>
      </c>
      <c r="AA51" s="36">
        <f t="shared" si="40"/>
        <v>131.81159991014101</v>
      </c>
    </row>
    <row r="60" spans="1:27" x14ac:dyDescent="0.25">
      <c r="A60" s="1">
        <v>2080</v>
      </c>
    </row>
    <row r="61" spans="1:27" x14ac:dyDescent="0.25">
      <c r="A61" s="1">
        <v>2085</v>
      </c>
    </row>
  </sheetData>
  <mergeCells count="8">
    <mergeCell ref="AJ2:AM2"/>
    <mergeCell ref="AN2:AQ2"/>
    <mergeCell ref="G2:J2"/>
    <mergeCell ref="K2:N2"/>
    <mergeCell ref="O2:R2"/>
    <mergeCell ref="S2:V2"/>
    <mergeCell ref="AB2:AE2"/>
    <mergeCell ref="AF2:AI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51"/>
  <sheetViews>
    <sheetView zoomScale="60" zoomScaleNormal="60" workbookViewId="0">
      <pane ySplit="2" topLeftCell="A3" activePane="bottomLeft" state="frozen"/>
      <selection pane="bottomLeft" activeCell="V30" sqref="V30"/>
    </sheetView>
  </sheetViews>
  <sheetFormatPr defaultRowHeight="15" x14ac:dyDescent="0.25"/>
  <cols>
    <col min="1" max="1" width="8.85546875" style="1"/>
    <col min="2" max="2" width="8.85546875" style="4"/>
    <col min="3" max="6" width="9.140625" style="4"/>
    <col min="7" max="10" width="7.7109375" customWidth="1"/>
    <col min="11" max="22" width="7.7109375" style="4" customWidth="1"/>
    <col min="23" max="23" width="8.85546875" style="4"/>
    <col min="24" max="27" width="9.140625" style="4"/>
    <col min="28" max="31" width="7.7109375" customWidth="1"/>
    <col min="32" max="43" width="7.7109375" style="4" customWidth="1"/>
  </cols>
  <sheetData>
    <row r="1" spans="1:47" x14ac:dyDescent="0.25">
      <c r="A1" s="3" t="s">
        <v>0</v>
      </c>
    </row>
    <row r="2" spans="1:47" x14ac:dyDescent="0.25">
      <c r="A2" s="1" t="s">
        <v>1</v>
      </c>
      <c r="B2" s="4" t="s">
        <v>2</v>
      </c>
      <c r="C2" s="4" t="s">
        <v>13</v>
      </c>
      <c r="G2" s="30" t="s">
        <v>7</v>
      </c>
      <c r="H2" s="31"/>
      <c r="I2" s="31"/>
      <c r="J2" s="32"/>
      <c r="K2" s="27" t="s">
        <v>8</v>
      </c>
      <c r="L2" s="28"/>
      <c r="M2" s="28"/>
      <c r="N2" s="29"/>
      <c r="O2" s="27" t="s">
        <v>10</v>
      </c>
      <c r="P2" s="28"/>
      <c r="Q2" s="28"/>
      <c r="R2" s="29"/>
      <c r="S2" s="27" t="s">
        <v>9</v>
      </c>
      <c r="T2" s="28"/>
      <c r="U2" s="28"/>
      <c r="V2" s="29"/>
      <c r="AB2" s="30" t="s">
        <v>7</v>
      </c>
      <c r="AC2" s="31"/>
      <c r="AD2" s="31"/>
      <c r="AE2" s="32"/>
      <c r="AF2" s="27" t="s">
        <v>8</v>
      </c>
      <c r="AG2" s="28"/>
      <c r="AH2" s="28"/>
      <c r="AI2" s="29"/>
      <c r="AJ2" s="27" t="s">
        <v>10</v>
      </c>
      <c r="AK2" s="28"/>
      <c r="AL2" s="28"/>
      <c r="AM2" s="29"/>
      <c r="AN2" s="27" t="s">
        <v>9</v>
      </c>
      <c r="AO2" s="28"/>
      <c r="AP2" s="28"/>
      <c r="AQ2" s="29"/>
    </row>
    <row r="3" spans="1:47" x14ac:dyDescent="0.25">
      <c r="B3" s="4" t="s">
        <v>5</v>
      </c>
      <c r="C3" s="21" t="s">
        <v>3</v>
      </c>
      <c r="D3" s="22" t="s">
        <v>4</v>
      </c>
      <c r="E3" s="22">
        <v>0.1</v>
      </c>
      <c r="F3" s="23">
        <v>0.9</v>
      </c>
      <c r="G3" s="11" t="s">
        <v>3</v>
      </c>
      <c r="H3" s="12" t="s">
        <v>4</v>
      </c>
      <c r="I3" s="13">
        <v>0.05</v>
      </c>
      <c r="J3" s="14">
        <v>0.95</v>
      </c>
      <c r="K3" s="5" t="s">
        <v>3</v>
      </c>
      <c r="L3" s="6" t="s">
        <v>4</v>
      </c>
      <c r="M3" s="6">
        <v>0.05</v>
      </c>
      <c r="N3" s="7">
        <v>0.95</v>
      </c>
      <c r="O3" s="5" t="s">
        <v>3</v>
      </c>
      <c r="P3" s="6" t="s">
        <v>4</v>
      </c>
      <c r="Q3" s="6">
        <v>0.05</v>
      </c>
      <c r="R3" s="7">
        <v>0.95</v>
      </c>
      <c r="S3" s="5" t="s">
        <v>3</v>
      </c>
      <c r="T3" s="6" t="s">
        <v>4</v>
      </c>
      <c r="U3" s="6">
        <v>0.05</v>
      </c>
      <c r="V3" s="7">
        <v>0.95</v>
      </c>
      <c r="W3" s="4" t="s">
        <v>6</v>
      </c>
      <c r="AB3" s="11" t="s">
        <v>3</v>
      </c>
      <c r="AC3" s="12" t="s">
        <v>4</v>
      </c>
      <c r="AD3" s="13">
        <v>0.05</v>
      </c>
      <c r="AE3" s="14">
        <v>0.95</v>
      </c>
      <c r="AF3" s="5" t="s">
        <v>3</v>
      </c>
      <c r="AG3" s="6" t="s">
        <v>4</v>
      </c>
      <c r="AH3" s="6">
        <v>0.05</v>
      </c>
      <c r="AI3" s="7">
        <v>0.95</v>
      </c>
      <c r="AJ3" s="5" t="s">
        <v>3</v>
      </c>
      <c r="AK3" s="6" t="s">
        <v>4</v>
      </c>
      <c r="AL3" s="6">
        <v>0.05</v>
      </c>
      <c r="AM3" s="7">
        <v>0.95</v>
      </c>
      <c r="AN3" s="5" t="s">
        <v>3</v>
      </c>
      <c r="AO3" s="6" t="s">
        <v>4</v>
      </c>
      <c r="AP3" s="6">
        <v>0.05</v>
      </c>
      <c r="AQ3" s="7">
        <v>0.95</v>
      </c>
    </row>
    <row r="4" spans="1:47" x14ac:dyDescent="0.25">
      <c r="A4" s="2">
        <v>1964.9986301369863</v>
      </c>
      <c r="B4" s="4">
        <v>7.0271401476763229</v>
      </c>
      <c r="G4" s="11"/>
      <c r="H4" s="12"/>
      <c r="I4" s="12"/>
      <c r="J4" s="15"/>
      <c r="K4" s="5"/>
      <c r="L4" s="6"/>
      <c r="M4" s="6"/>
      <c r="N4" s="7"/>
      <c r="O4" s="5"/>
      <c r="P4" s="6"/>
      <c r="Q4" s="6"/>
      <c r="R4" s="7"/>
      <c r="S4" s="5"/>
      <c r="T4" s="6"/>
      <c r="U4" s="6"/>
      <c r="V4" s="7"/>
      <c r="W4" s="4">
        <v>5.3045560462583019</v>
      </c>
      <c r="AB4" s="5"/>
      <c r="AC4" s="6"/>
      <c r="AD4" s="6"/>
      <c r="AE4" s="7"/>
      <c r="AF4" s="5"/>
      <c r="AG4" s="6"/>
      <c r="AH4" s="6"/>
      <c r="AI4" s="7"/>
      <c r="AJ4" s="5"/>
      <c r="AK4" s="6"/>
      <c r="AL4" s="6"/>
      <c r="AM4" s="7"/>
      <c r="AN4" s="5"/>
      <c r="AO4" s="6"/>
      <c r="AP4" s="6"/>
      <c r="AQ4" s="7"/>
    </row>
    <row r="5" spans="1:47" x14ac:dyDescent="0.25">
      <c r="A5" s="2">
        <v>1969.9986301369863</v>
      </c>
      <c r="B5" s="4">
        <v>6.984746604534303</v>
      </c>
      <c r="G5" s="11"/>
      <c r="H5" s="12"/>
      <c r="I5" s="12"/>
      <c r="J5" s="15"/>
      <c r="K5" s="5"/>
      <c r="L5" s="6"/>
      <c r="M5" s="6"/>
      <c r="N5" s="7"/>
      <c r="O5" s="5"/>
      <c r="P5" s="6"/>
      <c r="Q5" s="6"/>
      <c r="R5" s="7"/>
      <c r="S5" s="5"/>
      <c r="T5" s="6"/>
      <c r="U5" s="6"/>
      <c r="V5" s="7"/>
      <c r="W5" s="4">
        <v>5.3146271759384405</v>
      </c>
      <c r="AB5" s="5"/>
      <c r="AC5" s="6"/>
      <c r="AD5" s="6"/>
      <c r="AE5" s="7"/>
      <c r="AF5" s="5"/>
      <c r="AG5" s="6"/>
      <c r="AH5" s="6"/>
      <c r="AI5" s="7"/>
      <c r="AJ5" s="5"/>
      <c r="AK5" s="6"/>
      <c r="AL5" s="6"/>
      <c r="AM5" s="7"/>
      <c r="AN5" s="5"/>
      <c r="AO5" s="6"/>
      <c r="AP5" s="6"/>
      <c r="AQ5" s="7"/>
    </row>
    <row r="6" spans="1:47" x14ac:dyDescent="0.25">
      <c r="A6" s="2">
        <v>1974.9986301369863</v>
      </c>
      <c r="B6" s="4">
        <v>8.4251578991463969</v>
      </c>
      <c r="C6" s="33">
        <f>AVERAGE(B4:B13)*25.406</f>
        <v>231.70286840941597</v>
      </c>
      <c r="D6" s="25">
        <f>STDEV(B4:B13)*25.406</f>
        <v>42.521776484776474</v>
      </c>
      <c r="E6" s="25">
        <f>PERCENTILE(B4:B13,0.9)*25.406</f>
        <v>272.13241550330616</v>
      </c>
      <c r="F6" s="25">
        <f>PERCENTILE(B4:B13,0.1)*25.406</f>
        <v>178.20840748474481</v>
      </c>
      <c r="G6" s="11"/>
      <c r="H6" s="12"/>
      <c r="I6" s="12"/>
      <c r="J6" s="15"/>
      <c r="K6" s="5"/>
      <c r="L6" s="6"/>
      <c r="M6" s="6"/>
      <c r="N6" s="7"/>
      <c r="O6" s="5"/>
      <c r="P6" s="6"/>
      <c r="Q6" s="6"/>
      <c r="R6" s="7"/>
      <c r="S6" s="5"/>
      <c r="T6" s="6"/>
      <c r="U6" s="6"/>
      <c r="V6" s="7"/>
      <c r="W6" s="4">
        <v>6.2820514211312206</v>
      </c>
      <c r="AB6" s="5"/>
      <c r="AC6" s="6"/>
      <c r="AD6" s="6"/>
      <c r="AE6" s="7"/>
      <c r="AF6" s="5"/>
      <c r="AG6" s="6"/>
      <c r="AH6" s="6"/>
      <c r="AI6" s="7"/>
      <c r="AJ6" s="5"/>
      <c r="AK6" s="6"/>
      <c r="AL6" s="6"/>
      <c r="AM6" s="7"/>
      <c r="AN6" s="5"/>
      <c r="AO6" s="6"/>
      <c r="AP6" s="6"/>
      <c r="AQ6" s="7"/>
    </row>
    <row r="7" spans="1:47" x14ac:dyDescent="0.25">
      <c r="A7" s="2">
        <v>1979.9986301369863</v>
      </c>
      <c r="B7" s="4">
        <v>8.2144995081816425</v>
      </c>
      <c r="G7" s="11"/>
      <c r="H7" s="12"/>
      <c r="I7" s="12"/>
      <c r="J7" s="15"/>
      <c r="K7" s="5"/>
      <c r="L7" s="6"/>
      <c r="M7" s="6"/>
      <c r="N7" s="7"/>
      <c r="O7" s="5"/>
      <c r="P7" s="6"/>
      <c r="Q7" s="6"/>
      <c r="R7" s="7"/>
      <c r="S7" s="5"/>
      <c r="T7" s="6"/>
      <c r="U7" s="6"/>
      <c r="V7" s="7"/>
      <c r="W7" s="4">
        <v>6.1042394435105933</v>
      </c>
      <c r="AB7" s="5"/>
      <c r="AC7" s="6"/>
      <c r="AD7" s="6"/>
      <c r="AE7" s="7"/>
      <c r="AF7" s="5"/>
      <c r="AG7" s="6"/>
      <c r="AH7" s="6"/>
      <c r="AI7" s="7"/>
      <c r="AJ7" s="5"/>
      <c r="AK7" s="6"/>
      <c r="AL7" s="6"/>
      <c r="AM7" s="7"/>
      <c r="AN7" s="5"/>
      <c r="AO7" s="6"/>
      <c r="AP7" s="6"/>
      <c r="AQ7" s="7"/>
    </row>
    <row r="8" spans="1:47" x14ac:dyDescent="0.25">
      <c r="A8" s="2">
        <v>1984.9986301369863</v>
      </c>
      <c r="B8" s="4">
        <v>10.268576162326056</v>
      </c>
      <c r="G8" s="11"/>
      <c r="H8" s="12"/>
      <c r="I8" s="12"/>
      <c r="J8" s="15"/>
      <c r="K8" s="5"/>
      <c r="L8" s="6"/>
      <c r="M8" s="6"/>
      <c r="N8" s="7"/>
      <c r="O8" s="5"/>
      <c r="P8" s="6"/>
      <c r="Q8" s="6"/>
      <c r="R8" s="7"/>
      <c r="S8" s="5"/>
      <c r="T8" s="6"/>
      <c r="U8" s="6"/>
      <c r="V8" s="7"/>
      <c r="W8" s="4">
        <v>7.8671514295084641</v>
      </c>
      <c r="AB8" s="5"/>
      <c r="AC8" s="6"/>
      <c r="AD8" s="6"/>
      <c r="AE8" s="7"/>
      <c r="AF8" s="5"/>
      <c r="AG8" s="6"/>
      <c r="AH8" s="6"/>
      <c r="AI8" s="7"/>
      <c r="AJ8" s="5"/>
      <c r="AK8" s="6"/>
      <c r="AL8" s="6"/>
      <c r="AM8" s="7"/>
      <c r="AN8" s="5"/>
      <c r="AO8" s="6"/>
      <c r="AP8" s="6"/>
      <c r="AQ8" s="7"/>
    </row>
    <row r="9" spans="1:47" x14ac:dyDescent="0.25">
      <c r="A9" s="2">
        <v>1989.9986301369863</v>
      </c>
      <c r="B9" s="4">
        <v>10.236833781697179</v>
      </c>
      <c r="G9" s="11"/>
      <c r="H9" s="12"/>
      <c r="I9" s="12"/>
      <c r="J9" s="15"/>
      <c r="K9" s="5"/>
      <c r="L9" s="6"/>
      <c r="M9" s="6"/>
      <c r="N9" s="7"/>
      <c r="O9" s="5"/>
      <c r="P9" s="6"/>
      <c r="Q9" s="6"/>
      <c r="R9" s="7"/>
      <c r="S9" s="5"/>
      <c r="T9" s="6"/>
      <c r="U9" s="6"/>
      <c r="V9" s="7"/>
      <c r="AB9" s="5"/>
      <c r="AC9" s="6"/>
      <c r="AD9" s="6"/>
      <c r="AE9" s="7"/>
      <c r="AF9" s="5"/>
      <c r="AG9" s="6"/>
      <c r="AH9" s="6"/>
      <c r="AI9" s="7"/>
      <c r="AJ9" s="5"/>
      <c r="AK9" s="6"/>
      <c r="AL9" s="6"/>
      <c r="AM9" s="7"/>
      <c r="AN9" s="5"/>
      <c r="AO9" s="6"/>
      <c r="AP9" s="6"/>
      <c r="AQ9" s="7"/>
    </row>
    <row r="10" spans="1:47" x14ac:dyDescent="0.25">
      <c r="A10" s="2">
        <v>1994.9986301369863</v>
      </c>
      <c r="B10" s="4">
        <v>10.426041496815309</v>
      </c>
      <c r="G10" s="11"/>
      <c r="H10" s="12"/>
      <c r="I10" s="12"/>
      <c r="J10" s="15"/>
      <c r="K10" s="5"/>
      <c r="L10" s="6"/>
      <c r="M10" s="6"/>
      <c r="N10" s="7"/>
      <c r="O10" s="5"/>
      <c r="P10" s="6"/>
      <c r="Q10" s="6"/>
      <c r="R10" s="7"/>
      <c r="S10" s="5"/>
      <c r="T10" s="6"/>
      <c r="U10" s="6"/>
      <c r="V10" s="7"/>
      <c r="AB10" s="5"/>
      <c r="AC10" s="6"/>
      <c r="AD10" s="6"/>
      <c r="AE10" s="7"/>
      <c r="AF10" s="5"/>
      <c r="AG10" s="6"/>
      <c r="AH10" s="6"/>
      <c r="AI10" s="7"/>
      <c r="AJ10" s="5"/>
      <c r="AK10" s="6"/>
      <c r="AL10" s="6"/>
      <c r="AM10" s="7"/>
      <c r="AN10" s="5"/>
      <c r="AO10" s="6"/>
      <c r="AP10" s="6"/>
      <c r="AQ10" s="7"/>
      <c r="AR10" t="s">
        <v>11</v>
      </c>
    </row>
    <row r="11" spans="1:47" x14ac:dyDescent="0.25">
      <c r="A11" s="2">
        <v>1999.9986301369863</v>
      </c>
      <c r="B11" s="4">
        <v>11.377051131706862</v>
      </c>
      <c r="G11" s="11"/>
      <c r="H11" s="12"/>
      <c r="I11" s="12"/>
      <c r="J11" s="15"/>
      <c r="K11" s="5"/>
      <c r="L11" s="6"/>
      <c r="M11" s="6"/>
      <c r="N11" s="7"/>
      <c r="O11" s="5"/>
      <c r="P11" s="6"/>
      <c r="Q11" s="6"/>
      <c r="R11" s="7"/>
      <c r="S11" s="5"/>
      <c r="T11" s="6"/>
      <c r="U11" s="6"/>
      <c r="V11" s="7"/>
      <c r="AB11" s="5"/>
      <c r="AC11" s="6"/>
      <c r="AD11" s="6"/>
      <c r="AE11" s="7"/>
      <c r="AF11" s="5"/>
      <c r="AG11" s="6"/>
      <c r="AH11" s="6"/>
      <c r="AI11" s="7"/>
      <c r="AJ11" s="5"/>
      <c r="AK11" s="6"/>
      <c r="AL11" s="6"/>
      <c r="AM11" s="7"/>
      <c r="AN11" s="5"/>
      <c r="AO11" s="6"/>
      <c r="AP11" s="6"/>
      <c r="AQ11" s="7"/>
    </row>
    <row r="12" spans="1:47" x14ac:dyDescent="0.25">
      <c r="A12" s="2"/>
      <c r="G12" s="11"/>
      <c r="H12" s="12"/>
      <c r="I12" s="12"/>
      <c r="J12" s="15"/>
      <c r="K12" s="5"/>
      <c r="L12" s="6"/>
      <c r="M12" s="6"/>
      <c r="N12" s="7"/>
      <c r="O12" s="5"/>
      <c r="P12" s="6"/>
      <c r="Q12" s="6"/>
      <c r="R12" s="7"/>
      <c r="S12" s="5"/>
      <c r="T12" s="6"/>
      <c r="U12" s="6"/>
      <c r="V12" s="7"/>
      <c r="AB12" s="5"/>
      <c r="AC12" s="6"/>
      <c r="AD12" s="6"/>
      <c r="AE12" s="7"/>
      <c r="AF12" s="5"/>
      <c r="AG12" s="6"/>
      <c r="AH12" s="6"/>
      <c r="AI12" s="7"/>
      <c r="AJ12" s="5"/>
      <c r="AK12" s="6"/>
      <c r="AL12" s="6"/>
      <c r="AM12" s="7"/>
      <c r="AN12" s="5"/>
      <c r="AO12" s="6"/>
      <c r="AP12" s="6"/>
      <c r="AQ12" s="7"/>
      <c r="AR12" s="24"/>
      <c r="AS12" s="24"/>
      <c r="AT12" s="24"/>
      <c r="AU12" s="24"/>
    </row>
    <row r="13" spans="1:47" x14ac:dyDescent="0.25">
      <c r="A13" s="2">
        <v>1995</v>
      </c>
      <c r="C13" s="4">
        <f t="shared" ref="C13:F28" si="0">AVERAGE(G13,K13,O13,S13)</f>
        <v>9.5204422821454404</v>
      </c>
      <c r="D13" s="4">
        <f t="shared" si="0"/>
        <v>1.4639922525593667</v>
      </c>
      <c r="E13" s="4">
        <f t="shared" si="0"/>
        <v>8.0173399300437111</v>
      </c>
      <c r="F13" s="4">
        <f t="shared" si="0"/>
        <v>11.285899400206249</v>
      </c>
      <c r="G13" s="5">
        <v>9.0643470028877555</v>
      </c>
      <c r="H13" s="6">
        <v>1.4144918138138411</v>
      </c>
      <c r="I13" s="6">
        <v>7.6102775245331875</v>
      </c>
      <c r="J13" s="7">
        <v>10.693643393653808</v>
      </c>
      <c r="K13" s="5">
        <v>8.8226409619241561</v>
      </c>
      <c r="L13" s="6">
        <v>1.5286188793194959</v>
      </c>
      <c r="M13" s="6">
        <v>7.2912111074045347</v>
      </c>
      <c r="N13" s="7">
        <v>10.64611841069612</v>
      </c>
      <c r="O13" s="5">
        <v>11.025500893969271</v>
      </c>
      <c r="P13" s="6">
        <v>1.3308528678390279</v>
      </c>
      <c r="Q13" s="6">
        <v>9.5495296039327027</v>
      </c>
      <c r="R13" s="7">
        <v>12.798280627876569</v>
      </c>
      <c r="S13" s="5">
        <v>9.1692802698005806</v>
      </c>
      <c r="T13" s="6">
        <v>1.5820054492651014</v>
      </c>
      <c r="U13" s="6">
        <v>7.6183414843044179</v>
      </c>
      <c r="V13" s="7">
        <v>11.005555168598498</v>
      </c>
      <c r="X13" s="4">
        <f t="shared" ref="X13:X31" si="1">AVERAGE(AB13,AF13,AJ13,AN13)</f>
        <v>7.0384306174377214</v>
      </c>
      <c r="Y13" s="4">
        <f t="shared" ref="Y13:Y31" si="2">AVERAGE(AC13,AG13,AK13,AO13)</f>
        <v>1.2445866285098408</v>
      </c>
      <c r="Z13" s="4">
        <f t="shared" ref="Z13:Z31" si="3">AVERAGE(AD13,AH13,AL13,AP13)</f>
        <v>5.477102017727927</v>
      </c>
      <c r="AA13" s="4">
        <f t="shared" ref="AA13:AA31" si="4">AVERAGE(AE13,AI13,AM13,AQ13)</f>
        <v>8.4764874793574592</v>
      </c>
      <c r="AB13" s="5">
        <v>6.7288436322839047</v>
      </c>
      <c r="AC13" s="6">
        <v>1.0896423306392951</v>
      </c>
      <c r="AD13" s="6">
        <v>5.2691314338175435</v>
      </c>
      <c r="AE13" s="7">
        <v>8.2824201363907832</v>
      </c>
      <c r="AF13" s="5">
        <v>6.6454581596402047</v>
      </c>
      <c r="AG13" s="6">
        <v>1.3156178181452329</v>
      </c>
      <c r="AH13" s="6">
        <v>5.1636598463751993</v>
      </c>
      <c r="AI13" s="7">
        <v>8.0338909285602984</v>
      </c>
      <c r="AJ13" s="5">
        <v>8.0082005798772116</v>
      </c>
      <c r="AK13" s="6">
        <v>1.4458853430034349</v>
      </c>
      <c r="AL13" s="6">
        <v>6.0078156115293773</v>
      </c>
      <c r="AM13" s="7">
        <v>9.2634861742834875</v>
      </c>
      <c r="AN13" s="5">
        <v>6.7712200979495627</v>
      </c>
      <c r="AO13" s="6">
        <v>1.1272010222514002</v>
      </c>
      <c r="AP13" s="6">
        <v>5.4678011791895882</v>
      </c>
      <c r="AQ13" s="7">
        <v>8.3261526781952728</v>
      </c>
      <c r="AR13" s="24">
        <f>(AB13-G13)/G13</f>
        <v>-0.2576582041552245</v>
      </c>
      <c r="AS13" s="24">
        <f t="shared" ref="AS13:AS31" si="5">(AF13-K13)/K13</f>
        <v>-0.24677223199720044</v>
      </c>
      <c r="AT13" s="24">
        <f t="shared" ref="AT13:AT31" si="6">(AJ13-O13)/O13</f>
        <v>-0.27366559969556237</v>
      </c>
      <c r="AU13" s="24">
        <f t="shared" ref="AU13:AU31" si="7">(AN13-S13)/S13</f>
        <v>-0.26153199610978545</v>
      </c>
    </row>
    <row r="14" spans="1:47" x14ac:dyDescent="0.25">
      <c r="A14" s="2">
        <v>2000</v>
      </c>
      <c r="C14" s="4">
        <f t="shared" si="0"/>
        <v>9.612962339423607</v>
      </c>
      <c r="D14" s="4">
        <f t="shared" si="0"/>
        <v>1.5915930018884012</v>
      </c>
      <c r="E14" s="4">
        <f t="shared" si="0"/>
        <v>7.9602469634333994</v>
      </c>
      <c r="F14" s="4">
        <f t="shared" si="0"/>
        <v>11.530283131463065</v>
      </c>
      <c r="G14" s="5">
        <v>9.1302941750053339</v>
      </c>
      <c r="H14" s="6">
        <v>1.5454934116833208</v>
      </c>
      <c r="I14" s="6">
        <v>7.6191512836663184</v>
      </c>
      <c r="J14" s="7">
        <v>10.914834261812242</v>
      </c>
      <c r="K14" s="5">
        <v>9.1996160717724784</v>
      </c>
      <c r="L14" s="6">
        <v>1.7181674102199209</v>
      </c>
      <c r="M14" s="6">
        <v>7.3978677900607082</v>
      </c>
      <c r="N14" s="7">
        <v>11.127225253111213</v>
      </c>
      <c r="O14" s="5">
        <v>10.993638337787155</v>
      </c>
      <c r="P14" s="6">
        <v>1.4420672120220632</v>
      </c>
      <c r="Q14" s="6">
        <v>9.3870722407368685</v>
      </c>
      <c r="R14" s="7">
        <v>13.03029492626135</v>
      </c>
      <c r="S14" s="5">
        <v>9.1283007731294603</v>
      </c>
      <c r="T14" s="6">
        <v>1.6606439736282999</v>
      </c>
      <c r="U14" s="6">
        <v>7.4368965392697008</v>
      </c>
      <c r="V14" s="7">
        <v>11.04877808466745</v>
      </c>
      <c r="X14" s="4">
        <f t="shared" si="1"/>
        <v>7.0836229696553508</v>
      </c>
      <c r="Y14" s="4">
        <f t="shared" si="2"/>
        <v>1.2901375889766531</v>
      </c>
      <c r="Z14" s="4">
        <f t="shared" si="3"/>
        <v>5.3792614268895047</v>
      </c>
      <c r="AA14" s="4">
        <f t="shared" si="4"/>
        <v>8.5008178878337279</v>
      </c>
      <c r="AB14" s="5">
        <v>6.7733131521547119</v>
      </c>
      <c r="AC14" s="6">
        <v>1.2286100622139771</v>
      </c>
      <c r="AD14" s="6">
        <v>5.1082431762477238</v>
      </c>
      <c r="AE14" s="7">
        <v>8.3845306208101054</v>
      </c>
      <c r="AF14" s="5">
        <v>6.8542301108080235</v>
      </c>
      <c r="AG14" s="6">
        <v>1.2524630234557466</v>
      </c>
      <c r="AH14" s="6">
        <v>5.4692896169532084</v>
      </c>
      <c r="AI14" s="7">
        <v>8.3839992662603109</v>
      </c>
      <c r="AJ14" s="5">
        <v>7.9807954000224752</v>
      </c>
      <c r="AK14" s="6">
        <v>1.5636915158292715</v>
      </c>
      <c r="AL14" s="6">
        <v>5.7240190232028763</v>
      </c>
      <c r="AM14" s="7">
        <v>8.9652945824414108</v>
      </c>
      <c r="AN14" s="5">
        <v>6.7261532156361907</v>
      </c>
      <c r="AO14" s="6">
        <v>1.1157857544076173</v>
      </c>
      <c r="AP14" s="6">
        <v>5.2154938911542121</v>
      </c>
      <c r="AQ14" s="7">
        <v>8.2694470818230865</v>
      </c>
      <c r="AR14" s="24">
        <f t="shared" ref="AR14:AR31" si="8">(AB14-G14)/G14</f>
        <v>-0.25814951606958986</v>
      </c>
      <c r="AS14" s="24">
        <f t="shared" si="5"/>
        <v>-0.25494389577418231</v>
      </c>
      <c r="AT14" s="24">
        <f t="shared" si="6"/>
        <v>-0.27405330657540239</v>
      </c>
      <c r="AU14" s="24">
        <f t="shared" si="7"/>
        <v>-0.26315385713016332</v>
      </c>
    </row>
    <row r="15" spans="1:47" x14ac:dyDescent="0.25">
      <c r="A15" s="2">
        <v>2005</v>
      </c>
      <c r="C15" s="4">
        <f t="shared" si="0"/>
        <v>9.6486284725713833</v>
      </c>
      <c r="D15" s="4">
        <f t="shared" si="0"/>
        <v>1.8135626191473333</v>
      </c>
      <c r="E15" s="4">
        <f t="shared" si="0"/>
        <v>7.4821165146597659</v>
      </c>
      <c r="F15" s="4">
        <f t="shared" si="0"/>
        <v>11.789911095556302</v>
      </c>
      <c r="G15" s="5">
        <v>9.0855863708239752</v>
      </c>
      <c r="H15" s="6">
        <v>1.6732795546110357</v>
      </c>
      <c r="I15" s="6">
        <v>7.0215220176017441</v>
      </c>
      <c r="J15" s="7">
        <v>10.810582055038035</v>
      </c>
      <c r="K15" s="5">
        <v>9.2939724535218478</v>
      </c>
      <c r="L15" s="6">
        <v>1.9097137197015184</v>
      </c>
      <c r="M15" s="6">
        <v>6.99313076220845</v>
      </c>
      <c r="N15" s="7">
        <v>11.423881956920221</v>
      </c>
      <c r="O15" s="5">
        <v>11.289400095196074</v>
      </c>
      <c r="P15" s="6">
        <v>1.9795212329658467</v>
      </c>
      <c r="Q15" s="6">
        <v>9.0531379308892372</v>
      </c>
      <c r="R15" s="7">
        <v>14.065056847976445</v>
      </c>
      <c r="S15" s="5">
        <v>8.9255549707436419</v>
      </c>
      <c r="T15" s="6">
        <v>1.6917359693109322</v>
      </c>
      <c r="U15" s="6">
        <v>6.8606753479396287</v>
      </c>
      <c r="V15" s="7">
        <v>10.860123522290506</v>
      </c>
      <c r="X15" s="4">
        <f t="shared" si="1"/>
        <v>7.0641274376889189</v>
      </c>
      <c r="Y15" s="4">
        <f t="shared" si="2"/>
        <v>1.2649455782484491</v>
      </c>
      <c r="Z15" s="4">
        <f t="shared" si="3"/>
        <v>5.4379309113170757</v>
      </c>
      <c r="AA15" s="4">
        <f t="shared" si="4"/>
        <v>8.4192153238109366</v>
      </c>
      <c r="AB15" s="5">
        <v>6.7376246296220348</v>
      </c>
      <c r="AC15" s="6">
        <v>1.2294536745432518</v>
      </c>
      <c r="AD15" s="6">
        <v>5.1291137611646107</v>
      </c>
      <c r="AE15" s="7">
        <v>8.2572134204951215</v>
      </c>
      <c r="AF15" s="5">
        <v>6.8376216644336969</v>
      </c>
      <c r="AG15" s="6">
        <v>1.1658595730201176</v>
      </c>
      <c r="AH15" s="6">
        <v>5.5772171702350537</v>
      </c>
      <c r="AI15" s="7">
        <v>8.0499685329765533</v>
      </c>
      <c r="AJ15" s="5">
        <v>8.1741089164458511</v>
      </c>
      <c r="AK15" s="6">
        <v>1.5314429445475191</v>
      </c>
      <c r="AL15" s="6">
        <v>6.0167387498833262</v>
      </c>
      <c r="AM15" s="7">
        <v>9.3220841029519992</v>
      </c>
      <c r="AN15" s="5">
        <v>6.5071545402540911</v>
      </c>
      <c r="AO15" s="6">
        <v>1.1330261208829073</v>
      </c>
      <c r="AP15" s="6">
        <v>5.0286539639853132</v>
      </c>
      <c r="AQ15" s="7">
        <v>8.0475952388200707</v>
      </c>
      <c r="AR15" s="24">
        <f t="shared" si="8"/>
        <v>-0.25842710039517275</v>
      </c>
      <c r="AS15" s="24">
        <f t="shared" si="5"/>
        <v>-0.26429503652739406</v>
      </c>
      <c r="AT15" s="24">
        <f t="shared" si="6"/>
        <v>-0.27594833671240493</v>
      </c>
      <c r="AU15" s="24">
        <f t="shared" si="7"/>
        <v>-0.27095238765730878</v>
      </c>
    </row>
    <row r="16" spans="1:47" x14ac:dyDescent="0.25">
      <c r="A16" s="2">
        <v>2010</v>
      </c>
      <c r="C16" s="4">
        <f t="shared" si="0"/>
        <v>9.7412257529406165</v>
      </c>
      <c r="D16" s="4">
        <f t="shared" si="0"/>
        <v>1.6955999715510766</v>
      </c>
      <c r="E16" s="4">
        <f t="shared" si="0"/>
        <v>7.8518095322135215</v>
      </c>
      <c r="F16" s="4">
        <f t="shared" si="0"/>
        <v>11.654083319781249</v>
      </c>
      <c r="G16" s="5">
        <v>9.0202918027649517</v>
      </c>
      <c r="H16" s="6">
        <v>1.4730865910062407</v>
      </c>
      <c r="I16" s="6">
        <v>7.231225272620927</v>
      </c>
      <c r="J16" s="7">
        <v>10.820495149580868</v>
      </c>
      <c r="K16" s="5">
        <v>9.5230537199512391</v>
      </c>
      <c r="L16" s="6">
        <v>1.7986568567672063</v>
      </c>
      <c r="M16" s="6">
        <v>7.5173074218514602</v>
      </c>
      <c r="N16" s="7">
        <v>11.38799403459697</v>
      </c>
      <c r="O16" s="5">
        <v>11.427689923136874</v>
      </c>
      <c r="P16" s="6">
        <v>2.0552875831084689</v>
      </c>
      <c r="Q16" s="6">
        <v>9.3993461886011875</v>
      </c>
      <c r="R16" s="7">
        <v>13.665886518042125</v>
      </c>
      <c r="S16" s="5">
        <v>8.9938675659093992</v>
      </c>
      <c r="T16" s="6">
        <v>1.4553688553223902</v>
      </c>
      <c r="U16" s="6">
        <v>7.2593592457805132</v>
      </c>
      <c r="V16" s="7">
        <v>10.741957576905028</v>
      </c>
      <c r="X16" s="4">
        <f t="shared" si="1"/>
        <v>7.1426657467367338</v>
      </c>
      <c r="Y16" s="4">
        <f t="shared" si="2"/>
        <v>1.4373241167489366</v>
      </c>
      <c r="Z16" s="4">
        <f t="shared" si="3"/>
        <v>5.5628806522193406</v>
      </c>
      <c r="AA16" s="4">
        <f t="shared" si="4"/>
        <v>8.7820492259617655</v>
      </c>
      <c r="AB16" s="5">
        <v>6.6904013293188873</v>
      </c>
      <c r="AC16" s="6">
        <v>1.2190715143441193</v>
      </c>
      <c r="AD16" s="6">
        <v>5.2341531226821365</v>
      </c>
      <c r="AE16" s="7">
        <v>8.3395125500863081</v>
      </c>
      <c r="AF16" s="5">
        <v>6.9961804229093332</v>
      </c>
      <c r="AG16" s="6">
        <v>1.2109472701167563</v>
      </c>
      <c r="AH16" s="6">
        <v>5.8094157765319148</v>
      </c>
      <c r="AI16" s="7">
        <v>8.2835687189645473</v>
      </c>
      <c r="AJ16" s="5">
        <v>8.2134895308113869</v>
      </c>
      <c r="AK16" s="6">
        <v>2.1195134054921367</v>
      </c>
      <c r="AL16" s="6">
        <v>6.020476076045755</v>
      </c>
      <c r="AM16" s="7">
        <v>10.21383940052708</v>
      </c>
      <c r="AN16" s="5">
        <v>6.6705917039073288</v>
      </c>
      <c r="AO16" s="6">
        <v>1.1997642770427335</v>
      </c>
      <c r="AP16" s="6">
        <v>5.1874776336175588</v>
      </c>
      <c r="AQ16" s="7">
        <v>8.2912762342691284</v>
      </c>
      <c r="AR16" s="24">
        <f t="shared" si="8"/>
        <v>-0.25829435725481664</v>
      </c>
      <c r="AS16" s="24">
        <f t="shared" si="5"/>
        <v>-0.26534275363248128</v>
      </c>
      <c r="AT16" s="24">
        <f t="shared" si="6"/>
        <v>-0.28126422872376966</v>
      </c>
      <c r="AU16" s="24">
        <f t="shared" si="7"/>
        <v>-0.2583177754149148</v>
      </c>
    </row>
    <row r="17" spans="1:47" x14ac:dyDescent="0.25">
      <c r="A17" s="2">
        <v>2015</v>
      </c>
      <c r="C17" s="4">
        <f t="shared" si="0"/>
        <v>9.2972475587607999</v>
      </c>
      <c r="D17" s="4">
        <f t="shared" si="0"/>
        <v>1.6539731046529245</v>
      </c>
      <c r="E17" s="4">
        <f t="shared" si="0"/>
        <v>7.4782299370569856</v>
      </c>
      <c r="F17" s="4">
        <f t="shared" si="0"/>
        <v>10.548304049183091</v>
      </c>
      <c r="G17" s="5">
        <v>8.7911974304034253</v>
      </c>
      <c r="H17" s="6">
        <v>1.1573887379656194</v>
      </c>
      <c r="I17" s="6">
        <v>7.2197520637839414</v>
      </c>
      <c r="J17" s="7">
        <v>9.9251348471183238</v>
      </c>
      <c r="K17" s="5">
        <v>9.3238658893422617</v>
      </c>
      <c r="L17" s="6">
        <v>1.4670928690005571</v>
      </c>
      <c r="M17" s="6">
        <v>7.6078615210518423</v>
      </c>
      <c r="N17" s="7">
        <v>10.563795361976448</v>
      </c>
      <c r="O17" s="5">
        <v>10.536963614983113</v>
      </c>
      <c r="P17" s="6">
        <v>2.8471933488350505</v>
      </c>
      <c r="Q17" s="6">
        <v>8.0407071745071228</v>
      </c>
      <c r="R17" s="7">
        <v>12.079466091826166</v>
      </c>
      <c r="S17" s="5">
        <v>8.5369633003143974</v>
      </c>
      <c r="T17" s="6">
        <v>1.1442174628104713</v>
      </c>
      <c r="U17" s="6">
        <v>7.0445989888850367</v>
      </c>
      <c r="V17" s="7">
        <v>9.6248198958114255</v>
      </c>
      <c r="X17" s="4">
        <f t="shared" si="1"/>
        <v>6.9155437978206216</v>
      </c>
      <c r="Y17" s="4">
        <f t="shared" si="2"/>
        <v>1.3698895029272165</v>
      </c>
      <c r="Z17" s="4">
        <f t="shared" si="3"/>
        <v>5.4312789215441066</v>
      </c>
      <c r="AA17" s="4">
        <f t="shared" si="4"/>
        <v>8.5280809391776753</v>
      </c>
      <c r="AB17" s="5">
        <v>6.549837194855022</v>
      </c>
      <c r="AC17" s="6">
        <v>1.2385193897884634</v>
      </c>
      <c r="AD17" s="6">
        <v>5.1098948687520718</v>
      </c>
      <c r="AE17" s="7">
        <v>7.8665157273003707</v>
      </c>
      <c r="AF17" s="5">
        <v>6.8758603587075466</v>
      </c>
      <c r="AG17" s="6">
        <v>1.2985057597326986</v>
      </c>
      <c r="AH17" s="6">
        <v>5.3902922757583154</v>
      </c>
      <c r="AI17" s="7">
        <v>8.4392856561008074</v>
      </c>
      <c r="AJ17" s="5">
        <v>7.6356160580508314</v>
      </c>
      <c r="AK17" s="6">
        <v>1.8577142487749232</v>
      </c>
      <c r="AL17" s="6">
        <v>6.0072208999511858</v>
      </c>
      <c r="AM17" s="7">
        <v>9.86363033023658</v>
      </c>
      <c r="AN17" s="5">
        <v>6.600861579669087</v>
      </c>
      <c r="AO17" s="6">
        <v>1.08481861341278</v>
      </c>
      <c r="AP17" s="6">
        <v>5.2177076417148527</v>
      </c>
      <c r="AQ17" s="7">
        <v>7.9428920430729439</v>
      </c>
      <c r="AR17" s="24">
        <f t="shared" si="8"/>
        <v>-0.25495505626991111</v>
      </c>
      <c r="AS17" s="24">
        <f t="shared" si="5"/>
        <v>-0.26255263210434338</v>
      </c>
      <c r="AT17" s="24">
        <f t="shared" si="6"/>
        <v>-0.27534948994287967</v>
      </c>
      <c r="AU17" s="24">
        <f t="shared" si="7"/>
        <v>-0.2267904467357858</v>
      </c>
    </row>
    <row r="18" spans="1:47" x14ac:dyDescent="0.25">
      <c r="A18" s="1">
        <v>2020</v>
      </c>
      <c r="C18" s="4">
        <f t="shared" si="0"/>
        <v>9.493908440082107</v>
      </c>
      <c r="D18" s="4">
        <f t="shared" si="0"/>
        <v>1.7307415233691374</v>
      </c>
      <c r="E18" s="4">
        <f t="shared" si="0"/>
        <v>7.2655210749711729</v>
      </c>
      <c r="F18" s="4">
        <f t="shared" si="0"/>
        <v>11.427092206291229</v>
      </c>
      <c r="G18" s="5">
        <v>8.5776130625547342</v>
      </c>
      <c r="H18" s="6">
        <v>1.4441581872621063</v>
      </c>
      <c r="I18" s="6">
        <v>6.5469446057611869</v>
      </c>
      <c r="J18" s="7">
        <v>10.10243255130117</v>
      </c>
      <c r="K18" s="5">
        <v>9.6951065455712655</v>
      </c>
      <c r="L18" s="6">
        <v>1.8675793773772811</v>
      </c>
      <c r="M18" s="6">
        <v>7.3387899188452881</v>
      </c>
      <c r="N18" s="7">
        <v>11.394463833842551</v>
      </c>
      <c r="O18" s="5">
        <v>11.081221173939749</v>
      </c>
      <c r="P18" s="6">
        <v>2.1782594708711542</v>
      </c>
      <c r="Q18" s="6">
        <v>8.5590414605161094</v>
      </c>
      <c r="R18" s="7">
        <v>14.029511144043539</v>
      </c>
      <c r="S18" s="5">
        <v>8.6216929782626774</v>
      </c>
      <c r="T18" s="6">
        <v>1.4329690579660082</v>
      </c>
      <c r="U18" s="6">
        <v>6.6173083147621101</v>
      </c>
      <c r="V18" s="7">
        <v>10.181961295977656</v>
      </c>
      <c r="X18" s="4">
        <f t="shared" si="1"/>
        <v>7.0437593695654757</v>
      </c>
      <c r="Y18" s="4">
        <f t="shared" si="2"/>
        <v>1.4487589701223664</v>
      </c>
      <c r="Z18" s="4">
        <f t="shared" si="3"/>
        <v>5.7639127702699291</v>
      </c>
      <c r="AA18" s="4">
        <f t="shared" si="4"/>
        <v>8.5238219492652796</v>
      </c>
      <c r="AB18" s="5">
        <v>6.4035181095790774</v>
      </c>
      <c r="AC18" s="6">
        <v>1.1318394905187663</v>
      </c>
      <c r="AD18" s="6">
        <v>5.2459075630439447</v>
      </c>
      <c r="AE18" s="7">
        <v>7.4897403552966191</v>
      </c>
      <c r="AF18" s="5">
        <v>7.0885754190505699</v>
      </c>
      <c r="AG18" s="6">
        <v>1.2574159933959719</v>
      </c>
      <c r="AH18" s="6">
        <v>6.0537608506719769</v>
      </c>
      <c r="AI18" s="7">
        <v>8.9314607174010181</v>
      </c>
      <c r="AJ18" s="5">
        <v>7.9911688525466662</v>
      </c>
      <c r="AK18" s="6">
        <v>2.1588648993803856</v>
      </c>
      <c r="AL18" s="6">
        <v>6.4235653505674479</v>
      </c>
      <c r="AM18" s="7">
        <v>9.7192725672020703</v>
      </c>
      <c r="AN18" s="5">
        <v>6.69177509708559</v>
      </c>
      <c r="AO18" s="6">
        <v>1.2469154971943419</v>
      </c>
      <c r="AP18" s="6">
        <v>5.3324173167963504</v>
      </c>
      <c r="AQ18" s="7">
        <v>7.9548141571614064</v>
      </c>
      <c r="AR18" s="24">
        <f t="shared" si="8"/>
        <v>-0.25346153261058035</v>
      </c>
      <c r="AS18" s="24">
        <f t="shared" si="5"/>
        <v>-0.26885017862040533</v>
      </c>
      <c r="AT18" s="24">
        <f t="shared" si="6"/>
        <v>-0.27885485479345096</v>
      </c>
      <c r="AU18" s="24">
        <f t="shared" si="7"/>
        <v>-0.22384442197638746</v>
      </c>
    </row>
    <row r="19" spans="1:47" x14ac:dyDescent="0.25">
      <c r="A19" s="1">
        <v>2025</v>
      </c>
      <c r="C19" s="4">
        <f t="shared" si="0"/>
        <v>9.6033762049541682</v>
      </c>
      <c r="D19" s="4">
        <f t="shared" si="0"/>
        <v>1.7046025723794167</v>
      </c>
      <c r="E19" s="4">
        <f t="shared" si="0"/>
        <v>7.4721424984899976</v>
      </c>
      <c r="F19" s="4">
        <f t="shared" si="0"/>
        <v>11.567911681281084</v>
      </c>
      <c r="G19" s="5">
        <v>9.0722818530520062</v>
      </c>
      <c r="H19" s="6">
        <v>1.4691294496942886</v>
      </c>
      <c r="I19" s="6">
        <v>7.1041991909304461</v>
      </c>
      <c r="J19" s="7">
        <v>11.166918717239747</v>
      </c>
      <c r="K19" s="5">
        <v>10.058351729417629</v>
      </c>
      <c r="L19" s="6">
        <v>1.9912768147065132</v>
      </c>
      <c r="M19" s="6">
        <v>7.815549462239689</v>
      </c>
      <c r="N19" s="7">
        <v>12.159838911635271</v>
      </c>
      <c r="O19" s="5">
        <v>10.510185423098457</v>
      </c>
      <c r="P19" s="6">
        <v>1.8976201837016702</v>
      </c>
      <c r="Q19" s="6">
        <v>7.8848244914873966</v>
      </c>
      <c r="R19" s="7">
        <v>12.157657189640625</v>
      </c>
      <c r="S19" s="5">
        <v>8.7726858142485842</v>
      </c>
      <c r="T19" s="6">
        <v>1.4603838414151957</v>
      </c>
      <c r="U19" s="6">
        <v>7.0839968493024585</v>
      </c>
      <c r="V19" s="7">
        <v>10.787231906608687</v>
      </c>
      <c r="X19" s="4">
        <f t="shared" si="1"/>
        <v>7.1345524972791434</v>
      </c>
      <c r="Y19" s="4">
        <f t="shared" si="2"/>
        <v>1.3526907111328101</v>
      </c>
      <c r="Z19" s="4">
        <f t="shared" si="3"/>
        <v>5.8129776593462408</v>
      </c>
      <c r="AA19" s="4">
        <f t="shared" si="4"/>
        <v>8.5997527730569594</v>
      </c>
      <c r="AB19" s="5">
        <v>6.7497696228232078</v>
      </c>
      <c r="AC19" s="6">
        <v>1.0952033907698357</v>
      </c>
      <c r="AD19" s="6">
        <v>5.4770049898425546</v>
      </c>
      <c r="AE19" s="7">
        <v>7.7957739182426735</v>
      </c>
      <c r="AF19" s="5">
        <v>7.3516224062290441</v>
      </c>
      <c r="AG19" s="6">
        <v>1.2349771159678578</v>
      </c>
      <c r="AH19" s="6">
        <v>6.3076578127638756</v>
      </c>
      <c r="AI19" s="7">
        <v>9.3309994072477238</v>
      </c>
      <c r="AJ19" s="5">
        <v>7.6321537253353835</v>
      </c>
      <c r="AK19" s="6">
        <v>1.802040569775698</v>
      </c>
      <c r="AL19" s="6">
        <v>6.0409128614945082</v>
      </c>
      <c r="AM19" s="7">
        <v>8.9093903023081538</v>
      </c>
      <c r="AN19" s="5">
        <v>6.8046642347289401</v>
      </c>
      <c r="AO19" s="6">
        <v>1.2785417680178492</v>
      </c>
      <c r="AP19" s="6">
        <v>5.4263349732840247</v>
      </c>
      <c r="AQ19" s="7">
        <v>8.362847464429283</v>
      </c>
      <c r="AR19" s="24">
        <f t="shared" si="8"/>
        <v>-0.25600089016717242</v>
      </c>
      <c r="AS19" s="24">
        <f t="shared" si="5"/>
        <v>-0.26910267169045421</v>
      </c>
      <c r="AT19" s="24">
        <f t="shared" si="6"/>
        <v>-0.27383262824630694</v>
      </c>
      <c r="AU19" s="24">
        <f t="shared" si="7"/>
        <v>-0.22433512623046253</v>
      </c>
    </row>
    <row r="20" spans="1:47" x14ac:dyDescent="0.25">
      <c r="A20" s="1">
        <v>2030</v>
      </c>
      <c r="C20" s="4">
        <f t="shared" si="0"/>
        <v>9.6687126584707759</v>
      </c>
      <c r="D20" s="4">
        <f t="shared" si="0"/>
        <v>1.7599854174380922</v>
      </c>
      <c r="E20" s="4">
        <f t="shared" si="0"/>
        <v>7.3529162455132253</v>
      </c>
      <c r="F20" s="4">
        <f t="shared" si="0"/>
        <v>11.618301820873205</v>
      </c>
      <c r="G20" s="5">
        <v>9.4941850134967822</v>
      </c>
      <c r="H20" s="6">
        <v>1.7221485228971816</v>
      </c>
      <c r="I20" s="6">
        <v>7.1602485696088145</v>
      </c>
      <c r="J20" s="7">
        <v>11.752636143801595</v>
      </c>
      <c r="K20" s="5">
        <v>9.944573916050965</v>
      </c>
      <c r="L20" s="6">
        <v>1.817156837824349</v>
      </c>
      <c r="M20" s="6">
        <v>7.9352099338359414</v>
      </c>
      <c r="N20" s="7">
        <v>12.164064974120611</v>
      </c>
      <c r="O20" s="5">
        <v>10.305046906612212</v>
      </c>
      <c r="P20" s="6">
        <v>2.0190862702791272</v>
      </c>
      <c r="Q20" s="6">
        <v>7.3910282837572971</v>
      </c>
      <c r="R20" s="7">
        <v>11.576262336382523</v>
      </c>
      <c r="S20" s="5">
        <v>8.9310447977231444</v>
      </c>
      <c r="T20" s="6">
        <v>1.4815500387517109</v>
      </c>
      <c r="U20" s="6">
        <v>6.9251781948508482</v>
      </c>
      <c r="V20" s="7">
        <v>10.980243829188092</v>
      </c>
      <c r="X20" s="4">
        <f t="shared" si="1"/>
        <v>7.2025276622655925</v>
      </c>
      <c r="Y20" s="4">
        <f t="shared" si="2"/>
        <v>1.358887113779794</v>
      </c>
      <c r="Z20" s="4">
        <f t="shared" si="3"/>
        <v>5.8752027854408162</v>
      </c>
      <c r="AA20" s="4">
        <f t="shared" si="4"/>
        <v>8.6010135827416558</v>
      </c>
      <c r="AB20" s="5">
        <v>7.0394585762188306</v>
      </c>
      <c r="AC20" s="6">
        <v>1.2400579310834683</v>
      </c>
      <c r="AD20" s="6">
        <v>5.6318245133986746</v>
      </c>
      <c r="AE20" s="7">
        <v>8.2366617458886644</v>
      </c>
      <c r="AF20" s="5">
        <v>7.2747373049448818</v>
      </c>
      <c r="AG20" s="6">
        <v>1.1903448150203255</v>
      </c>
      <c r="AH20" s="6">
        <v>6.1525211188632234</v>
      </c>
      <c r="AI20" s="7">
        <v>9.1249175588244213</v>
      </c>
      <c r="AJ20" s="5">
        <v>7.4839898677624648</v>
      </c>
      <c r="AK20" s="6">
        <v>1.760980696860011</v>
      </c>
      <c r="AL20" s="6">
        <v>6.0357634474419015</v>
      </c>
      <c r="AM20" s="7">
        <v>8.7550001741746559</v>
      </c>
      <c r="AN20" s="5">
        <v>7.0119249001361945</v>
      </c>
      <c r="AO20" s="6">
        <v>1.2441650121553713</v>
      </c>
      <c r="AP20" s="6">
        <v>5.6807020620594662</v>
      </c>
      <c r="AQ20" s="7">
        <v>8.2874748520788817</v>
      </c>
      <c r="AR20" s="24">
        <f t="shared" si="8"/>
        <v>-0.25855051632007925</v>
      </c>
      <c r="AS20" s="24">
        <f t="shared" si="5"/>
        <v>-0.26847169457877462</v>
      </c>
      <c r="AT20" s="24">
        <f t="shared" si="6"/>
        <v>-0.27375489548132204</v>
      </c>
      <c r="AU20" s="24">
        <f t="shared" si="7"/>
        <v>-0.21488190251561665</v>
      </c>
    </row>
    <row r="21" spans="1:47" x14ac:dyDescent="0.25">
      <c r="A21" s="1">
        <v>2035</v>
      </c>
      <c r="C21" s="4">
        <f t="shared" si="0"/>
        <v>9.7562507105698622</v>
      </c>
      <c r="D21" s="4">
        <f t="shared" si="0"/>
        <v>1.7425942835487547</v>
      </c>
      <c r="E21" s="4">
        <f t="shared" si="0"/>
        <v>7.5302779501724393</v>
      </c>
      <c r="F21" s="4">
        <f t="shared" si="0"/>
        <v>11.644161177780997</v>
      </c>
      <c r="G21" s="5">
        <v>9.5222862077114705</v>
      </c>
      <c r="H21" s="6">
        <v>1.7375871188567749</v>
      </c>
      <c r="I21" s="6">
        <v>7.2489774825079181</v>
      </c>
      <c r="J21" s="7">
        <v>11.669921343261532</v>
      </c>
      <c r="K21" s="5">
        <v>10.304208288472461</v>
      </c>
      <c r="L21" s="6">
        <v>1.7569354470131855</v>
      </c>
      <c r="M21" s="6">
        <v>8.4047948559474186</v>
      </c>
      <c r="N21" s="7">
        <v>12.131199494540828</v>
      </c>
      <c r="O21" s="5">
        <v>10.051451511580391</v>
      </c>
      <c r="P21" s="6">
        <v>1.8831685089124486</v>
      </c>
      <c r="Q21" s="6">
        <v>7.3985994584220443</v>
      </c>
      <c r="R21" s="7">
        <v>11.463081457010718</v>
      </c>
      <c r="S21" s="5">
        <v>9.1470568345151246</v>
      </c>
      <c r="T21" s="6">
        <v>1.5926860594126093</v>
      </c>
      <c r="U21" s="6">
        <v>7.0687400038123771</v>
      </c>
      <c r="V21" s="7">
        <v>11.312442416310912</v>
      </c>
      <c r="X21" s="4">
        <f t="shared" si="1"/>
        <v>7.2543227372854071</v>
      </c>
      <c r="Y21" s="4">
        <f t="shared" si="2"/>
        <v>1.4509142044217074</v>
      </c>
      <c r="Z21" s="4">
        <f t="shared" si="3"/>
        <v>5.9281924316278136</v>
      </c>
      <c r="AA21" s="4">
        <f t="shared" si="4"/>
        <v>8.7405481660394582</v>
      </c>
      <c r="AB21" s="5">
        <v>7.0429321791906832</v>
      </c>
      <c r="AC21" s="6">
        <v>1.1627552743800269</v>
      </c>
      <c r="AD21" s="6">
        <v>5.7949228593322353</v>
      </c>
      <c r="AE21" s="7">
        <v>8.36842856057803</v>
      </c>
      <c r="AF21" s="5">
        <v>7.5162279301644004</v>
      </c>
      <c r="AG21" s="6">
        <v>1.3210177549572835</v>
      </c>
      <c r="AH21" s="6">
        <v>6.4984059525367517</v>
      </c>
      <c r="AI21" s="7">
        <v>9.127056664486572</v>
      </c>
      <c r="AJ21" s="5">
        <v>7.2969228742841414</v>
      </c>
      <c r="AK21" s="6">
        <v>1.9993543082171328</v>
      </c>
      <c r="AL21" s="6">
        <v>5.714998477262049</v>
      </c>
      <c r="AM21" s="7">
        <v>8.9399266373125652</v>
      </c>
      <c r="AN21" s="5">
        <v>7.1612079655024026</v>
      </c>
      <c r="AO21" s="6">
        <v>1.3205294801323857</v>
      </c>
      <c r="AP21" s="6">
        <v>5.7044424373802185</v>
      </c>
      <c r="AQ21" s="7">
        <v>8.5267808017806654</v>
      </c>
      <c r="AR21" s="24">
        <f t="shared" si="8"/>
        <v>-0.2603738193158826</v>
      </c>
      <c r="AS21" s="24">
        <f t="shared" si="5"/>
        <v>-0.27056715860713276</v>
      </c>
      <c r="AT21" s="24">
        <f t="shared" si="6"/>
        <v>-0.2740428717307869</v>
      </c>
      <c r="AU21" s="24">
        <f t="shared" si="7"/>
        <v>-0.21710249591096914</v>
      </c>
    </row>
    <row r="22" spans="1:47" x14ac:dyDescent="0.25">
      <c r="A22" s="1">
        <v>2040</v>
      </c>
      <c r="C22" s="4">
        <f t="shared" si="0"/>
        <v>9.7832449922989468</v>
      </c>
      <c r="D22" s="4">
        <f t="shared" si="0"/>
        <v>1.9405451307753889</v>
      </c>
      <c r="E22" s="4">
        <f t="shared" si="0"/>
        <v>7.6464729471168358</v>
      </c>
      <c r="F22" s="4">
        <f t="shared" si="0"/>
        <v>12.017415856069199</v>
      </c>
      <c r="G22" s="5">
        <v>9.966203732370694</v>
      </c>
      <c r="H22" s="6">
        <v>1.8159620743588534</v>
      </c>
      <c r="I22" s="6">
        <v>7.7969368083312016</v>
      </c>
      <c r="J22" s="7">
        <v>12.422764646210501</v>
      </c>
      <c r="K22" s="5">
        <v>10.382112754423419</v>
      </c>
      <c r="L22" s="6">
        <v>1.7970078440008703</v>
      </c>
      <c r="M22" s="6">
        <v>8.6209911670916135</v>
      </c>
      <c r="N22" s="7">
        <v>12.292556688173795</v>
      </c>
      <c r="O22" s="5">
        <v>9.855292082947857</v>
      </c>
      <c r="P22" s="6">
        <v>2.5431850380388807</v>
      </c>
      <c r="Q22" s="6">
        <v>7.2239149980348643</v>
      </c>
      <c r="R22" s="7">
        <v>12.255493868094268</v>
      </c>
      <c r="S22" s="5">
        <v>8.9293713994538173</v>
      </c>
      <c r="T22" s="6">
        <v>1.606025566702951</v>
      </c>
      <c r="U22" s="6">
        <v>6.9440488150096664</v>
      </c>
      <c r="V22" s="7">
        <v>11.098848221798233</v>
      </c>
      <c r="X22" s="4">
        <f t="shared" si="1"/>
        <v>7.2701037103185415</v>
      </c>
      <c r="Y22" s="4">
        <f t="shared" si="2"/>
        <v>1.4859090263707444</v>
      </c>
      <c r="Z22" s="4">
        <f t="shared" si="3"/>
        <v>5.7937443044968964</v>
      </c>
      <c r="AA22" s="4">
        <f t="shared" si="4"/>
        <v>9.0045137946027509</v>
      </c>
      <c r="AB22" s="5">
        <v>7.3697499719686554</v>
      </c>
      <c r="AC22" s="6">
        <v>1.4311572490488131</v>
      </c>
      <c r="AD22" s="6">
        <v>6.0518556446901668</v>
      </c>
      <c r="AE22" s="7">
        <v>8.6826352075810647</v>
      </c>
      <c r="AF22" s="5">
        <v>7.5749380615465816</v>
      </c>
      <c r="AG22" s="6">
        <v>1.6641454434238538</v>
      </c>
      <c r="AH22" s="6">
        <v>5.7988106692574704</v>
      </c>
      <c r="AI22" s="7">
        <v>9.8035112643489182</v>
      </c>
      <c r="AJ22" s="5">
        <v>7.1844152503272252</v>
      </c>
      <c r="AK22" s="6">
        <v>1.5632422637075587</v>
      </c>
      <c r="AL22" s="6">
        <v>5.6189092010439374</v>
      </c>
      <c r="AM22" s="7">
        <v>9.2763038820146075</v>
      </c>
      <c r="AN22" s="5">
        <v>6.9513115574317039</v>
      </c>
      <c r="AO22" s="6">
        <v>1.2850911493027519</v>
      </c>
      <c r="AP22" s="6">
        <v>5.70540170299601</v>
      </c>
      <c r="AQ22" s="7">
        <v>8.2556048244664133</v>
      </c>
      <c r="AR22" s="24">
        <f t="shared" si="8"/>
        <v>-0.26052585619624008</v>
      </c>
      <c r="AS22" s="24">
        <f t="shared" si="5"/>
        <v>-0.27038568731405932</v>
      </c>
      <c r="AT22" s="24">
        <f t="shared" si="6"/>
        <v>-0.27100940389599643</v>
      </c>
      <c r="AU22" s="24">
        <f t="shared" si="7"/>
        <v>-0.22152285458113047</v>
      </c>
    </row>
    <row r="23" spans="1:47" x14ac:dyDescent="0.25">
      <c r="A23" s="1">
        <v>2045</v>
      </c>
      <c r="C23" s="4">
        <f t="shared" si="0"/>
        <v>9.6770386679511518</v>
      </c>
      <c r="D23" s="4">
        <f t="shared" si="0"/>
        <v>1.9045351564446262</v>
      </c>
      <c r="E23" s="4">
        <f t="shared" si="0"/>
        <v>7.5983989836586012</v>
      </c>
      <c r="F23" s="4">
        <f t="shared" si="0"/>
        <v>11.916349015317662</v>
      </c>
      <c r="G23" s="5">
        <v>9.4684506588535839</v>
      </c>
      <c r="H23" s="6">
        <v>1.7904047663134448</v>
      </c>
      <c r="I23" s="6">
        <v>7.3868687109831352</v>
      </c>
      <c r="J23" s="7">
        <v>11.371842353508749</v>
      </c>
      <c r="K23" s="5">
        <v>10.795898802567732</v>
      </c>
      <c r="L23" s="6">
        <v>2.0388047524660031</v>
      </c>
      <c r="M23" s="6">
        <v>8.4633844914627971</v>
      </c>
      <c r="N23" s="7">
        <v>13.25065797676432</v>
      </c>
      <c r="O23" s="5">
        <v>9.5981642483483327</v>
      </c>
      <c r="P23" s="6">
        <v>2.3351942201753966</v>
      </c>
      <c r="Q23" s="6">
        <v>7.5512299774487337</v>
      </c>
      <c r="R23" s="7">
        <v>12.398835048126873</v>
      </c>
      <c r="S23" s="5">
        <v>8.8456409620349596</v>
      </c>
      <c r="T23" s="6">
        <v>1.4537368868236613</v>
      </c>
      <c r="U23" s="6">
        <v>6.9921127547397397</v>
      </c>
      <c r="V23" s="7">
        <v>10.644060682870711</v>
      </c>
      <c r="X23" s="4">
        <f t="shared" si="1"/>
        <v>7.1523393242305087</v>
      </c>
      <c r="Y23" s="4">
        <f t="shared" si="2"/>
        <v>1.4303380405911081</v>
      </c>
      <c r="Z23" s="4">
        <f t="shared" si="3"/>
        <v>5.6910451429951552</v>
      </c>
      <c r="AA23" s="4">
        <f t="shared" si="4"/>
        <v>9.0674500224753487</v>
      </c>
      <c r="AB23" s="5">
        <v>7.0131356405220133</v>
      </c>
      <c r="AC23" s="6">
        <v>1.3916595324520948</v>
      </c>
      <c r="AD23" s="6">
        <v>5.6033163417409355</v>
      </c>
      <c r="AE23" s="7">
        <v>8.3147704426833862</v>
      </c>
      <c r="AF23" s="5">
        <v>7.878513549362995</v>
      </c>
      <c r="AG23" s="6">
        <v>1.5111936157231169</v>
      </c>
      <c r="AH23" s="6">
        <v>6.1484596651894385</v>
      </c>
      <c r="AI23" s="7">
        <v>10.141279208495719</v>
      </c>
      <c r="AJ23" s="5">
        <v>7.0104602059429313</v>
      </c>
      <c r="AK23" s="6">
        <v>1.5258717955069041</v>
      </c>
      <c r="AL23" s="6">
        <v>5.5003439181976592</v>
      </c>
      <c r="AM23" s="7">
        <v>9.0518747136352662</v>
      </c>
      <c r="AN23" s="5">
        <v>6.707247901094096</v>
      </c>
      <c r="AO23" s="6">
        <v>1.2926272186823167</v>
      </c>
      <c r="AP23" s="6">
        <v>5.5120606468525857</v>
      </c>
      <c r="AQ23" s="7">
        <v>8.7618757250870267</v>
      </c>
      <c r="AR23" s="24">
        <f t="shared" si="8"/>
        <v>-0.25931539454511493</v>
      </c>
      <c r="AS23" s="24">
        <f t="shared" si="5"/>
        <v>-0.2702308817966001</v>
      </c>
      <c r="AT23" s="24">
        <f t="shared" si="6"/>
        <v>-0.26960405921900094</v>
      </c>
      <c r="AU23" s="24">
        <f t="shared" si="7"/>
        <v>-0.2417454054622766</v>
      </c>
    </row>
    <row r="24" spans="1:47" x14ac:dyDescent="0.25">
      <c r="A24" s="1">
        <v>2050</v>
      </c>
      <c r="C24" s="4">
        <f t="shared" si="0"/>
        <v>9.3706573870485759</v>
      </c>
      <c r="D24" s="4">
        <f t="shared" si="0"/>
        <v>1.8782046721225272</v>
      </c>
      <c r="E24" s="4">
        <f t="shared" si="0"/>
        <v>7.6858249770137563</v>
      </c>
      <c r="F24" s="4">
        <f t="shared" si="0"/>
        <v>11.33948174459703</v>
      </c>
      <c r="G24" s="5">
        <v>9.5792820478987259</v>
      </c>
      <c r="H24" s="6">
        <v>1.6931645272323512</v>
      </c>
      <c r="I24" s="6">
        <v>7.847565554383392</v>
      </c>
      <c r="J24" s="7">
        <v>11.204205891381736</v>
      </c>
      <c r="K24" s="5">
        <v>10.518988407002228</v>
      </c>
      <c r="L24" s="6">
        <v>1.8659241773409787</v>
      </c>
      <c r="M24" s="6">
        <v>8.9833903771191839</v>
      </c>
      <c r="N24" s="7">
        <v>13.253711245202576</v>
      </c>
      <c r="O24" s="5">
        <v>8.5230171434021678</v>
      </c>
      <c r="P24" s="6">
        <v>2.3025470850668364</v>
      </c>
      <c r="Q24" s="6">
        <v>6.8510825656253127</v>
      </c>
      <c r="R24" s="7">
        <v>10.366133946132619</v>
      </c>
      <c r="S24" s="5">
        <v>8.8613419498911821</v>
      </c>
      <c r="T24" s="6">
        <v>1.6511828988499428</v>
      </c>
      <c r="U24" s="6">
        <v>7.0612614109271377</v>
      </c>
      <c r="V24" s="7">
        <v>10.533875895671191</v>
      </c>
      <c r="X24" s="4">
        <f t="shared" si="1"/>
        <v>6.9520703261654617</v>
      </c>
      <c r="Y24" s="4">
        <f t="shared" si="2"/>
        <v>1.2699643455415552</v>
      </c>
      <c r="Z24" s="4">
        <f t="shared" si="3"/>
        <v>5.5873008309228256</v>
      </c>
      <c r="AA24" s="4">
        <f t="shared" si="4"/>
        <v>8.4229495672039203</v>
      </c>
      <c r="AB24" s="5">
        <v>7.0891222117390642</v>
      </c>
      <c r="AC24" s="6">
        <v>1.4491569182582589</v>
      </c>
      <c r="AD24" s="6">
        <v>5.7215285865693719</v>
      </c>
      <c r="AE24" s="7">
        <v>8.7628228243928206</v>
      </c>
      <c r="AF24" s="5">
        <v>7.7114114069793063</v>
      </c>
      <c r="AG24" s="6">
        <v>1.5205433731390092</v>
      </c>
      <c r="AH24" s="6">
        <v>5.9967123864427005</v>
      </c>
      <c r="AI24" s="7">
        <v>9.7704914306392983</v>
      </c>
      <c r="AJ24" s="5">
        <v>6.3027562478608345</v>
      </c>
      <c r="AK24" s="6">
        <v>1.0591725489470094</v>
      </c>
      <c r="AL24" s="6">
        <v>5.0748274927482404</v>
      </c>
      <c r="AM24" s="7">
        <v>7.3223526616947812</v>
      </c>
      <c r="AN24" s="5">
        <v>6.7049914380826428</v>
      </c>
      <c r="AO24" s="6">
        <v>1.050984541821943</v>
      </c>
      <c r="AP24" s="6">
        <v>5.5561348579309877</v>
      </c>
      <c r="AQ24" s="7">
        <v>7.8361313520887865</v>
      </c>
      <c r="AR24" s="24">
        <f t="shared" si="8"/>
        <v>-0.25995265863435907</v>
      </c>
      <c r="AS24" s="24">
        <f t="shared" si="5"/>
        <v>-0.26690560835241417</v>
      </c>
      <c r="AT24" s="24">
        <f t="shared" si="6"/>
        <v>-0.26050175169013712</v>
      </c>
      <c r="AU24" s="24">
        <f t="shared" si="7"/>
        <v>-0.24334356173164262</v>
      </c>
    </row>
    <row r="25" spans="1:47" x14ac:dyDescent="0.25">
      <c r="A25" s="1">
        <v>2055</v>
      </c>
      <c r="C25" s="4">
        <f t="shared" si="0"/>
        <v>9.5641920174736761</v>
      </c>
      <c r="D25" s="4">
        <f t="shared" si="0"/>
        <v>1.7809061495868352</v>
      </c>
      <c r="E25" s="4">
        <f t="shared" si="0"/>
        <v>7.8128832603048224</v>
      </c>
      <c r="F25" s="4">
        <f t="shared" si="0"/>
        <v>11.552322087333092</v>
      </c>
      <c r="G25" s="5">
        <v>9.8394096311790875</v>
      </c>
      <c r="H25" s="6">
        <v>1.5965218656949363</v>
      </c>
      <c r="I25" s="6">
        <v>7.9840496281311761</v>
      </c>
      <c r="J25" s="7">
        <v>11.364212004256252</v>
      </c>
      <c r="K25" s="5">
        <v>10.831860052861972</v>
      </c>
      <c r="L25" s="6">
        <v>1.8196118556519556</v>
      </c>
      <c r="M25" s="6">
        <v>9.2936855178129054</v>
      </c>
      <c r="N25" s="7">
        <v>13.748268633466102</v>
      </c>
      <c r="O25" s="5">
        <v>8.3641526888639142</v>
      </c>
      <c r="P25" s="6">
        <v>1.9748740682590122</v>
      </c>
      <c r="Q25" s="6">
        <v>6.6202961014705659</v>
      </c>
      <c r="R25" s="7">
        <v>9.763888875274743</v>
      </c>
      <c r="S25" s="5">
        <v>9.2213456969897365</v>
      </c>
      <c r="T25" s="6">
        <v>1.7326168087414362</v>
      </c>
      <c r="U25" s="6">
        <v>7.353501793804643</v>
      </c>
      <c r="V25" s="7">
        <v>11.332918836335265</v>
      </c>
      <c r="X25" s="4">
        <f t="shared" si="1"/>
        <v>7.0692972693805487</v>
      </c>
      <c r="Y25" s="4">
        <f t="shared" si="2"/>
        <v>1.3028050461156622</v>
      </c>
      <c r="Z25" s="4">
        <f t="shared" si="3"/>
        <v>5.6939055828347778</v>
      </c>
      <c r="AA25" s="4">
        <f t="shared" si="4"/>
        <v>8.6270009619482604</v>
      </c>
      <c r="AB25" s="5">
        <v>7.2784562991309363</v>
      </c>
      <c r="AC25" s="6">
        <v>1.4065956648107301</v>
      </c>
      <c r="AD25" s="6">
        <v>5.9341323528271195</v>
      </c>
      <c r="AE25" s="7">
        <v>8.85204132420089</v>
      </c>
      <c r="AF25" s="5">
        <v>7.9096439562400018</v>
      </c>
      <c r="AG25" s="6">
        <v>1.7938657354790601</v>
      </c>
      <c r="AH25" s="6">
        <v>5.9126364815083541</v>
      </c>
      <c r="AI25" s="7">
        <v>10.366995851548632</v>
      </c>
      <c r="AJ25" s="5">
        <v>6.1567877210896791</v>
      </c>
      <c r="AK25" s="6">
        <v>1.0304610511044578</v>
      </c>
      <c r="AL25" s="6">
        <v>5.1058858615371188</v>
      </c>
      <c r="AM25" s="7">
        <v>7.3729434347077927</v>
      </c>
      <c r="AN25" s="5">
        <v>6.9323011010615803</v>
      </c>
      <c r="AO25" s="6">
        <v>0.98029773306840062</v>
      </c>
      <c r="AP25" s="6">
        <v>5.8229676354665179</v>
      </c>
      <c r="AQ25" s="7">
        <v>7.9160232373357315</v>
      </c>
      <c r="AR25" s="24">
        <f t="shared" si="8"/>
        <v>-0.26027510064557235</v>
      </c>
      <c r="AS25" s="24">
        <f t="shared" si="5"/>
        <v>-0.2697797130281302</v>
      </c>
      <c r="AT25" s="24">
        <f t="shared" si="6"/>
        <v>-0.26390778000898224</v>
      </c>
      <c r="AU25" s="24">
        <f t="shared" si="7"/>
        <v>-0.24823324828559498</v>
      </c>
    </row>
    <row r="26" spans="1:47" x14ac:dyDescent="0.25">
      <c r="A26" s="1">
        <v>2060</v>
      </c>
      <c r="C26" s="4">
        <f t="shared" si="0"/>
        <v>9.8092837442540706</v>
      </c>
      <c r="D26" s="4">
        <f t="shared" si="0"/>
        <v>1.8261667533296002</v>
      </c>
      <c r="E26" s="4">
        <f t="shared" si="0"/>
        <v>8.0094981922785298</v>
      </c>
      <c r="F26" s="4">
        <f t="shared" si="0"/>
        <v>11.73298190558369</v>
      </c>
      <c r="G26" s="5">
        <v>10.152686869582995</v>
      </c>
      <c r="H26" s="6">
        <v>1.7884784373851548</v>
      </c>
      <c r="I26" s="6">
        <v>8.1225210958895921</v>
      </c>
      <c r="J26" s="7">
        <v>11.879357858455965</v>
      </c>
      <c r="K26" s="5">
        <v>10.808396896184119</v>
      </c>
      <c r="L26" s="6">
        <v>1.7685476003799181</v>
      </c>
      <c r="M26" s="6">
        <v>9.1410709936738197</v>
      </c>
      <c r="N26" s="7">
        <v>13.557291003991946</v>
      </c>
      <c r="O26" s="5">
        <v>8.7242148120169229</v>
      </c>
      <c r="P26" s="6">
        <v>2.052805275084534</v>
      </c>
      <c r="Q26" s="6">
        <v>7.0359925387961866</v>
      </c>
      <c r="R26" s="7">
        <v>10.205853234483495</v>
      </c>
      <c r="S26" s="5">
        <v>9.5518363992322417</v>
      </c>
      <c r="T26" s="6">
        <v>1.6948357004687933</v>
      </c>
      <c r="U26" s="6">
        <v>7.7384081407545215</v>
      </c>
      <c r="V26" s="7">
        <v>11.289425525403352</v>
      </c>
      <c r="X26" s="4">
        <f t="shared" si="1"/>
        <v>7.1918682831072021</v>
      </c>
      <c r="Y26" s="4">
        <f t="shared" si="2"/>
        <v>1.5159322917795921</v>
      </c>
      <c r="Z26" s="4">
        <f t="shared" si="3"/>
        <v>5.7495563517678399</v>
      </c>
      <c r="AA26" s="4">
        <f t="shared" si="4"/>
        <v>8.8138570436358954</v>
      </c>
      <c r="AB26" s="5">
        <v>7.4991827360471914</v>
      </c>
      <c r="AC26" s="6">
        <v>1.8951198912932883</v>
      </c>
      <c r="AD26" s="6">
        <v>5.9750627625358188</v>
      </c>
      <c r="AE26" s="7">
        <v>8.7512681483964752</v>
      </c>
      <c r="AF26" s="5">
        <v>7.8960766669219415</v>
      </c>
      <c r="AG26" s="6">
        <v>1.8943977714670526</v>
      </c>
      <c r="AH26" s="6">
        <v>5.7954972428918019</v>
      </c>
      <c r="AI26" s="7">
        <v>10.379862000631631</v>
      </c>
      <c r="AJ26" s="5">
        <v>6.4373953588844222</v>
      </c>
      <c r="AK26" s="6">
        <v>1.1698720168834151</v>
      </c>
      <c r="AL26" s="6">
        <v>5.5329150774553826</v>
      </c>
      <c r="AM26" s="7">
        <v>8.2077291399225185</v>
      </c>
      <c r="AN26" s="5">
        <v>6.9348183705752531</v>
      </c>
      <c r="AO26" s="6">
        <v>1.104339487474612</v>
      </c>
      <c r="AP26" s="6">
        <v>5.6947503241883553</v>
      </c>
      <c r="AQ26" s="7">
        <v>7.9165688855929588</v>
      </c>
      <c r="AR26" s="24">
        <f t="shared" si="8"/>
        <v>-0.26135979249843561</v>
      </c>
      <c r="AS26" s="24">
        <f t="shared" si="5"/>
        <v>-0.26944978586883367</v>
      </c>
      <c r="AT26" s="24">
        <f t="shared" si="6"/>
        <v>-0.26212324001726622</v>
      </c>
      <c r="AU26" s="24">
        <f t="shared" si="7"/>
        <v>-0.27398061684424785</v>
      </c>
    </row>
    <row r="27" spans="1:47" x14ac:dyDescent="0.25">
      <c r="A27" s="1">
        <v>2065</v>
      </c>
      <c r="C27" s="4">
        <f t="shared" si="0"/>
        <v>9.8563155412856602</v>
      </c>
      <c r="D27" s="4">
        <f t="shared" si="0"/>
        <v>1.936393133575061</v>
      </c>
      <c r="E27" s="4">
        <f t="shared" si="0"/>
        <v>8.0711238976536812</v>
      </c>
      <c r="F27" s="4">
        <f t="shared" si="0"/>
        <v>11.865612292868805</v>
      </c>
      <c r="G27" s="5">
        <v>10.608623636999521</v>
      </c>
      <c r="H27" s="6">
        <v>1.7514343137195005</v>
      </c>
      <c r="I27" s="6">
        <v>8.7287729110526726</v>
      </c>
      <c r="J27" s="7">
        <v>12.605191527272602</v>
      </c>
      <c r="K27" s="5">
        <v>10.530985189473991</v>
      </c>
      <c r="L27" s="6">
        <v>1.8508776665296061</v>
      </c>
      <c r="M27" s="6">
        <v>9.1049150554242591</v>
      </c>
      <c r="N27" s="7">
        <v>12.787916951195445</v>
      </c>
      <c r="O27" s="5">
        <v>8.609212136219373</v>
      </c>
      <c r="P27" s="6">
        <v>2.3589211057125339</v>
      </c>
      <c r="Q27" s="6">
        <v>6.7427921463054448</v>
      </c>
      <c r="R27" s="7">
        <v>10.547696094487341</v>
      </c>
      <c r="S27" s="5">
        <v>9.6764412024497517</v>
      </c>
      <c r="T27" s="6">
        <v>1.7843394483386035</v>
      </c>
      <c r="U27" s="6">
        <v>7.7080154778323502</v>
      </c>
      <c r="V27" s="7">
        <v>11.521644598519833</v>
      </c>
      <c r="X27" s="4">
        <f t="shared" si="1"/>
        <v>7.2428555553121496</v>
      </c>
      <c r="Y27" s="4">
        <f t="shared" si="2"/>
        <v>1.5221292892667411</v>
      </c>
      <c r="Z27" s="4">
        <f t="shared" si="3"/>
        <v>5.7508135882079614</v>
      </c>
      <c r="AA27" s="4">
        <f t="shared" si="4"/>
        <v>9.2638848171075949</v>
      </c>
      <c r="AB27" s="5">
        <v>7.8110446331410994</v>
      </c>
      <c r="AC27" s="6">
        <v>1.957939166314312</v>
      </c>
      <c r="AD27" s="6">
        <v>6.241743655895859</v>
      </c>
      <c r="AE27" s="7">
        <v>10.160345202193025</v>
      </c>
      <c r="AF27" s="5">
        <v>7.7395829920357846</v>
      </c>
      <c r="AG27" s="6">
        <v>1.821713787228554</v>
      </c>
      <c r="AH27" s="6">
        <v>5.8022210043213072</v>
      </c>
      <c r="AI27" s="7">
        <v>10.16098507489882</v>
      </c>
      <c r="AJ27" s="5">
        <v>6.3862512111083518</v>
      </c>
      <c r="AK27" s="6">
        <v>1.094248585699757</v>
      </c>
      <c r="AL27" s="6">
        <v>5.5421276782748743</v>
      </c>
      <c r="AM27" s="7">
        <v>7.9469469756605102</v>
      </c>
      <c r="AN27" s="5">
        <v>7.0345433849633645</v>
      </c>
      <c r="AO27" s="6">
        <v>1.2146156178243415</v>
      </c>
      <c r="AP27" s="6">
        <v>5.4171620143398043</v>
      </c>
      <c r="AQ27" s="7">
        <v>8.7872620156780279</v>
      </c>
      <c r="AR27" s="24">
        <f t="shared" si="8"/>
        <v>-0.26370800771000602</v>
      </c>
      <c r="AS27" s="24">
        <f t="shared" si="5"/>
        <v>-0.26506562749972246</v>
      </c>
      <c r="AT27" s="24">
        <f t="shared" si="6"/>
        <v>-0.25820724242104764</v>
      </c>
      <c r="AU27" s="24">
        <f t="shared" si="7"/>
        <v>-0.27302370388170671</v>
      </c>
    </row>
    <row r="28" spans="1:47" x14ac:dyDescent="0.25">
      <c r="A28" s="1">
        <v>2070</v>
      </c>
      <c r="C28" s="4">
        <f t="shared" si="0"/>
        <v>9.8191643771615578</v>
      </c>
      <c r="D28" s="4">
        <f t="shared" si="0"/>
        <v>1.999718531569969</v>
      </c>
      <c r="E28" s="4">
        <f t="shared" si="0"/>
        <v>7.8345638813596947</v>
      </c>
      <c r="F28" s="4">
        <f t="shared" si="0"/>
        <v>12.136874675587293</v>
      </c>
      <c r="G28" s="5">
        <v>10.175564672649942</v>
      </c>
      <c r="H28" s="6">
        <v>1.9760281149046717</v>
      </c>
      <c r="I28" s="6">
        <v>8.3559209927492919</v>
      </c>
      <c r="J28" s="7">
        <v>11.98829219713239</v>
      </c>
      <c r="K28" s="5">
        <v>10.151464352104854</v>
      </c>
      <c r="L28" s="6">
        <v>2.2301849874381432</v>
      </c>
      <c r="M28" s="6">
        <v>7.7712080699909656</v>
      </c>
      <c r="N28" s="7">
        <v>13.138060577775518</v>
      </c>
      <c r="O28" s="5">
        <v>8.846518192209782</v>
      </c>
      <c r="P28" s="6">
        <v>1.9248958534364009</v>
      </c>
      <c r="Q28" s="6">
        <v>6.9188348300366007</v>
      </c>
      <c r="R28" s="7">
        <v>11.422361902726985</v>
      </c>
      <c r="S28" s="5">
        <v>10.10311029168165</v>
      </c>
      <c r="T28" s="6">
        <v>1.8677651705006597</v>
      </c>
      <c r="U28" s="6">
        <v>8.292291632661918</v>
      </c>
      <c r="V28" s="7">
        <v>11.998784024714285</v>
      </c>
      <c r="X28" s="4">
        <f t="shared" si="1"/>
        <v>7.2613906823649952</v>
      </c>
      <c r="Y28" s="4">
        <f t="shared" si="2"/>
        <v>1.5121845219883907</v>
      </c>
      <c r="Z28" s="4">
        <f t="shared" si="3"/>
        <v>5.6520974827683759</v>
      </c>
      <c r="AA28" s="4">
        <f t="shared" si="4"/>
        <v>8.8552134231596504</v>
      </c>
      <c r="AB28" s="5">
        <v>7.4920565936270993</v>
      </c>
      <c r="AC28" s="6">
        <v>1.8722497129341162</v>
      </c>
      <c r="AD28" s="6">
        <v>5.6760175449885555</v>
      </c>
      <c r="AE28" s="7">
        <v>9.1102175285390317</v>
      </c>
      <c r="AF28" s="5">
        <v>7.4882838412699444</v>
      </c>
      <c r="AG28" s="6">
        <v>1.5952679329984185</v>
      </c>
      <c r="AH28" s="6">
        <v>6.0242206017883841</v>
      </c>
      <c r="AI28" s="7">
        <v>8.8656477725832339</v>
      </c>
      <c r="AJ28" s="5">
        <v>6.5782290641759076</v>
      </c>
      <c r="AK28" s="6">
        <v>1.3100914643956187</v>
      </c>
      <c r="AL28" s="6">
        <v>4.9343546227289643</v>
      </c>
      <c r="AM28" s="7">
        <v>8.2892827783173448</v>
      </c>
      <c r="AN28" s="5">
        <v>7.4869932303870268</v>
      </c>
      <c r="AO28" s="6">
        <v>1.2711289776254096</v>
      </c>
      <c r="AP28" s="6">
        <v>5.9737971615676013</v>
      </c>
      <c r="AQ28" s="7">
        <v>9.155705613198986</v>
      </c>
      <c r="AR28" s="24">
        <f t="shared" si="8"/>
        <v>-0.26372080227013073</v>
      </c>
      <c r="AS28" s="24">
        <f t="shared" si="5"/>
        <v>-0.2623444676021261</v>
      </c>
      <c r="AT28" s="24">
        <f t="shared" si="6"/>
        <v>-0.25640473220654464</v>
      </c>
      <c r="AU28" s="24">
        <f t="shared" si="7"/>
        <v>-0.2589417501903935</v>
      </c>
    </row>
    <row r="29" spans="1:47" x14ac:dyDescent="0.25">
      <c r="A29" s="1">
        <v>2075</v>
      </c>
      <c r="C29" s="4">
        <f t="shared" ref="C29:F31" si="9">AVERAGE(G29,K29,O29,S29)</f>
        <v>9.9869523167750032</v>
      </c>
      <c r="D29" s="4">
        <f t="shared" si="9"/>
        <v>1.9976367852854633</v>
      </c>
      <c r="E29" s="4">
        <f t="shared" si="9"/>
        <v>7.9563181471912365</v>
      </c>
      <c r="F29" s="4">
        <f t="shared" si="9"/>
        <v>12.643246929632063</v>
      </c>
      <c r="G29" s="5">
        <v>10.600522605254362</v>
      </c>
      <c r="H29" s="6">
        <v>2.1035267373608191</v>
      </c>
      <c r="I29" s="6">
        <v>8.4695469458501371</v>
      </c>
      <c r="J29" s="7">
        <v>12.567974805147987</v>
      </c>
      <c r="K29" s="5">
        <v>9.7541106257920269</v>
      </c>
      <c r="L29" s="6">
        <v>1.8709556837591195</v>
      </c>
      <c r="M29" s="6">
        <v>7.6121917385452731</v>
      </c>
      <c r="N29" s="7">
        <v>12.555561232068936</v>
      </c>
      <c r="O29" s="5">
        <v>9.6268088520725641</v>
      </c>
      <c r="P29" s="6">
        <v>2.0953369217703113</v>
      </c>
      <c r="Q29" s="6">
        <v>7.5531074944639336</v>
      </c>
      <c r="R29" s="7">
        <v>12.430092327919443</v>
      </c>
      <c r="S29" s="5">
        <v>9.9663671839810579</v>
      </c>
      <c r="T29" s="6">
        <v>1.9207277982516027</v>
      </c>
      <c r="U29" s="6">
        <v>8.1904264099056032</v>
      </c>
      <c r="V29" s="7">
        <v>13.019359353391895</v>
      </c>
      <c r="X29" s="4">
        <f t="shared" si="1"/>
        <v>7.363861499745874</v>
      </c>
      <c r="Y29" s="4">
        <f t="shared" si="2"/>
        <v>1.4917391776292304</v>
      </c>
      <c r="Z29" s="4">
        <f t="shared" si="3"/>
        <v>5.8072641031261689</v>
      </c>
      <c r="AA29" s="4">
        <f t="shared" si="4"/>
        <v>9.0958393918380622</v>
      </c>
      <c r="AB29" s="5">
        <v>7.7961474552039176</v>
      </c>
      <c r="AC29" s="6">
        <v>2.0147163883414176</v>
      </c>
      <c r="AD29" s="6">
        <v>5.5998082033449972</v>
      </c>
      <c r="AE29" s="7">
        <v>9.8829523892255278</v>
      </c>
      <c r="AF29" s="5">
        <v>7.1666580450313058</v>
      </c>
      <c r="AG29" s="6">
        <v>1.4852692524575353</v>
      </c>
      <c r="AH29" s="6">
        <v>5.9434167520771624</v>
      </c>
      <c r="AI29" s="7">
        <v>8.5509059040384905</v>
      </c>
      <c r="AJ29" s="5">
        <v>7.100747243755543</v>
      </c>
      <c r="AK29" s="6">
        <v>1.2158481456702532</v>
      </c>
      <c r="AL29" s="6">
        <v>5.9231580909230592</v>
      </c>
      <c r="AM29" s="7">
        <v>8.8181757965157495</v>
      </c>
      <c r="AN29" s="5">
        <v>7.3918932549927305</v>
      </c>
      <c r="AO29" s="6">
        <v>1.2511229240477153</v>
      </c>
      <c r="AP29" s="6">
        <v>5.7626733661594587</v>
      </c>
      <c r="AQ29" s="7">
        <v>9.1313234775724812</v>
      </c>
      <c r="AR29" s="24">
        <f t="shared" si="8"/>
        <v>-0.26455065042363096</v>
      </c>
      <c r="AS29" s="24">
        <f t="shared" si="5"/>
        <v>-0.26526791421853713</v>
      </c>
      <c r="AT29" s="24">
        <f t="shared" si="6"/>
        <v>-0.26239864602413737</v>
      </c>
      <c r="AU29" s="24">
        <f t="shared" si="7"/>
        <v>-0.25831618296446868</v>
      </c>
    </row>
    <row r="30" spans="1:47" x14ac:dyDescent="0.25">
      <c r="A30" s="1">
        <v>2080</v>
      </c>
      <c r="C30" s="4">
        <f t="shared" si="9"/>
        <v>10.196049117489288</v>
      </c>
      <c r="D30" s="4">
        <f t="shared" si="9"/>
        <v>1.8564699496911552</v>
      </c>
      <c r="E30" s="4">
        <f t="shared" si="9"/>
        <v>8.2061159497122702</v>
      </c>
      <c r="F30" s="4">
        <f t="shared" si="9"/>
        <v>12.32640911338941</v>
      </c>
      <c r="G30" s="5">
        <v>10.95695580469426</v>
      </c>
      <c r="H30" s="6">
        <v>2.2398186733372007</v>
      </c>
      <c r="I30" s="6">
        <v>8.8432014551145013</v>
      </c>
      <c r="J30" s="7">
        <v>13.543829481772281</v>
      </c>
      <c r="K30" s="5">
        <v>9.8762435844823759</v>
      </c>
      <c r="L30" s="6">
        <v>1.9474070233498091</v>
      </c>
      <c r="M30" s="6">
        <v>7.680175406150477</v>
      </c>
      <c r="N30" s="7">
        <v>12.51337118672682</v>
      </c>
      <c r="O30" s="5">
        <v>9.8565090905405857</v>
      </c>
      <c r="P30" s="6">
        <v>1.6563775349380692</v>
      </c>
      <c r="Q30" s="6">
        <v>7.9362236691566839</v>
      </c>
      <c r="R30" s="7">
        <v>11.450995839896908</v>
      </c>
      <c r="S30" s="5">
        <v>10.094487990239935</v>
      </c>
      <c r="T30" s="6">
        <v>1.582276567139542</v>
      </c>
      <c r="U30" s="6">
        <v>8.3648632684274169</v>
      </c>
      <c r="V30" s="7">
        <v>11.797439945161628</v>
      </c>
      <c r="X30" s="4">
        <f t="shared" si="1"/>
        <v>7.5473878671797916</v>
      </c>
      <c r="Y30" s="4">
        <f t="shared" si="2"/>
        <v>1.5278576439270011</v>
      </c>
      <c r="Z30" s="4">
        <f t="shared" si="3"/>
        <v>5.9859689475955147</v>
      </c>
      <c r="AA30" s="4">
        <f t="shared" si="4"/>
        <v>9.3700384543646127</v>
      </c>
      <c r="AB30" s="5">
        <v>8.0672731860243267</v>
      </c>
      <c r="AC30" s="6">
        <v>2.0569484697467106</v>
      </c>
      <c r="AD30" s="6">
        <v>5.938907004366393</v>
      </c>
      <c r="AE30" s="7">
        <v>10.36372514831983</v>
      </c>
      <c r="AF30" s="5">
        <v>7.2260928804517928</v>
      </c>
      <c r="AG30" s="6">
        <v>1.5674873904644875</v>
      </c>
      <c r="AH30" s="6">
        <v>5.9884110741852172</v>
      </c>
      <c r="AI30" s="7">
        <v>8.832887692694003</v>
      </c>
      <c r="AJ30" s="5">
        <v>7.2575556042695242</v>
      </c>
      <c r="AK30" s="6">
        <v>1.1663416315756747</v>
      </c>
      <c r="AL30" s="6">
        <v>5.9412000661954796</v>
      </c>
      <c r="AM30" s="7">
        <v>8.8307066508476879</v>
      </c>
      <c r="AN30" s="5">
        <v>7.6386297979735227</v>
      </c>
      <c r="AO30" s="6">
        <v>1.3206530839211319</v>
      </c>
      <c r="AP30" s="6">
        <v>6.0753576456349672</v>
      </c>
      <c r="AQ30" s="7">
        <v>9.45283432559693</v>
      </c>
      <c r="AR30" s="24">
        <f t="shared" si="8"/>
        <v>-0.26373042569286576</v>
      </c>
      <c r="AS30" s="24">
        <f t="shared" si="5"/>
        <v>-0.26833589930836849</v>
      </c>
      <c r="AT30" s="24">
        <f t="shared" si="6"/>
        <v>-0.2636789011603824</v>
      </c>
      <c r="AU30" s="24">
        <f t="shared" si="7"/>
        <v>-0.243287048797414</v>
      </c>
    </row>
    <row r="31" spans="1:47" x14ac:dyDescent="0.25">
      <c r="A31" s="1">
        <v>2085</v>
      </c>
      <c r="C31" s="4">
        <f t="shared" si="9"/>
        <v>10.185370487790109</v>
      </c>
      <c r="D31" s="4">
        <f t="shared" si="9"/>
        <v>1.8500717777236215</v>
      </c>
      <c r="E31" s="4">
        <f t="shared" si="9"/>
        <v>8.2427159972648738</v>
      </c>
      <c r="F31" s="4">
        <f t="shared" si="9"/>
        <v>12.372187031855324</v>
      </c>
      <c r="G31" s="5">
        <v>11.216330110711162</v>
      </c>
      <c r="H31" s="6">
        <v>2.167608165854642</v>
      </c>
      <c r="I31" s="6">
        <v>9.1446846219173441</v>
      </c>
      <c r="J31" s="7">
        <v>13.6412741336029</v>
      </c>
      <c r="K31" s="5">
        <v>9.4077612245844051</v>
      </c>
      <c r="L31" s="6">
        <v>2.1336308690654309</v>
      </c>
      <c r="M31" s="6">
        <v>7.032512782312355</v>
      </c>
      <c r="N31" s="7">
        <v>12.330545107619409</v>
      </c>
      <c r="O31" s="5">
        <v>9.7938035253946545</v>
      </c>
      <c r="P31" s="6">
        <v>1.6391880851306226</v>
      </c>
      <c r="Q31" s="6">
        <v>8.1220995779491432</v>
      </c>
      <c r="R31" s="7">
        <v>11.72838218151143</v>
      </c>
      <c r="S31" s="5">
        <v>10.323587090470216</v>
      </c>
      <c r="T31" s="6">
        <v>1.4598599908437906</v>
      </c>
      <c r="U31" s="6">
        <v>8.6715670068806521</v>
      </c>
      <c r="V31" s="7">
        <v>11.788546704687553</v>
      </c>
      <c r="X31" s="4">
        <f t="shared" si="1"/>
        <v>7.5467386477748075</v>
      </c>
      <c r="Y31" s="4">
        <f t="shared" si="2"/>
        <v>1.4688465668311108</v>
      </c>
      <c r="Z31" s="4">
        <f t="shared" si="3"/>
        <v>6.0293924852867473</v>
      </c>
      <c r="AA31" s="4">
        <f t="shared" si="4"/>
        <v>9.3039351880424555</v>
      </c>
      <c r="AB31" s="5">
        <v>8.249386454597655</v>
      </c>
      <c r="AC31" s="6">
        <v>2.1894899100731089</v>
      </c>
      <c r="AD31" s="6">
        <v>6.3203014056728843</v>
      </c>
      <c r="AE31" s="7">
        <v>10.915218771695121</v>
      </c>
      <c r="AF31" s="5">
        <v>6.896737545634787</v>
      </c>
      <c r="AG31" s="6">
        <v>1.1703204445956057</v>
      </c>
      <c r="AH31" s="6">
        <v>5.7243824982605158</v>
      </c>
      <c r="AI31" s="7">
        <v>8.1300684098852312</v>
      </c>
      <c r="AJ31" s="5">
        <v>7.2025556918441236</v>
      </c>
      <c r="AK31" s="6">
        <v>1.2339395675383376</v>
      </c>
      <c r="AL31" s="6">
        <v>5.8284258772150395</v>
      </c>
      <c r="AM31" s="7">
        <v>8.7051280321867601</v>
      </c>
      <c r="AN31" s="5">
        <v>7.8382748990226627</v>
      </c>
      <c r="AO31" s="6">
        <v>1.2816363451173913</v>
      </c>
      <c r="AP31" s="6">
        <v>6.2444601599985505</v>
      </c>
      <c r="AQ31" s="7">
        <v>9.4653255384027073</v>
      </c>
      <c r="AR31" s="24">
        <f t="shared" si="8"/>
        <v>-0.26452000135768033</v>
      </c>
      <c r="AS31" s="24">
        <f t="shared" si="5"/>
        <v>-0.26690980128064895</v>
      </c>
      <c r="AT31" s="24">
        <f t="shared" si="6"/>
        <v>-0.2645803366211712</v>
      </c>
      <c r="AU31" s="24">
        <f t="shared" si="7"/>
        <v>-0.24074114643172473</v>
      </c>
    </row>
    <row r="32" spans="1:47" x14ac:dyDescent="0.25">
      <c r="G32" s="5"/>
      <c r="H32" s="6"/>
      <c r="I32" s="6"/>
      <c r="J32" s="7"/>
      <c r="K32" s="5"/>
      <c r="L32" s="6"/>
      <c r="M32" s="6"/>
      <c r="N32" s="7"/>
      <c r="O32" s="5"/>
      <c r="P32" s="6"/>
      <c r="Q32" s="6"/>
      <c r="R32" s="7"/>
      <c r="S32" s="5"/>
      <c r="T32" s="6"/>
      <c r="U32" s="6"/>
      <c r="V32" s="7"/>
      <c r="AB32" s="8"/>
      <c r="AC32" s="9"/>
      <c r="AD32" s="9"/>
      <c r="AE32" s="10"/>
      <c r="AF32" s="8"/>
      <c r="AG32" s="9"/>
      <c r="AH32" s="9"/>
      <c r="AI32" s="10"/>
      <c r="AJ32" s="8"/>
      <c r="AK32" s="9"/>
      <c r="AL32" s="9"/>
      <c r="AM32" s="10"/>
      <c r="AN32" s="8"/>
      <c r="AO32" s="9"/>
      <c r="AP32" s="9"/>
      <c r="AQ32" s="10"/>
    </row>
    <row r="33" spans="1:49" x14ac:dyDescent="0.25">
      <c r="A33" s="2">
        <v>1995</v>
      </c>
      <c r="C33" s="33">
        <f>C13*25.406</f>
        <v>241.87635662018704</v>
      </c>
      <c r="D33" s="33">
        <f t="shared" ref="D33:F33" si="10">D13*25.406</f>
        <v>37.194187168523271</v>
      </c>
      <c r="E33" s="33">
        <f t="shared" si="10"/>
        <v>203.68853826269051</v>
      </c>
      <c r="F33" s="33">
        <f t="shared" si="10"/>
        <v>286.72956016163994</v>
      </c>
      <c r="G33" s="5"/>
      <c r="H33" s="6"/>
      <c r="I33" s="6"/>
      <c r="J33" s="7"/>
      <c r="K33" s="5"/>
      <c r="L33" s="6"/>
      <c r="M33" s="6"/>
      <c r="N33" s="7"/>
      <c r="O33" s="5"/>
      <c r="P33" s="6"/>
      <c r="Q33" s="6"/>
      <c r="R33" s="7"/>
      <c r="S33" s="5"/>
      <c r="T33" s="6"/>
      <c r="U33" s="6"/>
      <c r="V33" s="7"/>
      <c r="X33" s="33">
        <f>X13*25.406</f>
        <v>178.81836826662274</v>
      </c>
      <c r="Y33" s="33">
        <f t="shared" ref="Y33:AA33" si="11">Y13*25.406</f>
        <v>31.619967883921014</v>
      </c>
      <c r="Z33" s="33">
        <f t="shared" si="11"/>
        <v>139.15125386239572</v>
      </c>
      <c r="AA33" s="33">
        <f t="shared" si="11"/>
        <v>215.3536409005556</v>
      </c>
    </row>
    <row r="34" spans="1:49" x14ac:dyDescent="0.25">
      <c r="A34" s="2">
        <v>2000</v>
      </c>
      <c r="C34" s="33">
        <f t="shared" ref="C34:F49" si="12">C14*25.406</f>
        <v>244.22692119539616</v>
      </c>
      <c r="D34" s="33">
        <f t="shared" si="12"/>
        <v>40.436011805976719</v>
      </c>
      <c r="E34" s="33">
        <f t="shared" si="12"/>
        <v>202.23803435298893</v>
      </c>
      <c r="F34" s="33">
        <f t="shared" si="12"/>
        <v>292.9383732379506</v>
      </c>
      <c r="G34" s="16"/>
      <c r="H34" s="17"/>
      <c r="I34" s="17"/>
      <c r="J34" s="18"/>
      <c r="K34" s="8"/>
      <c r="L34" s="9"/>
      <c r="M34" s="9"/>
      <c r="N34" s="10"/>
      <c r="O34" s="8"/>
      <c r="P34" s="9"/>
      <c r="Q34" s="9"/>
      <c r="R34" s="10"/>
      <c r="S34" s="8"/>
      <c r="T34" s="9"/>
      <c r="U34" s="9"/>
      <c r="V34" s="10"/>
      <c r="W34" s="4">
        <f>AVERAGE(W4:W8)</f>
        <v>6.1745251032694046</v>
      </c>
      <c r="X34" s="33">
        <f t="shared" ref="X34:AA34" si="13">X14*25.406</f>
        <v>179.96652516706382</v>
      </c>
      <c r="Y34" s="33">
        <f t="shared" si="13"/>
        <v>32.777235585540843</v>
      </c>
      <c r="Z34" s="33">
        <f t="shared" si="13"/>
        <v>136.66551581155474</v>
      </c>
      <c r="AA34" s="33">
        <f t="shared" si="13"/>
        <v>215.97177925830368</v>
      </c>
      <c r="AR34" s="24">
        <f>AVERAGE(AR13:AR31)</f>
        <v>-0.25986998329118238</v>
      </c>
      <c r="AS34" s="24">
        <f t="shared" ref="AS34:AU34" si="14">AVERAGE(AS13:AS31)</f>
        <v>-0.26555650735798991</v>
      </c>
      <c r="AT34" s="24">
        <f t="shared" si="14"/>
        <v>-0.26911485816666064</v>
      </c>
      <c r="AU34" s="24">
        <f t="shared" si="14"/>
        <v>-0.245476101518526</v>
      </c>
      <c r="AW34" s="24" t="e">
        <f>(W34-B34)/B34</f>
        <v>#DIV/0!</v>
      </c>
    </row>
    <row r="35" spans="1:49" x14ac:dyDescent="0.25">
      <c r="A35" s="2">
        <v>2005</v>
      </c>
      <c r="C35" s="33">
        <f t="shared" si="12"/>
        <v>245.13305497414856</v>
      </c>
      <c r="D35" s="33">
        <f t="shared" si="12"/>
        <v>46.075371902057149</v>
      </c>
      <c r="E35" s="33">
        <f t="shared" si="12"/>
        <v>190.09065217144601</v>
      </c>
      <c r="F35" s="33">
        <f t="shared" si="12"/>
        <v>299.53448129370338</v>
      </c>
      <c r="W35" s="4">
        <f>STDEV(W4:W8)</f>
        <v>1.0461544423342872</v>
      </c>
      <c r="X35" s="33">
        <f t="shared" ref="X35:AA35" si="15">X15*25.406</f>
        <v>179.47122168192467</v>
      </c>
      <c r="Y35" s="33">
        <f t="shared" si="15"/>
        <v>32.137207360980099</v>
      </c>
      <c r="Z35" s="33">
        <f t="shared" si="15"/>
        <v>138.15607273292161</v>
      </c>
      <c r="AA35" s="33">
        <f t="shared" si="15"/>
        <v>213.89858451674064</v>
      </c>
      <c r="AR35" s="25">
        <f>1+AR34</f>
        <v>0.74013001670881762</v>
      </c>
      <c r="AS35" s="25">
        <f t="shared" ref="AS35:AW35" si="16">1+AS34</f>
        <v>0.73444349264201003</v>
      </c>
      <c r="AT35" s="25">
        <f t="shared" si="16"/>
        <v>0.7308851418333393</v>
      </c>
      <c r="AU35" s="25">
        <f t="shared" si="16"/>
        <v>0.75452389848147394</v>
      </c>
      <c r="AW35" s="25" t="e">
        <f t="shared" si="16"/>
        <v>#DIV/0!</v>
      </c>
    </row>
    <row r="36" spans="1:49" x14ac:dyDescent="0.25">
      <c r="A36" s="2">
        <v>2010</v>
      </c>
      <c r="C36" s="33">
        <f t="shared" si="12"/>
        <v>247.48558147920929</v>
      </c>
      <c r="D36" s="33">
        <f t="shared" si="12"/>
        <v>43.078412877226647</v>
      </c>
      <c r="E36" s="33">
        <f t="shared" si="12"/>
        <v>199.48307297541672</v>
      </c>
      <c r="F36" s="33">
        <f t="shared" si="12"/>
        <v>296.08364082236238</v>
      </c>
      <c r="X36" s="33">
        <f t="shared" ref="X36:AA36" si="17">X16*25.406</f>
        <v>181.46656596159346</v>
      </c>
      <c r="Y36" s="33">
        <f t="shared" si="17"/>
        <v>36.516656510123482</v>
      </c>
      <c r="Z36" s="33">
        <f t="shared" si="17"/>
        <v>141.33054585028455</v>
      </c>
      <c r="AA36" s="33">
        <f t="shared" si="17"/>
        <v>223.1167426347846</v>
      </c>
    </row>
    <row r="37" spans="1:49" x14ac:dyDescent="0.25">
      <c r="A37" s="2">
        <v>2015</v>
      </c>
      <c r="C37" s="33">
        <f t="shared" si="12"/>
        <v>236.20587147787688</v>
      </c>
      <c r="D37" s="33">
        <f t="shared" si="12"/>
        <v>42.020840696812193</v>
      </c>
      <c r="E37" s="33">
        <f t="shared" si="12"/>
        <v>189.99190978086978</v>
      </c>
      <c r="F37" s="33">
        <f t="shared" si="12"/>
        <v>267.99021267354561</v>
      </c>
      <c r="X37" s="33">
        <f t="shared" ref="X37:AA37" si="18">X17*25.406</f>
        <v>175.69630572743071</v>
      </c>
      <c r="Y37" s="33">
        <f t="shared" si="18"/>
        <v>34.803412711368857</v>
      </c>
      <c r="Z37" s="33">
        <f t="shared" si="18"/>
        <v>137.98707228074957</v>
      </c>
      <c r="AA37" s="33">
        <f t="shared" si="18"/>
        <v>216.66442434074801</v>
      </c>
    </row>
    <row r="38" spans="1:49" x14ac:dyDescent="0.25">
      <c r="A38" s="34">
        <v>2020</v>
      </c>
      <c r="B38" s="35"/>
      <c r="C38" s="36">
        <f t="shared" si="12"/>
        <v>241.202237828726</v>
      </c>
      <c r="D38" s="36">
        <f t="shared" si="12"/>
        <v>43.971219142716301</v>
      </c>
      <c r="E38" s="36">
        <f t="shared" si="12"/>
        <v>184.58782843071762</v>
      </c>
      <c r="F38" s="36">
        <f t="shared" si="12"/>
        <v>290.31670459303496</v>
      </c>
      <c r="X38" s="36">
        <f t="shared" ref="X38:AA38" si="19">X18*25.406</f>
        <v>178.95375054318046</v>
      </c>
      <c r="Y38" s="36">
        <f t="shared" si="19"/>
        <v>36.807170394928839</v>
      </c>
      <c r="Z38" s="36">
        <f t="shared" si="19"/>
        <v>146.43796784147781</v>
      </c>
      <c r="AA38" s="36">
        <f t="shared" si="19"/>
        <v>216.55622044303368</v>
      </c>
    </row>
    <row r="39" spans="1:49" x14ac:dyDescent="0.25">
      <c r="A39" s="1">
        <v>2025</v>
      </c>
      <c r="C39" s="33">
        <f t="shared" si="12"/>
        <v>243.98337586306559</v>
      </c>
      <c r="D39" s="33">
        <f t="shared" si="12"/>
        <v>43.307132953871459</v>
      </c>
      <c r="E39" s="33">
        <f t="shared" si="12"/>
        <v>189.83725231663686</v>
      </c>
      <c r="F39" s="33">
        <f t="shared" si="12"/>
        <v>293.89436417462719</v>
      </c>
      <c r="X39" s="33">
        <f t="shared" ref="X39:AA39" si="20">X19*25.406</f>
        <v>181.26044074587392</v>
      </c>
      <c r="Y39" s="33">
        <f t="shared" si="20"/>
        <v>34.36646020704017</v>
      </c>
      <c r="Z39" s="33">
        <f t="shared" si="20"/>
        <v>147.68451041335058</v>
      </c>
      <c r="AA39" s="33">
        <f t="shared" si="20"/>
        <v>218.4853189522851</v>
      </c>
    </row>
    <row r="40" spans="1:49" x14ac:dyDescent="0.25">
      <c r="A40" s="1">
        <v>2030</v>
      </c>
      <c r="C40" s="33">
        <f t="shared" si="12"/>
        <v>245.64331380110852</v>
      </c>
      <c r="D40" s="33">
        <f t="shared" si="12"/>
        <v>44.714189515432167</v>
      </c>
      <c r="E40" s="33">
        <f t="shared" si="12"/>
        <v>186.80819013350899</v>
      </c>
      <c r="F40" s="33">
        <f t="shared" si="12"/>
        <v>295.17457606110463</v>
      </c>
      <c r="X40" s="33">
        <f t="shared" ref="X40:AA40" si="21">X20*25.406</f>
        <v>182.98741778751963</v>
      </c>
      <c r="Y40" s="33">
        <f t="shared" si="21"/>
        <v>34.523886012689445</v>
      </c>
      <c r="Z40" s="33">
        <f t="shared" si="21"/>
        <v>149.26540196690937</v>
      </c>
      <c r="AA40" s="33">
        <f t="shared" si="21"/>
        <v>218.51735108313449</v>
      </c>
    </row>
    <row r="41" spans="1:49" x14ac:dyDescent="0.25">
      <c r="A41" s="1">
        <v>2035</v>
      </c>
      <c r="C41" s="33">
        <f t="shared" si="12"/>
        <v>247.86730555273792</v>
      </c>
      <c r="D41" s="33">
        <f t="shared" si="12"/>
        <v>44.272350367839657</v>
      </c>
      <c r="E41" s="33">
        <f t="shared" si="12"/>
        <v>191.31424160208098</v>
      </c>
      <c r="F41" s="33">
        <f t="shared" si="12"/>
        <v>295.83155888270403</v>
      </c>
      <c r="X41" s="33">
        <f t="shared" ref="X41:AA41" si="22">X21*25.406</f>
        <v>184.30332346347305</v>
      </c>
      <c r="Y41" s="33">
        <f t="shared" si="22"/>
        <v>36.861926277537897</v>
      </c>
      <c r="Z41" s="33">
        <f t="shared" si="22"/>
        <v>150.61165691793622</v>
      </c>
      <c r="AA41" s="33">
        <f t="shared" si="22"/>
        <v>222.06236670639845</v>
      </c>
    </row>
    <row r="42" spans="1:49" x14ac:dyDescent="0.25">
      <c r="A42" s="1">
        <v>2040</v>
      </c>
      <c r="C42" s="33">
        <f t="shared" si="12"/>
        <v>248.55312227434703</v>
      </c>
      <c r="D42" s="33">
        <f t="shared" si="12"/>
        <v>49.301489592479527</v>
      </c>
      <c r="E42" s="33">
        <f t="shared" si="12"/>
        <v>194.26629169445033</v>
      </c>
      <c r="F42" s="33">
        <f t="shared" si="12"/>
        <v>305.31446723929406</v>
      </c>
      <c r="X42" s="33">
        <f t="shared" ref="X42:AA42" si="23">X22*25.406</f>
        <v>184.70425486435286</v>
      </c>
      <c r="Y42" s="33">
        <f t="shared" si="23"/>
        <v>37.751004723975129</v>
      </c>
      <c r="Z42" s="33">
        <f t="shared" si="23"/>
        <v>147.19586780004815</v>
      </c>
      <c r="AA42" s="33">
        <f t="shared" si="23"/>
        <v>228.76867746567748</v>
      </c>
    </row>
    <row r="43" spans="1:49" x14ac:dyDescent="0.25">
      <c r="A43" s="1">
        <v>2045</v>
      </c>
      <c r="C43" s="33">
        <f t="shared" si="12"/>
        <v>245.85484439796696</v>
      </c>
      <c r="D43" s="33">
        <f t="shared" si="12"/>
        <v>48.386620184632172</v>
      </c>
      <c r="E43" s="33">
        <f t="shared" si="12"/>
        <v>193.0449245788304</v>
      </c>
      <c r="F43" s="33">
        <f t="shared" si="12"/>
        <v>302.74676308316049</v>
      </c>
      <c r="X43" s="33">
        <f t="shared" ref="X43:AA43" si="24">X23*25.406</f>
        <v>181.71233287140029</v>
      </c>
      <c r="Y43" s="33">
        <f t="shared" si="24"/>
        <v>36.33916825925769</v>
      </c>
      <c r="Z43" s="33">
        <f t="shared" si="24"/>
        <v>144.58669290293491</v>
      </c>
      <c r="AA43" s="33">
        <f t="shared" si="24"/>
        <v>230.36763527100871</v>
      </c>
    </row>
    <row r="44" spans="1:49" x14ac:dyDescent="0.25">
      <c r="A44" s="34">
        <v>2050</v>
      </c>
      <c r="B44" s="35"/>
      <c r="C44" s="36">
        <f t="shared" si="12"/>
        <v>238.0709215753561</v>
      </c>
      <c r="D44" s="36">
        <f t="shared" si="12"/>
        <v>47.717667899944921</v>
      </c>
      <c r="E44" s="36">
        <f t="shared" si="12"/>
        <v>195.26606936601149</v>
      </c>
      <c r="F44" s="36">
        <f t="shared" si="12"/>
        <v>288.09087320323215</v>
      </c>
      <c r="X44" s="36">
        <f t="shared" ref="X44:AA44" si="25">X24*25.406</f>
        <v>176.6242987065597</v>
      </c>
      <c r="Y44" s="36">
        <f t="shared" si="25"/>
        <v>32.264714162828753</v>
      </c>
      <c r="Z44" s="36">
        <f t="shared" si="25"/>
        <v>141.95096491042531</v>
      </c>
      <c r="AA44" s="36">
        <f t="shared" si="25"/>
        <v>213.99345670438279</v>
      </c>
    </row>
    <row r="45" spans="1:49" x14ac:dyDescent="0.25">
      <c r="A45" s="1">
        <v>2055</v>
      </c>
      <c r="C45" s="33">
        <f t="shared" si="12"/>
        <v>242.98786239593619</v>
      </c>
      <c r="D45" s="33">
        <f t="shared" si="12"/>
        <v>45.245701636403133</v>
      </c>
      <c r="E45" s="33">
        <f t="shared" si="12"/>
        <v>198.4941121113043</v>
      </c>
      <c r="F45" s="33">
        <f t="shared" si="12"/>
        <v>293.4982949507845</v>
      </c>
      <c r="X45" s="33">
        <f t="shared" ref="X45:AA45" si="26">X25*25.406</f>
        <v>179.6025664258822</v>
      </c>
      <c r="Y45" s="33">
        <f t="shared" si="26"/>
        <v>33.099065001614512</v>
      </c>
      <c r="Z45" s="33">
        <f t="shared" si="26"/>
        <v>144.65936523750037</v>
      </c>
      <c r="AA45" s="33">
        <f t="shared" si="26"/>
        <v>219.17758643925748</v>
      </c>
    </row>
    <row r="46" spans="1:49" x14ac:dyDescent="0.25">
      <c r="A46" s="1">
        <v>2060</v>
      </c>
      <c r="C46" s="33">
        <f t="shared" si="12"/>
        <v>249.2146628065189</v>
      </c>
      <c r="D46" s="33">
        <f t="shared" si="12"/>
        <v>46.395592535091822</v>
      </c>
      <c r="E46" s="33">
        <f t="shared" si="12"/>
        <v>203.48931107302832</v>
      </c>
      <c r="F46" s="33">
        <f t="shared" si="12"/>
        <v>298.08813829325925</v>
      </c>
      <c r="X46" s="33">
        <f t="shared" ref="X46:AA46" si="27">X26*25.406</f>
        <v>182.71660560062156</v>
      </c>
      <c r="Y46" s="33">
        <f t="shared" si="27"/>
        <v>38.513775804952317</v>
      </c>
      <c r="Z46" s="33">
        <f t="shared" si="27"/>
        <v>146.07322867301374</v>
      </c>
      <c r="AA46" s="33">
        <f t="shared" si="27"/>
        <v>223.92485205061354</v>
      </c>
    </row>
    <row r="47" spans="1:49" x14ac:dyDescent="0.25">
      <c r="A47" s="1">
        <v>2065</v>
      </c>
      <c r="C47" s="33">
        <f t="shared" si="12"/>
        <v>250.40955264190347</v>
      </c>
      <c r="D47" s="33">
        <f t="shared" si="12"/>
        <v>49.196003951607999</v>
      </c>
      <c r="E47" s="33">
        <f t="shared" si="12"/>
        <v>205.05497374378942</v>
      </c>
      <c r="F47" s="33">
        <f t="shared" si="12"/>
        <v>301.45774591262483</v>
      </c>
      <c r="X47" s="33">
        <f t="shared" ref="X47:AA47" si="28">X27*25.406</f>
        <v>184.01198823826047</v>
      </c>
      <c r="Y47" s="33">
        <f t="shared" si="28"/>
        <v>38.671216723110824</v>
      </c>
      <c r="Z47" s="33">
        <f t="shared" si="28"/>
        <v>146.10517002201146</v>
      </c>
      <c r="AA47" s="33">
        <f t="shared" si="28"/>
        <v>235.35825766343555</v>
      </c>
    </row>
    <row r="48" spans="1:49" x14ac:dyDescent="0.25">
      <c r="A48" s="1">
        <v>2070</v>
      </c>
      <c r="C48" s="33">
        <f t="shared" si="12"/>
        <v>249.46569016616652</v>
      </c>
      <c r="D48" s="33">
        <f t="shared" si="12"/>
        <v>50.804849013066629</v>
      </c>
      <c r="E48" s="33">
        <f t="shared" si="12"/>
        <v>199.04492996982441</v>
      </c>
      <c r="F48" s="33">
        <f t="shared" si="12"/>
        <v>308.34943800797078</v>
      </c>
      <c r="X48" s="33">
        <f t="shared" ref="X48:AA48" si="29">X28*25.406</f>
        <v>184.48289167616505</v>
      </c>
      <c r="Y48" s="33">
        <f t="shared" si="29"/>
        <v>38.418559965637051</v>
      </c>
      <c r="Z48" s="33">
        <f t="shared" si="29"/>
        <v>143.59718864721336</v>
      </c>
      <c r="AA48" s="33">
        <f t="shared" si="29"/>
        <v>224.97555222879407</v>
      </c>
    </row>
    <row r="49" spans="1:27" x14ac:dyDescent="0.25">
      <c r="A49" s="1">
        <v>2075</v>
      </c>
      <c r="C49" s="33">
        <f t="shared" si="12"/>
        <v>253.72851055998572</v>
      </c>
      <c r="D49" s="33">
        <f t="shared" si="12"/>
        <v>50.751960166962476</v>
      </c>
      <c r="E49" s="33">
        <f t="shared" si="12"/>
        <v>202.13821884754054</v>
      </c>
      <c r="F49" s="33">
        <f t="shared" si="12"/>
        <v>321.21433149423217</v>
      </c>
      <c r="X49" s="33">
        <f t="shared" ref="X49:AA49" si="30">X29*25.406</f>
        <v>187.08626526254366</v>
      </c>
      <c r="Y49" s="33">
        <f t="shared" si="30"/>
        <v>37.899125546848225</v>
      </c>
      <c r="Z49" s="33">
        <f t="shared" si="30"/>
        <v>147.53935180402345</v>
      </c>
      <c r="AA49" s="33">
        <f t="shared" si="30"/>
        <v>231.0888955890378</v>
      </c>
    </row>
    <row r="50" spans="1:27" x14ac:dyDescent="0.25">
      <c r="A50" s="1">
        <v>2080</v>
      </c>
      <c r="C50" s="33">
        <f t="shared" ref="C50:F51" si="31">C30*25.406</f>
        <v>259.04082387893283</v>
      </c>
      <c r="D50" s="33">
        <f t="shared" si="31"/>
        <v>47.165475541853489</v>
      </c>
      <c r="E50" s="33">
        <f t="shared" si="31"/>
        <v>208.48458181838993</v>
      </c>
      <c r="F50" s="33">
        <f t="shared" si="31"/>
        <v>313.16474993477135</v>
      </c>
      <c r="X50" s="33">
        <f t="shared" ref="X50:AA50" si="32">X30*25.406</f>
        <v>191.74893615356979</v>
      </c>
      <c r="Y50" s="33">
        <f t="shared" si="32"/>
        <v>38.816751301609386</v>
      </c>
      <c r="Z50" s="33">
        <f t="shared" si="32"/>
        <v>152.07952708261163</v>
      </c>
      <c r="AA50" s="33">
        <f t="shared" si="32"/>
        <v>238.05519697158735</v>
      </c>
    </row>
    <row r="51" spans="1:27" x14ac:dyDescent="0.25">
      <c r="A51" s="34">
        <v>2085</v>
      </c>
      <c r="B51" s="35"/>
      <c r="C51" s="36">
        <f t="shared" si="31"/>
        <v>258.76952261279553</v>
      </c>
      <c r="D51" s="36">
        <f t="shared" si="31"/>
        <v>47.002923584846329</v>
      </c>
      <c r="E51" s="36">
        <f t="shared" si="31"/>
        <v>209.41444262651137</v>
      </c>
      <c r="F51" s="36">
        <f t="shared" si="31"/>
        <v>314.32778373131634</v>
      </c>
      <c r="X51" s="36">
        <f t="shared" ref="X51:AA51" si="33">X31*25.406</f>
        <v>191.73244208536676</v>
      </c>
      <c r="Y51" s="36">
        <f t="shared" si="33"/>
        <v>37.317515876911202</v>
      </c>
      <c r="Z51" s="36">
        <f t="shared" si="33"/>
        <v>153.1827454811951</v>
      </c>
      <c r="AA51" s="36">
        <f t="shared" si="33"/>
        <v>236.3757773874066</v>
      </c>
    </row>
  </sheetData>
  <mergeCells count="8">
    <mergeCell ref="AJ2:AM2"/>
    <mergeCell ref="AN2:AQ2"/>
    <mergeCell ref="G2:J2"/>
    <mergeCell ref="K2:N2"/>
    <mergeCell ref="O2:R2"/>
    <mergeCell ref="S2:V2"/>
    <mergeCell ref="AB2:AE2"/>
    <mergeCell ref="AF2:AI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51"/>
  <sheetViews>
    <sheetView tabSelected="1" zoomScale="60" zoomScaleNormal="60" workbookViewId="0">
      <selection activeCell="E30" sqref="E30"/>
    </sheetView>
  </sheetViews>
  <sheetFormatPr defaultRowHeight="15" x14ac:dyDescent="0.25"/>
  <cols>
    <col min="1" max="1" width="8.85546875" style="1"/>
    <col min="2" max="2" width="8.85546875" style="4"/>
    <col min="3" max="6" width="9.140625" style="4"/>
    <col min="7" max="10" width="7.7109375" customWidth="1"/>
    <col min="11" max="22" width="7.7109375" style="4" customWidth="1"/>
    <col min="23" max="23" width="8.85546875" style="4"/>
    <col min="24" max="27" width="9.140625" style="4"/>
    <col min="28" max="43" width="7.7109375" style="4" customWidth="1"/>
  </cols>
  <sheetData>
    <row r="1" spans="1:49" x14ac:dyDescent="0.25">
      <c r="A1" s="3" t="s">
        <v>0</v>
      </c>
    </row>
    <row r="2" spans="1:49" x14ac:dyDescent="0.25">
      <c r="A2" s="1" t="s">
        <v>1</v>
      </c>
      <c r="B2" s="4" t="s">
        <v>2</v>
      </c>
      <c r="C2" s="4" t="s">
        <v>13</v>
      </c>
      <c r="G2" s="30" t="s">
        <v>7</v>
      </c>
      <c r="H2" s="31"/>
      <c r="I2" s="31"/>
      <c r="J2" s="32"/>
      <c r="K2" s="27" t="s">
        <v>8</v>
      </c>
      <c r="L2" s="28"/>
      <c r="M2" s="28"/>
      <c r="N2" s="29"/>
      <c r="O2" s="27" t="s">
        <v>10</v>
      </c>
      <c r="P2" s="28"/>
      <c r="Q2" s="28"/>
      <c r="R2" s="29"/>
      <c r="S2" s="27" t="s">
        <v>9</v>
      </c>
      <c r="T2" s="28"/>
      <c r="U2" s="28"/>
      <c r="V2" s="29"/>
      <c r="AB2" s="27" t="s">
        <v>7</v>
      </c>
      <c r="AC2" s="28"/>
      <c r="AD2" s="28"/>
      <c r="AE2" s="29"/>
      <c r="AF2" s="27" t="s">
        <v>8</v>
      </c>
      <c r="AG2" s="28"/>
      <c r="AH2" s="28"/>
      <c r="AI2" s="29"/>
      <c r="AJ2" s="27" t="s">
        <v>10</v>
      </c>
      <c r="AK2" s="28"/>
      <c r="AL2" s="28"/>
      <c r="AM2" s="29"/>
      <c r="AN2" s="27" t="s">
        <v>9</v>
      </c>
      <c r="AO2" s="28"/>
      <c r="AP2" s="28"/>
      <c r="AQ2" s="29"/>
    </row>
    <row r="3" spans="1:49" s="20" customFormat="1" x14ac:dyDescent="0.25">
      <c r="A3" s="19"/>
      <c r="B3" s="20" t="s">
        <v>5</v>
      </c>
      <c r="C3" s="21" t="s">
        <v>3</v>
      </c>
      <c r="D3" s="22" t="s">
        <v>4</v>
      </c>
      <c r="E3" s="22">
        <v>0.1</v>
      </c>
      <c r="F3" s="23">
        <v>0.9</v>
      </c>
      <c r="G3" s="21" t="s">
        <v>3</v>
      </c>
      <c r="H3" s="22" t="s">
        <v>4</v>
      </c>
      <c r="I3" s="22">
        <v>0.05</v>
      </c>
      <c r="J3" s="23">
        <v>0.95</v>
      </c>
      <c r="K3" s="21" t="s">
        <v>3</v>
      </c>
      <c r="L3" s="22" t="s">
        <v>4</v>
      </c>
      <c r="M3" s="22">
        <v>0.05</v>
      </c>
      <c r="N3" s="23">
        <v>0.95</v>
      </c>
      <c r="O3" s="21" t="s">
        <v>3</v>
      </c>
      <c r="P3" s="22" t="s">
        <v>4</v>
      </c>
      <c r="Q3" s="22">
        <v>0.05</v>
      </c>
      <c r="R3" s="23">
        <v>0.95</v>
      </c>
      <c r="S3" s="21" t="s">
        <v>3</v>
      </c>
      <c r="T3" s="22" t="s">
        <v>4</v>
      </c>
      <c r="U3" s="22">
        <v>0.05</v>
      </c>
      <c r="V3" s="23">
        <v>0.95</v>
      </c>
      <c r="W3" s="20" t="s">
        <v>6</v>
      </c>
      <c r="AB3" s="21" t="s">
        <v>3</v>
      </c>
      <c r="AC3" s="22" t="s">
        <v>4</v>
      </c>
      <c r="AD3" s="22">
        <v>0.05</v>
      </c>
      <c r="AE3" s="23">
        <v>0.95</v>
      </c>
      <c r="AF3" s="21" t="s">
        <v>3</v>
      </c>
      <c r="AG3" s="22" t="s">
        <v>4</v>
      </c>
      <c r="AH3" s="22">
        <v>0.05</v>
      </c>
      <c r="AI3" s="23">
        <v>0.95</v>
      </c>
      <c r="AJ3" s="21" t="s">
        <v>3</v>
      </c>
      <c r="AK3" s="22" t="s">
        <v>4</v>
      </c>
      <c r="AL3" s="22">
        <v>0.05</v>
      </c>
      <c r="AM3" s="23">
        <v>0.95</v>
      </c>
      <c r="AN3" s="21" t="s">
        <v>3</v>
      </c>
      <c r="AO3" s="22" t="s">
        <v>4</v>
      </c>
      <c r="AP3" s="22">
        <v>0.05</v>
      </c>
      <c r="AQ3" s="23">
        <v>0.95</v>
      </c>
    </row>
    <row r="4" spans="1:49" x14ac:dyDescent="0.25">
      <c r="A4" s="2">
        <v>1964.9986301369863</v>
      </c>
      <c r="B4" s="4">
        <v>9.4626688958388776</v>
      </c>
      <c r="G4" s="11"/>
      <c r="H4" s="12"/>
      <c r="I4" s="12"/>
      <c r="J4" s="15"/>
      <c r="K4" s="5"/>
      <c r="L4" s="6"/>
      <c r="M4" s="6"/>
      <c r="N4" s="7"/>
      <c r="O4" s="5"/>
      <c r="P4" s="6"/>
      <c r="Q4" s="6"/>
      <c r="R4" s="7"/>
      <c r="S4" s="5"/>
      <c r="T4" s="6"/>
      <c r="U4" s="6"/>
      <c r="V4" s="7"/>
      <c r="W4" s="4">
        <v>7.0913489227036486</v>
      </c>
      <c r="AB4" s="5"/>
      <c r="AC4" s="6"/>
      <c r="AD4" s="6"/>
      <c r="AE4" s="7"/>
      <c r="AF4" s="5"/>
      <c r="AG4" s="6"/>
      <c r="AH4" s="6"/>
      <c r="AI4" s="7"/>
      <c r="AJ4" s="5"/>
      <c r="AK4" s="6"/>
      <c r="AL4" s="6"/>
      <c r="AM4" s="7"/>
      <c r="AN4" s="5"/>
      <c r="AO4" s="6"/>
      <c r="AP4" s="6"/>
      <c r="AQ4" s="7"/>
    </row>
    <row r="5" spans="1:49" x14ac:dyDescent="0.25">
      <c r="A5" s="2">
        <v>1969.9986301369863</v>
      </c>
      <c r="B5" s="4">
        <v>9.3404021312935761</v>
      </c>
      <c r="G5" s="11"/>
      <c r="H5" s="12"/>
      <c r="I5" s="12"/>
      <c r="J5" s="15"/>
      <c r="K5" s="5"/>
      <c r="L5" s="6"/>
      <c r="M5" s="6"/>
      <c r="N5" s="7"/>
      <c r="O5" s="5"/>
      <c r="P5" s="6"/>
      <c r="Q5" s="6"/>
      <c r="R5" s="7"/>
      <c r="S5" s="5"/>
      <c r="T5" s="6"/>
      <c r="U5" s="6"/>
      <c r="V5" s="7"/>
      <c r="W5" s="4">
        <v>7.0573122707126297</v>
      </c>
      <c r="AB5" s="5"/>
      <c r="AC5" s="6"/>
      <c r="AD5" s="6"/>
      <c r="AE5" s="7"/>
      <c r="AF5" s="5"/>
      <c r="AG5" s="6"/>
      <c r="AH5" s="6"/>
      <c r="AI5" s="7"/>
      <c r="AJ5" s="5"/>
      <c r="AK5" s="6"/>
      <c r="AL5" s="6"/>
      <c r="AM5" s="7"/>
      <c r="AN5" s="5"/>
      <c r="AO5" s="6"/>
      <c r="AP5" s="6"/>
      <c r="AQ5" s="7"/>
    </row>
    <row r="6" spans="1:49" x14ac:dyDescent="0.25">
      <c r="A6" s="2">
        <v>1974.9986301369863</v>
      </c>
      <c r="B6" s="4">
        <v>11.622462775951856</v>
      </c>
      <c r="C6" s="33">
        <f>AVERAGE(B4:B13)*25.406</f>
        <v>324.0601438096345</v>
      </c>
      <c r="D6" s="25">
        <f>STDEV(B4:B13)*25.406</f>
        <v>64.293667588562244</v>
      </c>
      <c r="E6" s="25">
        <f>PERCENTILE(B4:B13,0.9)*25.406</f>
        <v>381.82849806193667</v>
      </c>
      <c r="F6" s="25">
        <f>PERCENTILE(B4:B13,0.1)*25.406</f>
        <v>239.47667314167111</v>
      </c>
      <c r="G6" s="11"/>
      <c r="H6" s="12"/>
      <c r="I6" s="12"/>
      <c r="J6" s="15"/>
      <c r="K6" s="5"/>
      <c r="L6" s="6"/>
      <c r="M6" s="6"/>
      <c r="N6" s="7"/>
      <c r="O6" s="5"/>
      <c r="P6" s="6"/>
      <c r="Q6" s="6"/>
      <c r="R6" s="7"/>
      <c r="S6" s="5"/>
      <c r="T6" s="6"/>
      <c r="U6" s="6"/>
      <c r="V6" s="7"/>
      <c r="W6" s="4">
        <v>8.5754957033289969</v>
      </c>
      <c r="AB6" s="5"/>
      <c r="AC6" s="6"/>
      <c r="AD6" s="6"/>
      <c r="AE6" s="7"/>
      <c r="AF6" s="5"/>
      <c r="AG6" s="6"/>
      <c r="AH6" s="6"/>
      <c r="AI6" s="7"/>
      <c r="AJ6" s="5"/>
      <c r="AK6" s="6"/>
      <c r="AL6" s="6"/>
      <c r="AM6" s="7"/>
      <c r="AN6" s="5"/>
      <c r="AO6" s="6"/>
      <c r="AP6" s="6"/>
      <c r="AQ6" s="7"/>
    </row>
    <row r="7" spans="1:49" x14ac:dyDescent="0.25">
      <c r="A7" s="2">
        <v>1979.9986301369863</v>
      </c>
      <c r="B7" s="4">
        <v>11.680075026834565</v>
      </c>
      <c r="G7" s="11"/>
      <c r="H7" s="12"/>
      <c r="I7" s="12"/>
      <c r="J7" s="15"/>
      <c r="K7" s="5"/>
      <c r="L7" s="6"/>
      <c r="M7" s="6"/>
      <c r="N7" s="7"/>
      <c r="O7" s="5"/>
      <c r="P7" s="6"/>
      <c r="Q7" s="6"/>
      <c r="R7" s="7"/>
      <c r="S7" s="5"/>
      <c r="T7" s="6"/>
      <c r="U7" s="6"/>
      <c r="V7" s="7"/>
      <c r="W7" s="4">
        <v>8.5938976076643421</v>
      </c>
      <c r="AB7" s="5"/>
      <c r="AC7" s="6"/>
      <c r="AD7" s="6"/>
      <c r="AE7" s="7"/>
      <c r="AF7" s="5"/>
      <c r="AG7" s="6"/>
      <c r="AH7" s="6"/>
      <c r="AI7" s="7"/>
      <c r="AJ7" s="5"/>
      <c r="AK7" s="6"/>
      <c r="AL7" s="6"/>
      <c r="AM7" s="7"/>
      <c r="AN7" s="5"/>
      <c r="AO7" s="6"/>
      <c r="AP7" s="6"/>
      <c r="AQ7" s="7"/>
    </row>
    <row r="8" spans="1:49" x14ac:dyDescent="0.25">
      <c r="A8" s="2">
        <v>1984.9986301369863</v>
      </c>
      <c r="B8" s="4">
        <v>15.011135130705618</v>
      </c>
      <c r="G8" s="11"/>
      <c r="H8" s="12"/>
      <c r="I8" s="12"/>
      <c r="J8" s="15"/>
      <c r="K8" s="5"/>
      <c r="L8" s="6"/>
      <c r="M8" s="6"/>
      <c r="N8" s="7"/>
      <c r="O8" s="5"/>
      <c r="P8" s="6"/>
      <c r="Q8" s="6"/>
      <c r="R8" s="7"/>
      <c r="S8" s="5"/>
      <c r="T8" s="6"/>
      <c r="U8" s="6"/>
      <c r="V8" s="7"/>
      <c r="W8" s="4">
        <v>11.191614442972618</v>
      </c>
      <c r="AB8" s="5"/>
      <c r="AC8" s="6"/>
      <c r="AD8" s="6"/>
      <c r="AE8" s="7"/>
      <c r="AF8" s="5"/>
      <c r="AG8" s="6"/>
      <c r="AH8" s="6"/>
      <c r="AI8" s="7"/>
      <c r="AJ8" s="5"/>
      <c r="AK8" s="6"/>
      <c r="AL8" s="6"/>
      <c r="AM8" s="7"/>
      <c r="AN8" s="5"/>
      <c r="AO8" s="6"/>
      <c r="AP8" s="6"/>
      <c r="AQ8" s="7"/>
    </row>
    <row r="9" spans="1:49" x14ac:dyDescent="0.25">
      <c r="A9" s="2">
        <v>1989.9986301369863</v>
      </c>
      <c r="B9" s="4">
        <v>15.070910896434158</v>
      </c>
      <c r="G9" s="11"/>
      <c r="H9" s="12"/>
      <c r="I9" s="12"/>
      <c r="J9" s="15"/>
      <c r="K9" s="5"/>
      <c r="L9" s="6"/>
      <c r="M9" s="6"/>
      <c r="N9" s="7"/>
      <c r="O9" s="5"/>
      <c r="P9" s="6"/>
      <c r="Q9" s="6"/>
      <c r="R9" s="7"/>
      <c r="S9" s="5"/>
      <c r="T9" s="6"/>
      <c r="U9" s="6"/>
      <c r="V9" s="7"/>
      <c r="AB9" s="5"/>
      <c r="AC9" s="6"/>
      <c r="AD9" s="6"/>
      <c r="AE9" s="7"/>
      <c r="AF9" s="5"/>
      <c r="AG9" s="6"/>
      <c r="AH9" s="6"/>
      <c r="AI9" s="7"/>
      <c r="AJ9" s="5"/>
      <c r="AK9" s="6"/>
      <c r="AL9" s="6"/>
      <c r="AM9" s="7"/>
      <c r="AN9" s="5"/>
      <c r="AO9" s="6"/>
      <c r="AP9" s="6"/>
      <c r="AQ9" s="7"/>
    </row>
    <row r="10" spans="1:49" x14ac:dyDescent="0.25">
      <c r="A10" s="2">
        <v>1994.9986301369863</v>
      </c>
      <c r="B10" s="4">
        <v>14.955916106139725</v>
      </c>
      <c r="G10" s="11"/>
      <c r="H10" s="12"/>
      <c r="I10" s="12"/>
      <c r="J10" s="15"/>
      <c r="K10" s="5"/>
      <c r="L10" s="6"/>
      <c r="M10" s="6"/>
      <c r="N10" s="7"/>
      <c r="O10" s="5"/>
      <c r="P10" s="6"/>
      <c r="Q10" s="6"/>
      <c r="R10" s="7"/>
      <c r="S10" s="5"/>
      <c r="T10" s="6"/>
      <c r="U10" s="6"/>
      <c r="V10" s="7"/>
      <c r="AB10" s="5"/>
      <c r="AC10" s="6"/>
      <c r="AD10" s="6"/>
      <c r="AE10" s="7"/>
      <c r="AF10" s="5"/>
      <c r="AG10" s="6"/>
      <c r="AH10" s="6"/>
      <c r="AI10" s="7"/>
      <c r="AJ10" s="5"/>
      <c r="AK10" s="6"/>
      <c r="AL10" s="6"/>
      <c r="AM10" s="7"/>
      <c r="AN10" s="5"/>
      <c r="AO10" s="6"/>
      <c r="AP10" s="6"/>
      <c r="AQ10" s="7"/>
      <c r="AR10" t="s">
        <v>11</v>
      </c>
    </row>
    <row r="11" spans="1:49" x14ac:dyDescent="0.25">
      <c r="A11" s="2">
        <v>1999.9986301369863</v>
      </c>
      <c r="B11" s="4">
        <v>14.898511634498062</v>
      </c>
      <c r="G11" s="11"/>
      <c r="H11" s="12"/>
      <c r="I11" s="12"/>
      <c r="J11" s="15"/>
      <c r="K11" s="5"/>
      <c r="L11" s="6"/>
      <c r="M11" s="6"/>
      <c r="N11" s="7"/>
      <c r="O11" s="5"/>
      <c r="P11" s="6"/>
      <c r="Q11" s="6"/>
      <c r="R11" s="7"/>
      <c r="S11" s="5"/>
      <c r="T11" s="6"/>
      <c r="U11" s="6"/>
      <c r="V11" s="7"/>
      <c r="AB11" s="5"/>
      <c r="AC11" s="6"/>
      <c r="AD11" s="6"/>
      <c r="AE11" s="7"/>
      <c r="AF11" s="5"/>
      <c r="AG11" s="6"/>
      <c r="AH11" s="6"/>
      <c r="AI11" s="7"/>
      <c r="AJ11" s="5"/>
      <c r="AK11" s="6"/>
      <c r="AL11" s="6"/>
      <c r="AM11" s="7"/>
      <c r="AN11" s="5"/>
      <c r="AO11" s="6"/>
      <c r="AP11" s="6"/>
      <c r="AQ11" s="7"/>
    </row>
    <row r="12" spans="1:49" x14ac:dyDescent="0.25">
      <c r="A12" s="2"/>
      <c r="G12" s="11"/>
      <c r="H12" s="12"/>
      <c r="I12" s="12"/>
      <c r="J12" s="15"/>
      <c r="K12" s="5"/>
      <c r="L12" s="6"/>
      <c r="M12" s="6"/>
      <c r="N12" s="7"/>
      <c r="O12" s="5"/>
      <c r="P12" s="6"/>
      <c r="Q12" s="6"/>
      <c r="R12" s="7"/>
      <c r="S12" s="5"/>
      <c r="T12" s="6"/>
      <c r="U12" s="6"/>
      <c r="V12" s="7"/>
      <c r="AB12" s="5"/>
      <c r="AC12" s="6"/>
      <c r="AD12" s="6"/>
      <c r="AE12" s="7"/>
      <c r="AF12" s="5"/>
      <c r="AG12" s="6"/>
      <c r="AH12" s="6"/>
      <c r="AI12" s="7"/>
      <c r="AJ12" s="5"/>
      <c r="AK12" s="6"/>
      <c r="AL12" s="6"/>
      <c r="AM12" s="7"/>
      <c r="AN12" s="5"/>
      <c r="AO12" s="6"/>
      <c r="AP12" s="6"/>
      <c r="AQ12" s="7"/>
      <c r="AR12" s="24"/>
      <c r="AS12" s="24"/>
      <c r="AT12" s="24"/>
      <c r="AU12" s="24"/>
    </row>
    <row r="13" spans="1:49" x14ac:dyDescent="0.25">
      <c r="A13" s="2">
        <v>1995</v>
      </c>
      <c r="C13" s="4">
        <f t="shared" ref="C13:F28" si="0">AVERAGE(G13,K13,O13,S13)</f>
        <v>13.42860364393426</v>
      </c>
      <c r="D13" s="4">
        <f t="shared" si="0"/>
        <v>3.0867895768509492</v>
      </c>
      <c r="E13" s="4">
        <f t="shared" si="0"/>
        <v>10.286074648650997</v>
      </c>
      <c r="F13" s="4">
        <f t="shared" si="0"/>
        <v>17.136217407899796</v>
      </c>
      <c r="G13" s="5">
        <v>12.883626937169566</v>
      </c>
      <c r="H13" s="6">
        <v>2.9421112255088326</v>
      </c>
      <c r="I13" s="6">
        <v>9.8989683222100453</v>
      </c>
      <c r="J13" s="7">
        <v>16.453762373879766</v>
      </c>
      <c r="K13" s="5">
        <v>12.496610886138763</v>
      </c>
      <c r="L13" s="6">
        <v>3.058295207628031</v>
      </c>
      <c r="M13" s="6">
        <v>9.3139408268898176</v>
      </c>
      <c r="N13" s="7">
        <v>16.230676471147937</v>
      </c>
      <c r="O13" s="5">
        <v>15.620721868073804</v>
      </c>
      <c r="P13" s="6">
        <v>3.2240584927778904</v>
      </c>
      <c r="Q13" s="6">
        <v>12.400754586743957</v>
      </c>
      <c r="R13" s="7">
        <v>19.464765143348437</v>
      </c>
      <c r="S13" s="5">
        <v>12.713454884354904</v>
      </c>
      <c r="T13" s="6">
        <v>3.122693381489043</v>
      </c>
      <c r="U13" s="6">
        <v>9.5306348587601679</v>
      </c>
      <c r="V13" s="7">
        <v>16.395665643223047</v>
      </c>
      <c r="X13" s="4">
        <f t="shared" ref="X13:X31" si="1">AVERAGE(AB13,AF13,AJ13,AN13)</f>
        <v>9.8062074238197177</v>
      </c>
      <c r="Y13" s="4">
        <f t="shared" ref="Y13:Y31" si="2">AVERAGE(AC13,AG13,AK13,AO13)</f>
        <v>2.1594968683642448</v>
      </c>
      <c r="Z13" s="4">
        <f t="shared" ref="Z13:Z31" si="3">AVERAGE(AD13,AH13,AL13,AP13)</f>
        <v>7.0661521212852598</v>
      </c>
      <c r="AA13" s="4">
        <f t="shared" ref="AA13:AA31" si="4">AVERAGE(AE13,AI13,AM13,AQ13)</f>
        <v>12.228857598255445</v>
      </c>
      <c r="AB13" s="5">
        <v>9.4535684356757343</v>
      </c>
      <c r="AC13" s="6">
        <v>1.9490483613999481</v>
      </c>
      <c r="AD13" s="6">
        <v>6.9110694700661073</v>
      </c>
      <c r="AE13" s="7">
        <v>11.856239999074688</v>
      </c>
      <c r="AF13" s="5">
        <v>9.2461848019334383</v>
      </c>
      <c r="AG13" s="6">
        <v>2.3046624694845459</v>
      </c>
      <c r="AH13" s="6">
        <v>6.6209210968430137</v>
      </c>
      <c r="AI13" s="7">
        <v>11.617791003780255</v>
      </c>
      <c r="AJ13" s="5">
        <v>11.184786778743264</v>
      </c>
      <c r="AK13" s="6">
        <v>2.4117870501622298</v>
      </c>
      <c r="AL13" s="6">
        <v>7.8808417779230826</v>
      </c>
      <c r="AM13" s="7">
        <v>13.503336770826214</v>
      </c>
      <c r="AN13" s="5">
        <v>9.3402896789264336</v>
      </c>
      <c r="AO13" s="6">
        <v>1.9724895924102561</v>
      </c>
      <c r="AP13" s="6">
        <v>6.8517761403088366</v>
      </c>
      <c r="AQ13" s="7">
        <v>11.93806261934062</v>
      </c>
      <c r="AR13" s="24">
        <f>(AB13-G13)/G13</f>
        <v>-0.26623391985978984</v>
      </c>
      <c r="AS13" s="24">
        <f t="shared" ref="AS13:AS27" si="5">(AF13-K13)/K13</f>
        <v>-0.26010460866719443</v>
      </c>
      <c r="AT13" s="24">
        <f t="shared" ref="AT13:AT27" si="6">(AJ13-O13)/O13</f>
        <v>-0.2839775989096166</v>
      </c>
      <c r="AU13" s="24">
        <f t="shared" ref="AU13:AU27" si="7">(AN13-S13)/S13</f>
        <v>-0.26532246632498507</v>
      </c>
      <c r="AW13" s="24">
        <f>AVERAGE(AR13:AU13)</f>
        <v>-0.2689096484403965</v>
      </c>
    </row>
    <row r="14" spans="1:49" x14ac:dyDescent="0.25">
      <c r="A14" s="2">
        <v>2000</v>
      </c>
      <c r="C14" s="4">
        <f t="shared" si="0"/>
        <v>13.34324804418871</v>
      </c>
      <c r="D14" s="4">
        <f t="shared" si="0"/>
        <v>3.25378612150854</v>
      </c>
      <c r="E14" s="4">
        <f t="shared" si="0"/>
        <v>9.6106186488587255</v>
      </c>
      <c r="F14" s="4">
        <f t="shared" si="0"/>
        <v>17.222589237984941</v>
      </c>
      <c r="G14" s="5">
        <v>12.633236092190941</v>
      </c>
      <c r="H14" s="6">
        <v>3.0774808745906825</v>
      </c>
      <c r="I14" s="6">
        <v>9.1087036023972754</v>
      </c>
      <c r="J14" s="7">
        <v>16.405050444877823</v>
      </c>
      <c r="K14" s="5">
        <v>12.877312432661222</v>
      </c>
      <c r="L14" s="6">
        <v>3.3909026232462067</v>
      </c>
      <c r="M14" s="6">
        <v>9.0344983835015018</v>
      </c>
      <c r="N14" s="7">
        <v>16.711140383962427</v>
      </c>
      <c r="O14" s="5">
        <v>15.40242170899104</v>
      </c>
      <c r="P14" s="6">
        <v>3.3358738515368289</v>
      </c>
      <c r="Q14" s="6">
        <v>11.359752915555614</v>
      </c>
      <c r="R14" s="7">
        <v>19.530340594217261</v>
      </c>
      <c r="S14" s="5">
        <v>12.460021942911636</v>
      </c>
      <c r="T14" s="6">
        <v>3.2108871366604417</v>
      </c>
      <c r="U14" s="6">
        <v>8.9395196939805128</v>
      </c>
      <c r="V14" s="7">
        <v>16.243825528882251</v>
      </c>
      <c r="X14" s="4">
        <f t="shared" si="1"/>
        <v>9.7130643831654773</v>
      </c>
      <c r="Y14" s="4">
        <f t="shared" si="2"/>
        <v>2.2522292004289177</v>
      </c>
      <c r="Z14" s="4">
        <f t="shared" si="3"/>
        <v>6.7864195332438619</v>
      </c>
      <c r="AA14" s="4">
        <f t="shared" si="4"/>
        <v>12.423238982189517</v>
      </c>
      <c r="AB14" s="5">
        <v>9.2593977277297963</v>
      </c>
      <c r="AC14" s="6">
        <v>2.2316228237280051</v>
      </c>
      <c r="AD14" s="6">
        <v>6.2774028246224587</v>
      </c>
      <c r="AE14" s="7">
        <v>12.144521062602369</v>
      </c>
      <c r="AF14" s="5">
        <v>9.4220543984760212</v>
      </c>
      <c r="AG14" s="6">
        <v>2.1643770851326147</v>
      </c>
      <c r="AH14" s="6">
        <v>6.8890871263389597</v>
      </c>
      <c r="AI14" s="7">
        <v>12.182572352230283</v>
      </c>
      <c r="AJ14" s="5">
        <v>11.018304491827974</v>
      </c>
      <c r="AK14" s="6">
        <v>2.6639563203619456</v>
      </c>
      <c r="AL14" s="6">
        <v>7.3636960435653043</v>
      </c>
      <c r="AM14" s="7">
        <v>13.600401950165777</v>
      </c>
      <c r="AN14" s="5">
        <v>9.1525009146281153</v>
      </c>
      <c r="AO14" s="6">
        <v>1.9489605724931049</v>
      </c>
      <c r="AP14" s="6">
        <v>6.6154921384487277</v>
      </c>
      <c r="AQ14" s="7">
        <v>11.765460563759635</v>
      </c>
      <c r="AR14" s="24">
        <f t="shared" ref="AR14:AR27" si="8">(AB14-G14)/G14</f>
        <v>-0.26706050135061088</v>
      </c>
      <c r="AS14" s="24">
        <f t="shared" si="5"/>
        <v>-0.26832136381357785</v>
      </c>
      <c r="AT14" s="24">
        <f t="shared" si="6"/>
        <v>-0.28463817573595407</v>
      </c>
      <c r="AU14" s="24">
        <f t="shared" si="7"/>
        <v>-0.26545065838869825</v>
      </c>
      <c r="AW14" s="24">
        <f t="shared" ref="AW14:AW31" si="9">AVERAGE(AR14:AU14)</f>
        <v>-0.27136767482221025</v>
      </c>
    </row>
    <row r="15" spans="1:49" x14ac:dyDescent="0.25">
      <c r="A15" s="2">
        <v>2005</v>
      </c>
      <c r="C15" s="4">
        <f t="shared" si="0"/>
        <v>13.321258600499123</v>
      </c>
      <c r="D15" s="4">
        <f t="shared" si="0"/>
        <v>3.6292043176791129</v>
      </c>
      <c r="E15" s="4">
        <f t="shared" si="0"/>
        <v>9.2539830344071579</v>
      </c>
      <c r="F15" s="4">
        <f t="shared" si="0"/>
        <v>17.380140783673827</v>
      </c>
      <c r="G15" s="5">
        <v>12.663304831892193</v>
      </c>
      <c r="H15" s="6">
        <v>3.3929816782552313</v>
      </c>
      <c r="I15" s="6">
        <v>8.9090437407717253</v>
      </c>
      <c r="J15" s="7">
        <v>16.135406846903045</v>
      </c>
      <c r="K15" s="5">
        <v>12.915656711893954</v>
      </c>
      <c r="L15" s="6">
        <v>3.6697084422135253</v>
      </c>
      <c r="M15" s="6">
        <v>8.7868269152128615</v>
      </c>
      <c r="N15" s="7">
        <v>17.345550751101385</v>
      </c>
      <c r="O15" s="5">
        <v>15.597992802689145</v>
      </c>
      <c r="P15" s="6">
        <v>4.1694393406701185</v>
      </c>
      <c r="Q15" s="6">
        <v>10.888452805856501</v>
      </c>
      <c r="R15" s="7">
        <v>20.719097021780506</v>
      </c>
      <c r="S15" s="5">
        <v>12.108080055521199</v>
      </c>
      <c r="T15" s="6">
        <v>3.284687809577576</v>
      </c>
      <c r="U15" s="6">
        <v>8.4316086757875457</v>
      </c>
      <c r="V15" s="7">
        <v>15.320508514910374</v>
      </c>
      <c r="X15" s="4">
        <f t="shared" si="1"/>
        <v>9.6423962015264699</v>
      </c>
      <c r="Y15" s="4">
        <f t="shared" si="2"/>
        <v>2.3123175539096383</v>
      </c>
      <c r="Z15" s="4">
        <f t="shared" si="3"/>
        <v>6.6770586653061912</v>
      </c>
      <c r="AA15" s="4">
        <f t="shared" si="4"/>
        <v>12.271728690696628</v>
      </c>
      <c r="AB15" s="5">
        <v>9.2735134086120041</v>
      </c>
      <c r="AC15" s="6">
        <v>2.4240258552833271</v>
      </c>
      <c r="AD15" s="6">
        <v>6.4331332247592981</v>
      </c>
      <c r="AE15" s="7">
        <v>11.83463225697459</v>
      </c>
      <c r="AF15" s="5">
        <v>9.3252709073707294</v>
      </c>
      <c r="AG15" s="6">
        <v>2.060821656182048</v>
      </c>
      <c r="AH15" s="6">
        <v>6.7105298687855761</v>
      </c>
      <c r="AI15" s="7">
        <v>11.577145137160851</v>
      </c>
      <c r="AJ15" s="5">
        <v>11.134979260057181</v>
      </c>
      <c r="AK15" s="6">
        <v>2.6698355660218258</v>
      </c>
      <c r="AL15" s="6">
        <v>7.5737140658327888</v>
      </c>
      <c r="AM15" s="7">
        <v>14.433008475549672</v>
      </c>
      <c r="AN15" s="5">
        <v>8.8358212300659691</v>
      </c>
      <c r="AO15" s="6">
        <v>2.0945871381513528</v>
      </c>
      <c r="AP15" s="6">
        <v>5.9908575018471035</v>
      </c>
      <c r="AQ15" s="7">
        <v>11.2421288931014</v>
      </c>
      <c r="AR15" s="24">
        <f t="shared" si="8"/>
        <v>-0.26768615841443616</v>
      </c>
      <c r="AS15" s="24">
        <f t="shared" si="5"/>
        <v>-0.27798708843173719</v>
      </c>
      <c r="AT15" s="24">
        <f t="shared" si="6"/>
        <v>-0.28612742672009223</v>
      </c>
      <c r="AU15" s="24">
        <f t="shared" si="7"/>
        <v>-0.27025414520307067</v>
      </c>
      <c r="AW15" s="24">
        <f t="shared" si="9"/>
        <v>-0.27551370469233405</v>
      </c>
    </row>
    <row r="16" spans="1:49" x14ac:dyDescent="0.25">
      <c r="A16" s="2">
        <v>2010</v>
      </c>
      <c r="C16" s="4">
        <f t="shared" si="0"/>
        <v>13.427111733592653</v>
      </c>
      <c r="D16" s="4">
        <f t="shared" si="0"/>
        <v>3.3368845765450037</v>
      </c>
      <c r="E16" s="4">
        <f t="shared" si="0"/>
        <v>9.7749399707994176</v>
      </c>
      <c r="F16" s="4">
        <f t="shared" si="0"/>
        <v>17.34789563707762</v>
      </c>
      <c r="G16" s="5">
        <v>12.508286260337549</v>
      </c>
      <c r="H16" s="6">
        <v>3.0918750695384927</v>
      </c>
      <c r="I16" s="6">
        <v>9.0747929336038524</v>
      </c>
      <c r="J16" s="7">
        <v>16.26151189574373</v>
      </c>
      <c r="K16" s="5">
        <v>13.090375196065919</v>
      </c>
      <c r="L16" s="6">
        <v>3.4891486500064688</v>
      </c>
      <c r="M16" s="6">
        <v>9.2528738554639727</v>
      </c>
      <c r="N16" s="7">
        <v>16.780441626860448</v>
      </c>
      <c r="O16" s="5">
        <v>15.941185914173582</v>
      </c>
      <c r="P16" s="6">
        <v>3.8635957979884807</v>
      </c>
      <c r="Q16" s="6">
        <v>11.912659528244802</v>
      </c>
      <c r="R16" s="7">
        <v>20.674374759620868</v>
      </c>
      <c r="S16" s="5">
        <v>12.16859956379356</v>
      </c>
      <c r="T16" s="6">
        <v>2.9029187886465717</v>
      </c>
      <c r="U16" s="6">
        <v>8.8594335658850394</v>
      </c>
      <c r="V16" s="7">
        <v>15.675254266085441</v>
      </c>
      <c r="X16" s="4">
        <f t="shared" si="1"/>
        <v>9.7516028973499793</v>
      </c>
      <c r="Y16" s="4">
        <f t="shared" si="2"/>
        <v>2.5778096613170858</v>
      </c>
      <c r="Z16" s="4">
        <f t="shared" si="3"/>
        <v>6.8177264672501625</v>
      </c>
      <c r="AA16" s="4">
        <f t="shared" si="4"/>
        <v>12.635781259549905</v>
      </c>
      <c r="AB16" s="5">
        <v>9.163579194617828</v>
      </c>
      <c r="AC16" s="6">
        <v>2.3125829503923998</v>
      </c>
      <c r="AD16" s="6">
        <v>6.5895356624149644</v>
      </c>
      <c r="AE16" s="7">
        <v>11.818242023288827</v>
      </c>
      <c r="AF16" s="5">
        <v>9.441054906504041</v>
      </c>
      <c r="AG16" s="6">
        <v>2.1349633594670716</v>
      </c>
      <c r="AH16" s="6">
        <v>6.716086563161789</v>
      </c>
      <c r="AI16" s="7">
        <v>12.045497434352114</v>
      </c>
      <c r="AJ16" s="5">
        <v>11.284810333046813</v>
      </c>
      <c r="AK16" s="6">
        <v>3.6754865478281253</v>
      </c>
      <c r="AL16" s="6">
        <v>7.7497338405357876</v>
      </c>
      <c r="AM16" s="7">
        <v>14.951997494493245</v>
      </c>
      <c r="AN16" s="5">
        <v>9.1169671552312366</v>
      </c>
      <c r="AO16" s="6">
        <v>2.188205787580745</v>
      </c>
      <c r="AP16" s="6">
        <v>6.2155498028881109</v>
      </c>
      <c r="AQ16" s="7">
        <v>11.727388086065433</v>
      </c>
      <c r="AR16" s="24">
        <f t="shared" si="8"/>
        <v>-0.26739930603646583</v>
      </c>
      <c r="AS16" s="24">
        <f t="shared" si="5"/>
        <v>-0.2787788917355567</v>
      </c>
      <c r="AT16" s="24">
        <f t="shared" si="6"/>
        <v>-0.29209718813872593</v>
      </c>
      <c r="AU16" s="24">
        <f t="shared" si="7"/>
        <v>-0.25077926120949429</v>
      </c>
      <c r="AW16" s="24">
        <f t="shared" si="9"/>
        <v>-0.27226366178006073</v>
      </c>
    </row>
    <row r="17" spans="1:49" x14ac:dyDescent="0.25">
      <c r="A17" s="2">
        <v>2015</v>
      </c>
      <c r="C17" s="4">
        <f t="shared" si="0"/>
        <v>12.646843425149507</v>
      </c>
      <c r="D17" s="4">
        <f t="shared" si="0"/>
        <v>2.7445066207029809</v>
      </c>
      <c r="E17" s="4">
        <f t="shared" si="0"/>
        <v>9.1194721178690674</v>
      </c>
      <c r="F17" s="4">
        <f t="shared" si="0"/>
        <v>15.672803409799961</v>
      </c>
      <c r="G17" s="5">
        <v>11.863265088417878</v>
      </c>
      <c r="H17" s="6">
        <v>2.2031536854496583</v>
      </c>
      <c r="I17" s="6">
        <v>8.6967990068176064</v>
      </c>
      <c r="J17" s="7">
        <v>14.84334408759829</v>
      </c>
      <c r="K17" s="5">
        <v>12.94610679156175</v>
      </c>
      <c r="L17" s="6">
        <v>2.8254559591253141</v>
      </c>
      <c r="M17" s="6">
        <v>9.3774947182871724</v>
      </c>
      <c r="N17" s="7">
        <v>16.055178992617471</v>
      </c>
      <c r="O17" s="5">
        <v>14.384349528862828</v>
      </c>
      <c r="P17" s="6">
        <v>3.8575130071804113</v>
      </c>
      <c r="Q17" s="6">
        <v>10.010650287791696</v>
      </c>
      <c r="R17" s="7">
        <v>17.455644294062598</v>
      </c>
      <c r="S17" s="5">
        <v>11.393652291755572</v>
      </c>
      <c r="T17" s="6">
        <v>2.0919038310565399</v>
      </c>
      <c r="U17" s="6">
        <v>8.3929444585797928</v>
      </c>
      <c r="V17" s="7">
        <v>14.337046264921481</v>
      </c>
      <c r="X17" s="4">
        <f t="shared" si="1"/>
        <v>9.333995031380514</v>
      </c>
      <c r="Y17" s="4">
        <f t="shared" si="2"/>
        <v>2.5097699324577256</v>
      </c>
      <c r="Z17" s="4">
        <f t="shared" si="3"/>
        <v>6.7051971170878728</v>
      </c>
      <c r="AA17" s="4">
        <f t="shared" si="4"/>
        <v>12.20627233268281</v>
      </c>
      <c r="AB17" s="5">
        <v>8.7464016639101221</v>
      </c>
      <c r="AC17" s="6">
        <v>2.3078419095770459</v>
      </c>
      <c r="AD17" s="6">
        <v>6.1286658241632948</v>
      </c>
      <c r="AE17" s="7">
        <v>11.495752864762579</v>
      </c>
      <c r="AF17" s="5">
        <v>9.364308547929804</v>
      </c>
      <c r="AG17" s="6">
        <v>2.3717127604533013</v>
      </c>
      <c r="AH17" s="6">
        <v>6.8505557523002194</v>
      </c>
      <c r="AI17" s="7">
        <v>11.907797073137729</v>
      </c>
      <c r="AJ17" s="5">
        <v>10.254357382937396</v>
      </c>
      <c r="AK17" s="6">
        <v>3.3928839652144207</v>
      </c>
      <c r="AL17" s="6">
        <v>7.4927379382811941</v>
      </c>
      <c r="AM17" s="7">
        <v>14.018060728170873</v>
      </c>
      <c r="AN17" s="5">
        <v>8.9709125307447337</v>
      </c>
      <c r="AO17" s="6">
        <v>1.9666410945861337</v>
      </c>
      <c r="AP17" s="6">
        <v>6.348828953606783</v>
      </c>
      <c r="AQ17" s="7">
        <v>11.403478664660058</v>
      </c>
      <c r="AR17" s="24">
        <f t="shared" si="8"/>
        <v>-0.26273234234230791</v>
      </c>
      <c r="AS17" s="24">
        <f t="shared" si="5"/>
        <v>-0.27666991330293644</v>
      </c>
      <c r="AT17" s="24">
        <f t="shared" si="6"/>
        <v>-0.2871170599434073</v>
      </c>
      <c r="AU17" s="24">
        <f t="shared" si="7"/>
        <v>-0.2126394328150534</v>
      </c>
      <c r="AW17" s="24">
        <f t="shared" si="9"/>
        <v>-0.25978968710092626</v>
      </c>
    </row>
    <row r="18" spans="1:49" x14ac:dyDescent="0.25">
      <c r="A18" s="1">
        <v>2020</v>
      </c>
      <c r="C18" s="4">
        <f t="shared" si="0"/>
        <v>12.765781760886012</v>
      </c>
      <c r="D18" s="4">
        <f t="shared" si="0"/>
        <v>3.1611432117445091</v>
      </c>
      <c r="E18" s="4">
        <f t="shared" si="0"/>
        <v>8.6588304783032175</v>
      </c>
      <c r="F18" s="4">
        <f t="shared" si="0"/>
        <v>16.99839387553881</v>
      </c>
      <c r="G18" s="5">
        <v>11.484332114440109</v>
      </c>
      <c r="H18" s="6">
        <v>2.6912076585836675</v>
      </c>
      <c r="I18" s="6">
        <v>7.7748300916448683</v>
      </c>
      <c r="J18" s="7">
        <v>15.209638295837191</v>
      </c>
      <c r="K18" s="5">
        <v>13.234248703196457</v>
      </c>
      <c r="L18" s="6">
        <v>3.4777394320418167</v>
      </c>
      <c r="M18" s="6">
        <v>8.8197401606244679</v>
      </c>
      <c r="N18" s="7">
        <v>17.357274170249241</v>
      </c>
      <c r="O18" s="5">
        <v>14.930766998668153</v>
      </c>
      <c r="P18" s="6">
        <v>3.8723794873199204</v>
      </c>
      <c r="Q18" s="6">
        <v>10.28736060136402</v>
      </c>
      <c r="R18" s="7">
        <v>20.270106610169975</v>
      </c>
      <c r="S18" s="5">
        <v>11.413779227239331</v>
      </c>
      <c r="T18" s="6">
        <v>2.6032462690326308</v>
      </c>
      <c r="U18" s="6">
        <v>7.7533910595795117</v>
      </c>
      <c r="V18" s="7">
        <v>15.156556425898824</v>
      </c>
      <c r="X18" s="4">
        <f t="shared" si="1"/>
        <v>9.4017947396177952</v>
      </c>
      <c r="Y18" s="4">
        <f t="shared" si="2"/>
        <v>2.6146850625887108</v>
      </c>
      <c r="Z18" s="4">
        <f t="shared" si="3"/>
        <v>7.002381415781489</v>
      </c>
      <c r="AA18" s="4">
        <f t="shared" si="4"/>
        <v>12.000971686586121</v>
      </c>
      <c r="AB18" s="5">
        <v>8.4824610218647774</v>
      </c>
      <c r="AC18" s="6">
        <v>2.1259627972456041</v>
      </c>
      <c r="AD18" s="6">
        <v>6.2254355663265306</v>
      </c>
      <c r="AE18" s="7">
        <v>10.648954456774025</v>
      </c>
      <c r="AF18" s="5">
        <v>9.5152073574119687</v>
      </c>
      <c r="AG18" s="6">
        <v>2.2971596900898787</v>
      </c>
      <c r="AH18" s="6">
        <v>7.460170288891792</v>
      </c>
      <c r="AI18" s="7">
        <v>12.567368250094795</v>
      </c>
      <c r="AJ18" s="5">
        <v>10.598908538985025</v>
      </c>
      <c r="AK18" s="6">
        <v>3.8755595898878092</v>
      </c>
      <c r="AL18" s="6">
        <v>7.79406449059762</v>
      </c>
      <c r="AM18" s="7">
        <v>13.571530481945963</v>
      </c>
      <c r="AN18" s="5">
        <v>9.0106020402094114</v>
      </c>
      <c r="AO18" s="6">
        <v>2.1600581731315516</v>
      </c>
      <c r="AP18" s="6">
        <v>6.5298553173100125</v>
      </c>
      <c r="AQ18" s="7">
        <v>11.216033557529707</v>
      </c>
      <c r="AR18" s="24">
        <f t="shared" si="8"/>
        <v>-0.26138839095404204</v>
      </c>
      <c r="AS18" s="24">
        <f t="shared" si="5"/>
        <v>-0.28101643162306833</v>
      </c>
      <c r="AT18" s="24">
        <f t="shared" si="6"/>
        <v>-0.29012966715437566</v>
      </c>
      <c r="AU18" s="24">
        <f t="shared" si="7"/>
        <v>-0.2105505231163631</v>
      </c>
      <c r="AW18" s="24">
        <f t="shared" si="9"/>
        <v>-0.26077125321196226</v>
      </c>
    </row>
    <row r="19" spans="1:49" x14ac:dyDescent="0.25">
      <c r="A19" s="1">
        <v>2025</v>
      </c>
      <c r="C19" s="4">
        <f t="shared" si="0"/>
        <v>12.949393425348722</v>
      </c>
      <c r="D19" s="4">
        <f t="shared" si="0"/>
        <v>2.8650332238491121</v>
      </c>
      <c r="E19" s="4">
        <f t="shared" si="0"/>
        <v>9.328231449912785</v>
      </c>
      <c r="F19" s="4">
        <f t="shared" si="0"/>
        <v>16.150155860061133</v>
      </c>
      <c r="G19" s="5">
        <v>12.267286443140504</v>
      </c>
      <c r="H19" s="6">
        <v>2.5291544355459847</v>
      </c>
      <c r="I19" s="6">
        <v>8.9680494084966309</v>
      </c>
      <c r="J19" s="7">
        <v>15.385078470304942</v>
      </c>
      <c r="K19" s="5">
        <v>13.636935539820287</v>
      </c>
      <c r="L19" s="6">
        <v>3.399081265478479</v>
      </c>
      <c r="M19" s="6">
        <v>9.7650086112278842</v>
      </c>
      <c r="N19" s="7">
        <v>17.134750216167692</v>
      </c>
      <c r="O19" s="5">
        <v>14.318099115841806</v>
      </c>
      <c r="P19" s="6">
        <v>3.0874264046012172</v>
      </c>
      <c r="Q19" s="6">
        <v>10.088585140221003</v>
      </c>
      <c r="R19" s="7">
        <v>17.286168981489077</v>
      </c>
      <c r="S19" s="5">
        <v>11.575252602592293</v>
      </c>
      <c r="T19" s="6">
        <v>2.444470789770766</v>
      </c>
      <c r="U19" s="6">
        <v>8.4912826397056236</v>
      </c>
      <c r="V19" s="7">
        <v>14.794625772282826</v>
      </c>
      <c r="X19" s="4">
        <f t="shared" si="1"/>
        <v>9.5421268053592048</v>
      </c>
      <c r="Y19" s="4">
        <f t="shared" si="2"/>
        <v>2.5205839111823267</v>
      </c>
      <c r="Z19" s="4">
        <f t="shared" si="3"/>
        <v>7.1605783022021159</v>
      </c>
      <c r="AA19" s="4">
        <f t="shared" si="4"/>
        <v>11.998596697694158</v>
      </c>
      <c r="AB19" s="5">
        <v>9.0207677321909934</v>
      </c>
      <c r="AC19" s="6">
        <v>2.0836893131331116</v>
      </c>
      <c r="AD19" s="6">
        <v>6.8423981396735654</v>
      </c>
      <c r="AE19" s="7">
        <v>10.872776735490953</v>
      </c>
      <c r="AF19" s="5">
        <v>9.8141964863782807</v>
      </c>
      <c r="AG19" s="6">
        <v>2.257843790860953</v>
      </c>
      <c r="AH19" s="6">
        <v>7.7309958005876567</v>
      </c>
      <c r="AI19" s="7">
        <v>12.878873959704665</v>
      </c>
      <c r="AJ19" s="5">
        <v>10.224000952043477</v>
      </c>
      <c r="AK19" s="6">
        <v>3.566483099336986</v>
      </c>
      <c r="AL19" s="6">
        <v>7.3148555488774472</v>
      </c>
      <c r="AM19" s="7">
        <v>12.590122249438911</v>
      </c>
      <c r="AN19" s="5">
        <v>9.1095420508240661</v>
      </c>
      <c r="AO19" s="6">
        <v>2.1743194413982554</v>
      </c>
      <c r="AP19" s="6">
        <v>6.7540637196697944</v>
      </c>
      <c r="AQ19" s="7">
        <v>11.652613846142106</v>
      </c>
      <c r="AR19" s="24">
        <f t="shared" si="8"/>
        <v>-0.26464848000389407</v>
      </c>
      <c r="AS19" s="24">
        <f t="shared" si="5"/>
        <v>-0.2803224406450765</v>
      </c>
      <c r="AT19" s="24">
        <f t="shared" si="6"/>
        <v>-0.28593866620664354</v>
      </c>
      <c r="AU19" s="24">
        <f t="shared" si="7"/>
        <v>-0.21301570137795767</v>
      </c>
      <c r="AW19" s="24">
        <f t="shared" si="9"/>
        <v>-0.26098132205839297</v>
      </c>
    </row>
    <row r="20" spans="1:49" x14ac:dyDescent="0.25">
      <c r="A20" s="1">
        <v>2030</v>
      </c>
      <c r="C20" s="4">
        <f t="shared" si="0"/>
        <v>13.186589027020093</v>
      </c>
      <c r="D20" s="4">
        <f t="shared" si="0"/>
        <v>3.0592445982360039</v>
      </c>
      <c r="E20" s="4">
        <f t="shared" si="0"/>
        <v>9.2198257142053279</v>
      </c>
      <c r="F20" s="4">
        <f t="shared" si="0"/>
        <v>16.880307848869322</v>
      </c>
      <c r="G20" s="5">
        <v>13.059381942814344</v>
      </c>
      <c r="H20" s="6">
        <v>3.147463330156707</v>
      </c>
      <c r="I20" s="6">
        <v>8.8535997163333597</v>
      </c>
      <c r="J20" s="7">
        <v>17.128537269125722</v>
      </c>
      <c r="K20" s="5">
        <v>13.639256862889164</v>
      </c>
      <c r="L20" s="6">
        <v>3.1331272102451324</v>
      </c>
      <c r="M20" s="6">
        <v>9.972562765309231</v>
      </c>
      <c r="N20" s="7">
        <v>17.635350692697823</v>
      </c>
      <c r="O20" s="5">
        <v>14.209972422872152</v>
      </c>
      <c r="P20" s="6">
        <v>3.4356235005263493</v>
      </c>
      <c r="Q20" s="6">
        <v>9.4967349819641775</v>
      </c>
      <c r="R20" s="7">
        <v>17.540025036989121</v>
      </c>
      <c r="S20" s="5">
        <v>11.837744879504706</v>
      </c>
      <c r="T20" s="6">
        <v>2.5207643520158278</v>
      </c>
      <c r="U20" s="6">
        <v>8.556405393214547</v>
      </c>
      <c r="V20" s="7">
        <v>15.21731839666462</v>
      </c>
      <c r="X20" s="4">
        <f t="shared" si="1"/>
        <v>9.7205117889693806</v>
      </c>
      <c r="Y20" s="4">
        <f t="shared" si="2"/>
        <v>2.54204363424105</v>
      </c>
      <c r="Z20" s="4">
        <f t="shared" si="3"/>
        <v>7.385346362194154</v>
      </c>
      <c r="AA20" s="4">
        <f t="shared" si="4"/>
        <v>12.102006486312204</v>
      </c>
      <c r="AB20" s="5">
        <v>9.5714565550773276</v>
      </c>
      <c r="AC20" s="6">
        <v>2.2916370033970885</v>
      </c>
      <c r="AD20" s="6">
        <v>7.2032628663944598</v>
      </c>
      <c r="AE20" s="7">
        <v>11.629316552562228</v>
      </c>
      <c r="AF20" s="5">
        <v>9.812869558880319</v>
      </c>
      <c r="AG20" s="6">
        <v>2.2295014402626148</v>
      </c>
      <c r="AH20" s="6">
        <v>7.8125305113129624</v>
      </c>
      <c r="AI20" s="7">
        <v>12.415882253138648</v>
      </c>
      <c r="AJ20" s="5">
        <v>10.139807528063795</v>
      </c>
      <c r="AK20" s="6">
        <v>3.5356671049798467</v>
      </c>
      <c r="AL20" s="6">
        <v>7.414291252066926</v>
      </c>
      <c r="AM20" s="7">
        <v>12.37240602180459</v>
      </c>
      <c r="AN20" s="5">
        <v>9.3579135138560812</v>
      </c>
      <c r="AO20" s="6">
        <v>2.1113689883246494</v>
      </c>
      <c r="AP20" s="6">
        <v>7.1113008190022677</v>
      </c>
      <c r="AQ20" s="7">
        <v>11.990421117743344</v>
      </c>
      <c r="AR20" s="24">
        <f t="shared" si="8"/>
        <v>-0.26708196475225809</v>
      </c>
      <c r="AS20" s="24">
        <f t="shared" si="5"/>
        <v>-0.28054221300135501</v>
      </c>
      <c r="AT20" s="24">
        <f t="shared" si="6"/>
        <v>-0.2864301754911982</v>
      </c>
      <c r="AU20" s="24">
        <f t="shared" si="7"/>
        <v>-0.20948511653956017</v>
      </c>
      <c r="AW20" s="24">
        <f t="shared" si="9"/>
        <v>-0.26088486744609285</v>
      </c>
    </row>
    <row r="21" spans="1:49" x14ac:dyDescent="0.25">
      <c r="A21" s="1">
        <v>2035</v>
      </c>
      <c r="C21" s="4">
        <f t="shared" si="0"/>
        <v>13.191107246252614</v>
      </c>
      <c r="D21" s="4">
        <f t="shared" si="0"/>
        <v>3.1585371992111941</v>
      </c>
      <c r="E21" s="4">
        <f t="shared" si="0"/>
        <v>9.1491746968372247</v>
      </c>
      <c r="F21" s="4">
        <f t="shared" si="0"/>
        <v>16.76764588114964</v>
      </c>
      <c r="G21" s="5">
        <v>13.00315924809304</v>
      </c>
      <c r="H21" s="6">
        <v>3.3989269038498895</v>
      </c>
      <c r="I21" s="6">
        <v>9.0204275445441748</v>
      </c>
      <c r="J21" s="7">
        <v>16.594315562982743</v>
      </c>
      <c r="K21" s="5">
        <v>14.143505549176389</v>
      </c>
      <c r="L21" s="6">
        <v>3.1256188500685362</v>
      </c>
      <c r="M21" s="6">
        <v>10.177765062253059</v>
      </c>
      <c r="N21" s="7">
        <v>17.558891116142604</v>
      </c>
      <c r="O21" s="5">
        <v>13.541898457597975</v>
      </c>
      <c r="P21" s="6">
        <v>3.2469429254568287</v>
      </c>
      <c r="Q21" s="6">
        <v>9.210835910067285</v>
      </c>
      <c r="R21" s="7">
        <v>17.552824360854796</v>
      </c>
      <c r="S21" s="5">
        <v>12.075865730143054</v>
      </c>
      <c r="T21" s="6">
        <v>2.8626601174695212</v>
      </c>
      <c r="U21" s="6">
        <v>8.1876702704843805</v>
      </c>
      <c r="V21" s="7">
        <v>15.36455248461842</v>
      </c>
      <c r="X21" s="4">
        <f t="shared" si="1"/>
        <v>9.7159717535533048</v>
      </c>
      <c r="Y21" s="4">
        <f t="shared" si="2"/>
        <v>2.5748830587778819</v>
      </c>
      <c r="Z21" s="4">
        <f t="shared" si="3"/>
        <v>7.298210056523315</v>
      </c>
      <c r="AA21" s="4">
        <f t="shared" si="4"/>
        <v>12.240063531225289</v>
      </c>
      <c r="AB21" s="5">
        <v>9.5064054502772919</v>
      </c>
      <c r="AC21" s="6">
        <v>2.0900336698407105</v>
      </c>
      <c r="AD21" s="6">
        <v>7.3954047493493498</v>
      </c>
      <c r="AE21" s="7">
        <v>11.694031139429134</v>
      </c>
      <c r="AF21" s="5">
        <v>10.151700013202284</v>
      </c>
      <c r="AG21" s="6">
        <v>2.3395095960486683</v>
      </c>
      <c r="AH21" s="6">
        <v>7.88912550372482</v>
      </c>
      <c r="AI21" s="7">
        <v>12.829956664783587</v>
      </c>
      <c r="AJ21" s="5">
        <v>9.6869677478836227</v>
      </c>
      <c r="AK21" s="6">
        <v>3.6837543159000146</v>
      </c>
      <c r="AL21" s="6">
        <v>6.862144870745615</v>
      </c>
      <c r="AM21" s="7">
        <v>12.308663182836034</v>
      </c>
      <c r="AN21" s="5">
        <v>9.5188138028500191</v>
      </c>
      <c r="AO21" s="6">
        <v>2.1862346533221344</v>
      </c>
      <c r="AP21" s="6">
        <v>7.0461651022734788</v>
      </c>
      <c r="AQ21" s="7">
        <v>12.127603137852395</v>
      </c>
      <c r="AR21" s="24">
        <f t="shared" si="8"/>
        <v>-0.26891570972097101</v>
      </c>
      <c r="AS21" s="24">
        <f t="shared" si="5"/>
        <v>-0.28223593663499907</v>
      </c>
      <c r="AT21" s="24">
        <f t="shared" si="6"/>
        <v>-0.28466693364928169</v>
      </c>
      <c r="AU21" s="24">
        <f t="shared" si="7"/>
        <v>-0.21174895319598286</v>
      </c>
      <c r="AW21" s="24">
        <f t="shared" si="9"/>
        <v>-0.26189188330030866</v>
      </c>
    </row>
    <row r="22" spans="1:49" x14ac:dyDescent="0.25">
      <c r="A22" s="1">
        <v>2040</v>
      </c>
      <c r="C22" s="4">
        <f t="shared" si="0"/>
        <v>13.164333298867263</v>
      </c>
      <c r="D22" s="4">
        <f t="shared" si="0"/>
        <v>3.4363901032471591</v>
      </c>
      <c r="E22" s="4">
        <f t="shared" si="0"/>
        <v>9.2239843837253179</v>
      </c>
      <c r="F22" s="4">
        <f t="shared" si="0"/>
        <v>17.036019581282304</v>
      </c>
      <c r="G22" s="5">
        <v>13.687469181005207</v>
      </c>
      <c r="H22" s="6">
        <v>3.4542624873701642</v>
      </c>
      <c r="I22" s="6">
        <v>9.8426678463601327</v>
      </c>
      <c r="J22" s="7">
        <v>17.652690071411861</v>
      </c>
      <c r="K22" s="5">
        <v>14.159925813797964</v>
      </c>
      <c r="L22" s="6">
        <v>3.2020704343541322</v>
      </c>
      <c r="M22" s="6">
        <v>10.072951427059426</v>
      </c>
      <c r="N22" s="7">
        <v>18.066132624990537</v>
      </c>
      <c r="O22" s="5">
        <v>13.239728527910174</v>
      </c>
      <c r="P22" s="6">
        <v>4.3122075307482479</v>
      </c>
      <c r="Q22" s="6">
        <v>9.0922549147133189</v>
      </c>
      <c r="R22" s="7">
        <v>17.542198932433084</v>
      </c>
      <c r="S22" s="5">
        <v>11.570209672755707</v>
      </c>
      <c r="T22" s="6">
        <v>2.7770199605160921</v>
      </c>
      <c r="U22" s="6">
        <v>7.8880633467683969</v>
      </c>
      <c r="V22" s="7">
        <v>14.883056696293737</v>
      </c>
      <c r="X22" s="4">
        <f t="shared" si="1"/>
        <v>9.696008586796939</v>
      </c>
      <c r="Y22" s="4">
        <f t="shared" si="2"/>
        <v>2.7069034117812025</v>
      </c>
      <c r="Z22" s="4">
        <f t="shared" si="3"/>
        <v>7.2635687636175632</v>
      </c>
      <c r="AA22" s="4">
        <f t="shared" si="4"/>
        <v>12.569194750560246</v>
      </c>
      <c r="AB22" s="5">
        <v>10.010031640696715</v>
      </c>
      <c r="AC22" s="6">
        <v>2.5961709447042796</v>
      </c>
      <c r="AD22" s="6">
        <v>7.9269925000548787</v>
      </c>
      <c r="AE22" s="7">
        <v>11.992519762219674</v>
      </c>
      <c r="AF22" s="5">
        <v>10.165999988641083</v>
      </c>
      <c r="AG22" s="6">
        <v>3.0565863037184862</v>
      </c>
      <c r="AH22" s="6">
        <v>7.216704556390515</v>
      </c>
      <c r="AI22" s="7">
        <v>13.933215559668934</v>
      </c>
      <c r="AJ22" s="5">
        <v>9.4984815864270296</v>
      </c>
      <c r="AK22" s="6">
        <v>3.0402992006728726</v>
      </c>
      <c r="AL22" s="6">
        <v>6.6648016838412305</v>
      </c>
      <c r="AM22" s="7">
        <v>12.437103036523363</v>
      </c>
      <c r="AN22" s="5">
        <v>9.1095211314229303</v>
      </c>
      <c r="AO22" s="6">
        <v>2.13455719802917</v>
      </c>
      <c r="AP22" s="6">
        <v>7.2457763141836278</v>
      </c>
      <c r="AQ22" s="7">
        <v>11.913940643829012</v>
      </c>
      <c r="AR22" s="24">
        <f t="shared" si="8"/>
        <v>-0.26867184076745598</v>
      </c>
      <c r="AS22" s="24">
        <f t="shared" si="5"/>
        <v>-0.28205838629924523</v>
      </c>
      <c r="AT22" s="24">
        <f t="shared" si="6"/>
        <v>-0.28257731520675533</v>
      </c>
      <c r="AU22" s="24">
        <f t="shared" si="7"/>
        <v>-0.21267449864170943</v>
      </c>
      <c r="AW22" s="24">
        <f t="shared" si="9"/>
        <v>-0.26149551022879147</v>
      </c>
    </row>
    <row r="23" spans="1:49" x14ac:dyDescent="0.25">
      <c r="A23" s="1">
        <v>2045</v>
      </c>
      <c r="C23" s="4">
        <f t="shared" si="0"/>
        <v>12.988252772049357</v>
      </c>
      <c r="D23" s="4">
        <f t="shared" si="0"/>
        <v>3.4792204964375109</v>
      </c>
      <c r="E23" s="4">
        <f t="shared" si="0"/>
        <v>9.3323130599292874</v>
      </c>
      <c r="F23" s="4">
        <f t="shared" si="0"/>
        <v>16.962046826936479</v>
      </c>
      <c r="G23" s="5">
        <v>12.805166781870435</v>
      </c>
      <c r="H23" s="6">
        <v>3.3787952684890663</v>
      </c>
      <c r="I23" s="6">
        <v>8.9726713961220224</v>
      </c>
      <c r="J23" s="7">
        <v>16.830353598309472</v>
      </c>
      <c r="K23" s="5">
        <v>14.764642211532582</v>
      </c>
      <c r="L23" s="6">
        <v>3.739463534054599</v>
      </c>
      <c r="M23" s="6">
        <v>10.801225110766968</v>
      </c>
      <c r="N23" s="7">
        <v>18.774943436830824</v>
      </c>
      <c r="O23" s="5">
        <v>13.016198062488618</v>
      </c>
      <c r="P23" s="6">
        <v>4.3067008536055287</v>
      </c>
      <c r="Q23" s="6">
        <v>9.5107823331054693</v>
      </c>
      <c r="R23" s="7">
        <v>17.793592331146026</v>
      </c>
      <c r="S23" s="5">
        <v>11.367004032305795</v>
      </c>
      <c r="T23" s="6">
        <v>2.491922329600849</v>
      </c>
      <c r="U23" s="6">
        <v>8.0445733997226938</v>
      </c>
      <c r="V23" s="7">
        <v>14.449297941459598</v>
      </c>
      <c r="X23" s="4">
        <f t="shared" si="1"/>
        <v>9.5124455219572681</v>
      </c>
      <c r="Y23" s="4">
        <f t="shared" si="2"/>
        <v>2.6105893389599064</v>
      </c>
      <c r="Z23" s="4">
        <f t="shared" si="3"/>
        <v>7.0113477841862961</v>
      </c>
      <c r="AA23" s="4">
        <f t="shared" si="4"/>
        <v>12.738818925830627</v>
      </c>
      <c r="AB23" s="5">
        <v>9.3787899602173859</v>
      </c>
      <c r="AC23" s="6">
        <v>2.5237565828334869</v>
      </c>
      <c r="AD23" s="6">
        <v>6.9384923689482125</v>
      </c>
      <c r="AE23" s="7">
        <v>12.270444250389392</v>
      </c>
      <c r="AF23" s="5">
        <v>10.616840336691716</v>
      </c>
      <c r="AG23" s="6">
        <v>2.8196595996757869</v>
      </c>
      <c r="AH23" s="6">
        <v>7.8786949576360561</v>
      </c>
      <c r="AI23" s="7">
        <v>14.711164828576406</v>
      </c>
      <c r="AJ23" s="5">
        <v>9.349144597617169</v>
      </c>
      <c r="AK23" s="6">
        <v>2.92893384537637</v>
      </c>
      <c r="AL23" s="6">
        <v>6.3486925159560643</v>
      </c>
      <c r="AM23" s="7">
        <v>12.030348150684121</v>
      </c>
      <c r="AN23" s="5">
        <v>8.7050071933028033</v>
      </c>
      <c r="AO23" s="6">
        <v>2.1700073279539831</v>
      </c>
      <c r="AP23" s="6">
        <v>6.8795112942048542</v>
      </c>
      <c r="AQ23" s="7">
        <v>11.943318473672589</v>
      </c>
      <c r="AR23" s="24">
        <f t="shared" si="8"/>
        <v>-0.26757768016767386</v>
      </c>
      <c r="AS23" s="24">
        <f t="shared" si="5"/>
        <v>-0.2809280316729274</v>
      </c>
      <c r="AT23" s="24">
        <f t="shared" si="6"/>
        <v>-0.28172999882657984</v>
      </c>
      <c r="AU23" s="24">
        <f t="shared" si="7"/>
        <v>-0.23418631958231179</v>
      </c>
      <c r="AW23" s="24">
        <f t="shared" si="9"/>
        <v>-0.26610550756237322</v>
      </c>
    </row>
    <row r="24" spans="1:49" x14ac:dyDescent="0.25">
      <c r="A24" s="1">
        <v>2050</v>
      </c>
      <c r="C24" s="4">
        <f t="shared" si="0"/>
        <v>12.455799856798176</v>
      </c>
      <c r="D24" s="4">
        <f t="shared" si="0"/>
        <v>3.3807638661491972</v>
      </c>
      <c r="E24" s="4">
        <f t="shared" si="0"/>
        <v>9.3000565825234762</v>
      </c>
      <c r="F24" s="4">
        <f t="shared" si="0"/>
        <v>15.912890620955526</v>
      </c>
      <c r="G24" s="5">
        <v>12.851185986722651</v>
      </c>
      <c r="H24" s="6">
        <v>3.2208981848348222</v>
      </c>
      <c r="I24" s="6">
        <v>9.4317238953409586</v>
      </c>
      <c r="J24" s="7">
        <v>16.133489318180999</v>
      </c>
      <c r="K24" s="5">
        <v>14.416007374360685</v>
      </c>
      <c r="L24" s="6">
        <v>3.480309969979146</v>
      </c>
      <c r="M24" s="6">
        <v>11.302525090520135</v>
      </c>
      <c r="N24" s="7">
        <v>19.04018131864963</v>
      </c>
      <c r="O24" s="5">
        <v>11.233246131005771</v>
      </c>
      <c r="P24" s="6">
        <v>4.1075092410183736</v>
      </c>
      <c r="Q24" s="6">
        <v>8.260534041007908</v>
      </c>
      <c r="R24" s="7">
        <v>14.383777510428969</v>
      </c>
      <c r="S24" s="5">
        <v>11.322759935103594</v>
      </c>
      <c r="T24" s="6">
        <v>2.7143380687644463</v>
      </c>
      <c r="U24" s="6">
        <v>8.2054433032249054</v>
      </c>
      <c r="V24" s="7">
        <v>14.094114336562503</v>
      </c>
      <c r="X24" s="4">
        <f t="shared" si="1"/>
        <v>9.1605551763760609</v>
      </c>
      <c r="Y24" s="4">
        <f t="shared" si="2"/>
        <v>2.2810671736570018</v>
      </c>
      <c r="Z24" s="4">
        <f t="shared" si="3"/>
        <v>6.7739149953058657</v>
      </c>
      <c r="AA24" s="4">
        <f t="shared" si="4"/>
        <v>11.993629668465786</v>
      </c>
      <c r="AB24" s="5">
        <v>9.4112263799585794</v>
      </c>
      <c r="AC24" s="6">
        <v>2.5488501638650294</v>
      </c>
      <c r="AD24" s="6">
        <v>7.0370603645592213</v>
      </c>
      <c r="AE24" s="7">
        <v>12.444365814361715</v>
      </c>
      <c r="AF24" s="5">
        <v>10.409837780809285</v>
      </c>
      <c r="AG24" s="6">
        <v>2.8701239433665076</v>
      </c>
      <c r="AH24" s="6">
        <v>7.3962921190376125</v>
      </c>
      <c r="AI24" s="7">
        <v>14.491932096616269</v>
      </c>
      <c r="AJ24" s="5">
        <v>8.185164887380056</v>
      </c>
      <c r="AK24" s="6">
        <v>1.9091634729738896</v>
      </c>
      <c r="AL24" s="6">
        <v>5.9882143678137139</v>
      </c>
      <c r="AM24" s="7">
        <v>10.171456010803006</v>
      </c>
      <c r="AN24" s="5">
        <v>8.6359916573563229</v>
      </c>
      <c r="AO24" s="6">
        <v>1.7961311144225804</v>
      </c>
      <c r="AP24" s="6">
        <v>6.6740931298129142</v>
      </c>
      <c r="AQ24" s="7">
        <v>10.866764752082158</v>
      </c>
      <c r="AR24" s="24">
        <f t="shared" si="8"/>
        <v>-0.26767643160079585</v>
      </c>
      <c r="AS24" s="24">
        <f t="shared" si="5"/>
        <v>-0.27789730467788859</v>
      </c>
      <c r="AT24" s="24">
        <f t="shared" si="6"/>
        <v>-0.27134465034220739</v>
      </c>
      <c r="AU24" s="24">
        <f t="shared" si="7"/>
        <v>-0.23728916740675288</v>
      </c>
      <c r="AW24" s="24">
        <f t="shared" si="9"/>
        <v>-0.26355188850691114</v>
      </c>
    </row>
    <row r="25" spans="1:49" x14ac:dyDescent="0.25">
      <c r="A25" s="1">
        <v>2055</v>
      </c>
      <c r="C25" s="4">
        <f t="shared" si="0"/>
        <v>12.716369117030425</v>
      </c>
      <c r="D25" s="4">
        <f t="shared" si="0"/>
        <v>3.2682879848228974</v>
      </c>
      <c r="E25" s="4">
        <f t="shared" si="0"/>
        <v>9.5908892173054259</v>
      </c>
      <c r="F25" s="4">
        <f t="shared" si="0"/>
        <v>16.020513112704069</v>
      </c>
      <c r="G25" s="5">
        <v>13.243254053838038</v>
      </c>
      <c r="H25" s="6">
        <v>3.0590330848022789</v>
      </c>
      <c r="I25" s="6">
        <v>10.045222268370809</v>
      </c>
      <c r="J25" s="7">
        <v>15.962160744359782</v>
      </c>
      <c r="K25" s="5">
        <v>15.08791596287398</v>
      </c>
      <c r="L25" s="6">
        <v>3.4711101842203136</v>
      </c>
      <c r="M25" s="6">
        <v>11.88529444162814</v>
      </c>
      <c r="N25" s="7">
        <v>19.799416923247069</v>
      </c>
      <c r="O25" s="5">
        <v>10.57106848064206</v>
      </c>
      <c r="P25" s="6">
        <v>3.6875521877380493</v>
      </c>
      <c r="Q25" s="6">
        <v>7.5631682054697862</v>
      </c>
      <c r="R25" s="7">
        <v>13.017510962953597</v>
      </c>
      <c r="S25" s="5">
        <v>11.963237970767622</v>
      </c>
      <c r="T25" s="6">
        <v>2.8554564825309492</v>
      </c>
      <c r="U25" s="6">
        <v>8.8698719537529698</v>
      </c>
      <c r="V25" s="7">
        <v>15.302963820255831</v>
      </c>
      <c r="X25" s="4">
        <f t="shared" si="1"/>
        <v>9.3188877140998727</v>
      </c>
      <c r="Y25" s="4">
        <f t="shared" si="2"/>
        <v>2.3761597022395384</v>
      </c>
      <c r="Z25" s="4">
        <f t="shared" si="3"/>
        <v>6.8921060081769889</v>
      </c>
      <c r="AA25" s="4">
        <f t="shared" si="4"/>
        <v>12.380028651722654</v>
      </c>
      <c r="AB25" s="5">
        <v>9.7000595106636176</v>
      </c>
      <c r="AC25" s="6">
        <v>2.5334621221622013</v>
      </c>
      <c r="AD25" s="6">
        <v>7.2333312233379425</v>
      </c>
      <c r="AE25" s="7">
        <v>12.68611285568142</v>
      </c>
      <c r="AF25" s="5">
        <v>10.851102719907077</v>
      </c>
      <c r="AG25" s="6">
        <v>3.6655454289885734</v>
      </c>
      <c r="AH25" s="6">
        <v>7.6346726899254689</v>
      </c>
      <c r="AI25" s="7">
        <v>16.320989431375843</v>
      </c>
      <c r="AJ25" s="5">
        <v>7.6589698622926328</v>
      </c>
      <c r="AK25" s="6">
        <v>1.6145803189704313</v>
      </c>
      <c r="AL25" s="6">
        <v>5.8882709389861496</v>
      </c>
      <c r="AM25" s="7">
        <v>9.6787799361493345</v>
      </c>
      <c r="AN25" s="5">
        <v>9.0654187635361652</v>
      </c>
      <c r="AO25" s="6">
        <v>1.6910509388369479</v>
      </c>
      <c r="AP25" s="6">
        <v>6.8121491804583947</v>
      </c>
      <c r="AQ25" s="7">
        <v>10.834232383684014</v>
      </c>
      <c r="AR25" s="24">
        <f t="shared" si="8"/>
        <v>-0.2675471246545757</v>
      </c>
      <c r="AS25" s="24">
        <f t="shared" si="5"/>
        <v>-0.28080838025557675</v>
      </c>
      <c r="AT25" s="24">
        <f t="shared" si="6"/>
        <v>-0.27547817173657679</v>
      </c>
      <c r="AU25" s="24">
        <f t="shared" si="7"/>
        <v>-0.24222699693112584</v>
      </c>
      <c r="AW25" s="24">
        <f t="shared" si="9"/>
        <v>-0.26651516839446382</v>
      </c>
    </row>
    <row r="26" spans="1:49" x14ac:dyDescent="0.25">
      <c r="A26" s="1">
        <v>2060</v>
      </c>
      <c r="C26" s="4">
        <f t="shared" si="0"/>
        <v>13.067255869410282</v>
      </c>
      <c r="D26" s="4">
        <f t="shared" si="0"/>
        <v>3.3462224031079844</v>
      </c>
      <c r="E26" s="4">
        <f t="shared" si="0"/>
        <v>9.9580353320672081</v>
      </c>
      <c r="F26" s="4">
        <f t="shared" si="0"/>
        <v>16.281701082710942</v>
      </c>
      <c r="G26" s="5">
        <v>13.959192604501006</v>
      </c>
      <c r="H26" s="6">
        <v>3.3421665893737167</v>
      </c>
      <c r="I26" s="6">
        <v>10.505374302671941</v>
      </c>
      <c r="J26" s="7">
        <v>16.960414403157294</v>
      </c>
      <c r="K26" s="5">
        <v>14.77470415442941</v>
      </c>
      <c r="L26" s="6">
        <v>3.3568390972796136</v>
      </c>
      <c r="M26" s="6">
        <v>11.762902411929424</v>
      </c>
      <c r="N26" s="7">
        <v>18.693918838485526</v>
      </c>
      <c r="O26" s="5">
        <v>11.179174155577005</v>
      </c>
      <c r="P26" s="6">
        <v>3.8980856602375726</v>
      </c>
      <c r="Q26" s="6">
        <v>8.1742826890575451</v>
      </c>
      <c r="R26" s="7">
        <v>13.640621999821553</v>
      </c>
      <c r="S26" s="5">
        <v>12.355952563133716</v>
      </c>
      <c r="T26" s="6">
        <v>2.7877982655410349</v>
      </c>
      <c r="U26" s="6">
        <v>9.3895819246099208</v>
      </c>
      <c r="V26" s="7">
        <v>15.831849089379393</v>
      </c>
      <c r="X26" s="4">
        <f t="shared" si="1"/>
        <v>9.4688056876107431</v>
      </c>
      <c r="Y26" s="4">
        <f t="shared" si="2"/>
        <v>2.7115332091532798</v>
      </c>
      <c r="Z26" s="4">
        <f t="shared" si="3"/>
        <v>6.8643265901518982</v>
      </c>
      <c r="AA26" s="4">
        <f t="shared" si="4"/>
        <v>12.538654642251394</v>
      </c>
      <c r="AB26" s="5">
        <v>10.19826010338701</v>
      </c>
      <c r="AC26" s="6">
        <v>3.3711870764150573</v>
      </c>
      <c r="AD26" s="6">
        <v>7.4045606639959667</v>
      </c>
      <c r="AE26" s="7">
        <v>12.714124670991929</v>
      </c>
      <c r="AF26" s="5">
        <v>10.640975887215676</v>
      </c>
      <c r="AG26" s="6">
        <v>3.7949083440131313</v>
      </c>
      <c r="AH26" s="6">
        <v>6.9023145825901207</v>
      </c>
      <c r="AI26" s="7">
        <v>16.149607398787758</v>
      </c>
      <c r="AJ26" s="5">
        <v>8.152257387185859</v>
      </c>
      <c r="AK26" s="6">
        <v>1.8134737805191861</v>
      </c>
      <c r="AL26" s="6">
        <v>6.559674175046764</v>
      </c>
      <c r="AM26" s="7">
        <v>10.859851399549626</v>
      </c>
      <c r="AN26" s="5">
        <v>8.8837293726544235</v>
      </c>
      <c r="AO26" s="6">
        <v>1.8665636356657456</v>
      </c>
      <c r="AP26" s="6">
        <v>6.5907569389747387</v>
      </c>
      <c r="AQ26" s="7">
        <v>10.431035099676267</v>
      </c>
      <c r="AR26" s="24">
        <f t="shared" si="8"/>
        <v>-0.26942335475056911</v>
      </c>
      <c r="AS26" s="24">
        <f t="shared" si="5"/>
        <v>-0.27978416515192656</v>
      </c>
      <c r="AT26" s="24">
        <f t="shared" si="6"/>
        <v>-0.27076389778587484</v>
      </c>
      <c r="AU26" s="24">
        <f t="shared" si="7"/>
        <v>-0.28101622863455439</v>
      </c>
      <c r="AW26" s="24">
        <f t="shared" si="9"/>
        <v>-0.27524691158073122</v>
      </c>
    </row>
    <row r="27" spans="1:49" x14ac:dyDescent="0.25">
      <c r="A27" s="1">
        <v>2065</v>
      </c>
      <c r="C27" s="4">
        <f t="shared" si="0"/>
        <v>13.239837564456547</v>
      </c>
      <c r="D27" s="4">
        <f t="shared" si="0"/>
        <v>3.4329125665918263</v>
      </c>
      <c r="E27" s="4">
        <f t="shared" si="0"/>
        <v>9.9821483819410517</v>
      </c>
      <c r="F27" s="4">
        <f t="shared" si="0"/>
        <v>16.662034250759664</v>
      </c>
      <c r="G27" s="5">
        <v>14.503932973581813</v>
      </c>
      <c r="H27" s="6">
        <v>3.1887666077838772</v>
      </c>
      <c r="I27" s="6">
        <v>11.28317694401966</v>
      </c>
      <c r="J27" s="7">
        <v>17.841595829716201</v>
      </c>
      <c r="K27" s="5">
        <v>14.602675725525598</v>
      </c>
      <c r="L27" s="6">
        <v>3.3652590150836783</v>
      </c>
      <c r="M27" s="6">
        <v>11.348083704113272</v>
      </c>
      <c r="N27" s="7">
        <v>18.455204202717756</v>
      </c>
      <c r="O27" s="5">
        <v>11.282835986990673</v>
      </c>
      <c r="P27" s="6">
        <v>4.2906301377693223</v>
      </c>
      <c r="Q27" s="6">
        <v>7.9926409492286714</v>
      </c>
      <c r="R27" s="7">
        <v>14.336439588269597</v>
      </c>
      <c r="S27" s="5">
        <v>12.569905571728102</v>
      </c>
      <c r="T27" s="6">
        <v>2.8869945057304265</v>
      </c>
      <c r="U27" s="6">
        <v>9.304691930402603</v>
      </c>
      <c r="V27" s="7">
        <v>16.014897382335104</v>
      </c>
      <c r="X27" s="4">
        <f t="shared" si="1"/>
        <v>9.614057308429377</v>
      </c>
      <c r="Y27" s="4">
        <f t="shared" si="2"/>
        <v>2.8080385469809377</v>
      </c>
      <c r="Z27" s="4">
        <f t="shared" si="3"/>
        <v>6.9609589349025054</v>
      </c>
      <c r="AA27" s="4">
        <f t="shared" si="4"/>
        <v>13.451798798497851</v>
      </c>
      <c r="AB27" s="5">
        <v>10.571560363924446</v>
      </c>
      <c r="AC27" s="6">
        <v>3.4680464420514188</v>
      </c>
      <c r="AD27" s="6">
        <v>7.6860349609662295</v>
      </c>
      <c r="AE27" s="7">
        <v>14.440219233629714</v>
      </c>
      <c r="AF27" s="5">
        <v>10.57588540819426</v>
      </c>
      <c r="AG27" s="6">
        <v>3.7486096658565393</v>
      </c>
      <c r="AH27" s="6">
        <v>7.1444156804489438</v>
      </c>
      <c r="AI27" s="7">
        <v>15.967599226917422</v>
      </c>
      <c r="AJ27" s="5">
        <v>8.2499151169668554</v>
      </c>
      <c r="AK27" s="6">
        <v>1.8403353343669933</v>
      </c>
      <c r="AL27" s="6">
        <v>6.752364813447695</v>
      </c>
      <c r="AM27" s="7">
        <v>11.027501538780717</v>
      </c>
      <c r="AN27" s="5">
        <v>9.0588683446319447</v>
      </c>
      <c r="AO27" s="6">
        <v>2.1751627456487976</v>
      </c>
      <c r="AP27" s="6">
        <v>6.2610202847471541</v>
      </c>
      <c r="AQ27" s="7">
        <v>12.37187519466355</v>
      </c>
      <c r="AR27" s="24">
        <f t="shared" si="8"/>
        <v>-0.27112457130214174</v>
      </c>
      <c r="AS27" s="24">
        <f t="shared" si="5"/>
        <v>-0.27575701830401367</v>
      </c>
      <c r="AT27" s="24">
        <f t="shared" si="6"/>
        <v>-0.26880838058098455</v>
      </c>
      <c r="AU27" s="24">
        <f t="shared" si="7"/>
        <v>-0.27932089123987447</v>
      </c>
      <c r="AW27" s="24">
        <f t="shared" si="9"/>
        <v>-0.27375271535675361</v>
      </c>
    </row>
    <row r="28" spans="1:49" x14ac:dyDescent="0.25">
      <c r="A28" s="1">
        <v>2070</v>
      </c>
      <c r="C28" s="4">
        <f t="shared" si="0"/>
        <v>13.163372278582813</v>
      </c>
      <c r="D28" s="4">
        <f t="shared" si="0"/>
        <v>3.6516416393403754</v>
      </c>
      <c r="E28" s="4">
        <f t="shared" si="0"/>
        <v>9.887034493277314</v>
      </c>
      <c r="F28" s="4">
        <f t="shared" si="0"/>
        <v>17.061273261175799</v>
      </c>
      <c r="G28" s="5">
        <v>13.806678976681386</v>
      </c>
      <c r="H28" s="6">
        <v>3.5808576924363047</v>
      </c>
      <c r="I28" s="6">
        <v>10.933575899386581</v>
      </c>
      <c r="J28" s="7">
        <v>16.541093617057737</v>
      </c>
      <c r="K28" s="5">
        <v>14.037790786262578</v>
      </c>
      <c r="L28" s="6">
        <v>4.2207081546034271</v>
      </c>
      <c r="M28" s="6">
        <v>9.9652359671524913</v>
      </c>
      <c r="N28" s="7">
        <v>19.239776236973636</v>
      </c>
      <c r="O28" s="5">
        <v>11.563665377496614</v>
      </c>
      <c r="P28" s="6">
        <v>3.7013287107161994</v>
      </c>
      <c r="Q28" s="6">
        <v>8.1138796530853323</v>
      </c>
      <c r="R28" s="7">
        <v>15.141209305002432</v>
      </c>
      <c r="S28" s="5">
        <v>13.245353973890674</v>
      </c>
      <c r="T28" s="6">
        <v>3.1036719996055706</v>
      </c>
      <c r="U28" s="6">
        <v>10.535446453484852</v>
      </c>
      <c r="V28" s="7">
        <v>17.323013885669397</v>
      </c>
      <c r="X28" s="4">
        <f t="shared" si="1"/>
        <v>9.6356042692584989</v>
      </c>
      <c r="Y28" s="4">
        <f t="shared" si="2"/>
        <v>2.7378012356687065</v>
      </c>
      <c r="Z28" s="4">
        <f t="shared" si="3"/>
        <v>6.8511808326105124</v>
      </c>
      <c r="AA28" s="4">
        <f t="shared" si="4"/>
        <v>12.709796798628627</v>
      </c>
      <c r="AB28" s="5">
        <v>10.059072471622835</v>
      </c>
      <c r="AC28" s="6">
        <v>3.2118557143119015</v>
      </c>
      <c r="AD28" s="6">
        <v>7.0819546973134164</v>
      </c>
      <c r="AE28" s="7">
        <v>12.747796123160745</v>
      </c>
      <c r="AF28" s="5">
        <v>10.195796478006868</v>
      </c>
      <c r="AG28" s="6">
        <v>3.3201148947880963</v>
      </c>
      <c r="AH28" s="6">
        <v>7.2199560514572401</v>
      </c>
      <c r="AI28" s="7">
        <v>13.434264888333693</v>
      </c>
      <c r="AJ28" s="5">
        <v>8.5018575604244067</v>
      </c>
      <c r="AK28" s="6">
        <v>2.2000728535784209</v>
      </c>
      <c r="AL28" s="6">
        <v>5.8535936772213777</v>
      </c>
      <c r="AM28" s="7">
        <v>11.771640157778537</v>
      </c>
      <c r="AN28" s="5">
        <v>9.7856905669798877</v>
      </c>
      <c r="AO28" s="6">
        <v>2.2191614799964072</v>
      </c>
      <c r="AP28" s="6">
        <v>7.2492189044500144</v>
      </c>
      <c r="AQ28" s="7">
        <v>12.885486025241537</v>
      </c>
      <c r="AR28" s="24">
        <f t="shared" ref="AR28:AR31" si="10">(AB28-G28)/G28</f>
        <v>-0.2714343189544729</v>
      </c>
      <c r="AS28" s="24">
        <f t="shared" ref="AS28:AS31" si="11">(AF28-K28)/K28</f>
        <v>-0.27368938366110263</v>
      </c>
      <c r="AT28" s="24">
        <f t="shared" ref="AT28:AT31" si="12">(AJ28-O28)/O28</f>
        <v>-0.26477831354672504</v>
      </c>
      <c r="AU28" s="24">
        <f t="shared" ref="AU28:AU31" si="13">(AN28-S28)/S28</f>
        <v>-0.26119825968641514</v>
      </c>
      <c r="AW28" s="24">
        <f t="shared" si="9"/>
        <v>-0.2677750689621789</v>
      </c>
    </row>
    <row r="29" spans="1:49" x14ac:dyDescent="0.25">
      <c r="A29" s="1">
        <v>2075</v>
      </c>
      <c r="C29" s="4">
        <f t="shared" ref="C29:F31" si="14">AVERAGE(G29,K29,O29,S29)</f>
        <v>13.299528163842091</v>
      </c>
      <c r="D29" s="4">
        <f t="shared" si="14"/>
        <v>3.6454592338896159</v>
      </c>
      <c r="E29" s="4">
        <f t="shared" si="14"/>
        <v>9.815119278512352</v>
      </c>
      <c r="F29" s="4">
        <f t="shared" si="14"/>
        <v>17.789614845394016</v>
      </c>
      <c r="G29" s="5">
        <v>14.228130878671204</v>
      </c>
      <c r="H29" s="6">
        <v>3.8286750336426718</v>
      </c>
      <c r="I29" s="6">
        <v>10.526067642500903</v>
      </c>
      <c r="J29" s="7">
        <v>18.614926602955098</v>
      </c>
      <c r="K29" s="5">
        <v>12.999656999768876</v>
      </c>
      <c r="L29" s="6">
        <v>3.4524968342240974</v>
      </c>
      <c r="M29" s="6">
        <v>9.6469692306771773</v>
      </c>
      <c r="N29" s="7">
        <v>18.012901275121628</v>
      </c>
      <c r="O29" s="5">
        <v>12.917204397506614</v>
      </c>
      <c r="P29" s="6">
        <v>4.0467485289664165</v>
      </c>
      <c r="Q29" s="6">
        <v>8.7716430128191991</v>
      </c>
      <c r="R29" s="7">
        <v>16.621677460754981</v>
      </c>
      <c r="S29" s="5">
        <v>13.053120379421667</v>
      </c>
      <c r="T29" s="6">
        <v>3.253916538725278</v>
      </c>
      <c r="U29" s="6">
        <v>10.31579722805213</v>
      </c>
      <c r="V29" s="7">
        <v>17.908954042744359</v>
      </c>
      <c r="X29" s="4">
        <f t="shared" si="1"/>
        <v>9.7087377867157745</v>
      </c>
      <c r="Y29" s="4">
        <f t="shared" si="2"/>
        <v>2.6849381815630968</v>
      </c>
      <c r="Z29" s="4">
        <f t="shared" si="3"/>
        <v>7.1090812368068779</v>
      </c>
      <c r="AA29" s="4">
        <f t="shared" si="4"/>
        <v>12.755743022187877</v>
      </c>
      <c r="AB29" s="5">
        <v>10.361976917638062</v>
      </c>
      <c r="AC29" s="6">
        <v>3.4136382297445778</v>
      </c>
      <c r="AD29" s="6">
        <v>6.6511397368055345</v>
      </c>
      <c r="AE29" s="7">
        <v>14.516255872342869</v>
      </c>
      <c r="AF29" s="5">
        <v>9.4023020983370973</v>
      </c>
      <c r="AG29" s="6">
        <v>2.9733165904663199</v>
      </c>
      <c r="AH29" s="6">
        <v>7.2125846740281432</v>
      </c>
      <c r="AI29" s="7">
        <v>11.516805882633257</v>
      </c>
      <c r="AJ29" s="5">
        <v>9.4130666212820664</v>
      </c>
      <c r="AK29" s="6">
        <v>2.1451115496948407</v>
      </c>
      <c r="AL29" s="6">
        <v>7.340211851724403</v>
      </c>
      <c r="AM29" s="7">
        <v>12.304748095375167</v>
      </c>
      <c r="AN29" s="5">
        <v>9.6576055096058724</v>
      </c>
      <c r="AO29" s="6">
        <v>2.207686356346648</v>
      </c>
      <c r="AP29" s="6">
        <v>7.2323886846694307</v>
      </c>
      <c r="AQ29" s="7">
        <v>12.685162238400217</v>
      </c>
      <c r="AR29" s="24">
        <f t="shared" si="10"/>
        <v>-0.27172606113911502</v>
      </c>
      <c r="AS29" s="24">
        <f t="shared" si="11"/>
        <v>-0.27672690914042858</v>
      </c>
      <c r="AT29" s="24">
        <f t="shared" si="12"/>
        <v>-0.27127679243822644</v>
      </c>
      <c r="AU29" s="24">
        <f t="shared" si="13"/>
        <v>-0.26013051064547349</v>
      </c>
      <c r="AW29" s="24">
        <f t="shared" si="9"/>
        <v>-0.26996506834081085</v>
      </c>
    </row>
    <row r="30" spans="1:49" x14ac:dyDescent="0.25">
      <c r="A30" s="1">
        <v>2080</v>
      </c>
      <c r="C30" s="4">
        <f t="shared" si="14"/>
        <v>13.649933330210541</v>
      </c>
      <c r="D30" s="4">
        <f t="shared" si="14"/>
        <v>3.3791518909334184</v>
      </c>
      <c r="E30" s="4">
        <f t="shared" si="14"/>
        <v>10.114230651977319</v>
      </c>
      <c r="F30" s="4">
        <f t="shared" si="14"/>
        <v>17.806041774710472</v>
      </c>
      <c r="G30" s="5">
        <v>14.798735447796115</v>
      </c>
      <c r="H30" s="6">
        <v>4.0079536659999411</v>
      </c>
      <c r="I30" s="6">
        <v>11.065464846011064</v>
      </c>
      <c r="J30" s="7">
        <v>19.568212480204672</v>
      </c>
      <c r="K30" s="5">
        <v>13.290246342451145</v>
      </c>
      <c r="L30" s="6">
        <v>3.6642890162062383</v>
      </c>
      <c r="M30" s="6">
        <v>9.4428507295238457</v>
      </c>
      <c r="N30" s="7">
        <v>18.50185868382777</v>
      </c>
      <c r="O30" s="5">
        <v>13.085611809901641</v>
      </c>
      <c r="P30" s="6">
        <v>3.0521770095918614</v>
      </c>
      <c r="Q30" s="6">
        <v>9.5733500460694376</v>
      </c>
      <c r="R30" s="7">
        <v>16.261092687830022</v>
      </c>
      <c r="S30" s="5">
        <v>13.425139720693256</v>
      </c>
      <c r="T30" s="6">
        <v>2.7921878719356328</v>
      </c>
      <c r="U30" s="6">
        <v>10.375256986304937</v>
      </c>
      <c r="V30" s="7">
        <v>16.893003246979422</v>
      </c>
      <c r="X30" s="4">
        <f t="shared" si="1"/>
        <v>10.02377500923191</v>
      </c>
      <c r="Y30" s="4">
        <f t="shared" si="2"/>
        <v>2.7690651130590305</v>
      </c>
      <c r="Z30" s="4">
        <f t="shared" si="3"/>
        <v>7.2886474580740561</v>
      </c>
      <c r="AA30" s="4">
        <f t="shared" si="4"/>
        <v>12.923298474116569</v>
      </c>
      <c r="AB30" s="5">
        <v>10.79461170151996</v>
      </c>
      <c r="AC30" s="6">
        <v>3.5474635653997231</v>
      </c>
      <c r="AD30" s="6">
        <v>7.3199579582748999</v>
      </c>
      <c r="AE30" s="7">
        <v>14.688135873979423</v>
      </c>
      <c r="AF30" s="5">
        <v>9.560091631934684</v>
      </c>
      <c r="AG30" s="6">
        <v>3.0920711943353836</v>
      </c>
      <c r="AH30" s="6">
        <v>7.2644617515339807</v>
      </c>
      <c r="AI30" s="7">
        <v>11.880904529217892</v>
      </c>
      <c r="AJ30" s="5">
        <v>9.5143811481259153</v>
      </c>
      <c r="AK30" s="6">
        <v>2.093433310821402</v>
      </c>
      <c r="AL30" s="6">
        <v>6.949284796535653</v>
      </c>
      <c r="AM30" s="7">
        <v>12.203985359631405</v>
      </c>
      <c r="AN30" s="5">
        <v>10.226015555347082</v>
      </c>
      <c r="AO30" s="6">
        <v>2.3432923816796145</v>
      </c>
      <c r="AP30" s="6">
        <v>7.6208853259516909</v>
      </c>
      <c r="AQ30" s="7">
        <v>12.92016813363756</v>
      </c>
      <c r="AR30" s="24">
        <f t="shared" si="10"/>
        <v>-0.27057202018382354</v>
      </c>
      <c r="AS30" s="24">
        <f t="shared" si="11"/>
        <v>-0.2806685906642496</v>
      </c>
      <c r="AT30" s="24">
        <f t="shared" si="12"/>
        <v>-0.27291277730502761</v>
      </c>
      <c r="AU30" s="24">
        <f t="shared" si="13"/>
        <v>-0.23829354717367329</v>
      </c>
      <c r="AW30" s="24">
        <f t="shared" si="9"/>
        <v>-0.26561173383169351</v>
      </c>
    </row>
    <row r="31" spans="1:49" x14ac:dyDescent="0.25">
      <c r="A31" s="1">
        <v>2085</v>
      </c>
      <c r="C31" s="4">
        <f t="shared" si="14"/>
        <v>13.567268123711104</v>
      </c>
      <c r="D31" s="4">
        <f t="shared" si="14"/>
        <v>3.357570432094561</v>
      </c>
      <c r="E31" s="4">
        <f t="shared" si="14"/>
        <v>10.082075353586889</v>
      </c>
      <c r="F31" s="4">
        <f t="shared" si="14"/>
        <v>17.815823956117544</v>
      </c>
      <c r="G31" s="5">
        <v>15.023645485770611</v>
      </c>
      <c r="H31" s="6">
        <v>3.9238766249990809</v>
      </c>
      <c r="I31" s="6">
        <v>11.203127554126738</v>
      </c>
      <c r="J31" s="7">
        <v>19.648504416566784</v>
      </c>
      <c r="K31" s="5">
        <v>12.360463028231061</v>
      </c>
      <c r="L31" s="6">
        <v>4.1754133126206945</v>
      </c>
      <c r="M31" s="6">
        <v>8.6966359044177661</v>
      </c>
      <c r="N31" s="7">
        <v>18.591196826528478</v>
      </c>
      <c r="O31" s="5">
        <v>13.016130557078275</v>
      </c>
      <c r="P31" s="6">
        <v>2.7439183864757264</v>
      </c>
      <c r="Q31" s="6">
        <v>10.0068944878119</v>
      </c>
      <c r="R31" s="7">
        <v>16.448721635841324</v>
      </c>
      <c r="S31" s="5">
        <v>13.868833423764466</v>
      </c>
      <c r="T31" s="6">
        <v>2.5870734042827408</v>
      </c>
      <c r="U31" s="6">
        <v>10.421643467991153</v>
      </c>
      <c r="V31" s="7">
        <v>16.574872945533595</v>
      </c>
      <c r="X31" s="4">
        <f t="shared" si="1"/>
        <v>9.9637873906964778</v>
      </c>
      <c r="Y31" s="4">
        <f t="shared" si="2"/>
        <v>2.5345651695140434</v>
      </c>
      <c r="Z31" s="4">
        <f t="shared" si="3"/>
        <v>7.3989052582809514</v>
      </c>
      <c r="AA31" s="4">
        <f t="shared" si="4"/>
        <v>13.076613471736604</v>
      </c>
      <c r="AB31" s="5">
        <v>10.952530231546925</v>
      </c>
      <c r="AC31" s="6">
        <v>3.6833770284280174</v>
      </c>
      <c r="AD31" s="6">
        <v>7.7086586368147625</v>
      </c>
      <c r="AE31" s="7">
        <v>14.996301740344633</v>
      </c>
      <c r="AF31" s="5">
        <v>8.9087442016061669</v>
      </c>
      <c r="AG31" s="6">
        <v>1.9247668290482203</v>
      </c>
      <c r="AH31" s="6">
        <v>7.187738152750347</v>
      </c>
      <c r="AI31" s="7">
        <v>11.288787319255748</v>
      </c>
      <c r="AJ31" s="5">
        <v>9.4508617407274205</v>
      </c>
      <c r="AK31" s="6">
        <v>2.1845828962358906</v>
      </c>
      <c r="AL31" s="6">
        <v>6.8802107157387491</v>
      </c>
      <c r="AM31" s="7">
        <v>12.260503976761312</v>
      </c>
      <c r="AN31" s="5">
        <v>10.543013388905399</v>
      </c>
      <c r="AO31" s="6">
        <v>2.3455339243440463</v>
      </c>
      <c r="AP31" s="6">
        <v>7.8190135278199495</v>
      </c>
      <c r="AQ31" s="7">
        <v>13.760860850584718</v>
      </c>
      <c r="AR31" s="24">
        <f t="shared" si="10"/>
        <v>-0.27098051921416633</v>
      </c>
      <c r="AS31" s="24">
        <f t="shared" si="11"/>
        <v>-0.27925481583830919</v>
      </c>
      <c r="AT31" s="24">
        <f t="shared" si="12"/>
        <v>-0.27391157462015725</v>
      </c>
      <c r="AU31" s="24">
        <f t="shared" si="13"/>
        <v>-0.2398053198303054</v>
      </c>
      <c r="AW31" s="24">
        <f t="shared" si="9"/>
        <v>-0.26598805737573455</v>
      </c>
    </row>
    <row r="32" spans="1:49" x14ac:dyDescent="0.25">
      <c r="G32" s="5"/>
      <c r="H32" s="6"/>
      <c r="I32" s="6"/>
      <c r="J32" s="7"/>
      <c r="K32" s="5"/>
      <c r="L32" s="6"/>
      <c r="M32" s="6"/>
      <c r="N32" s="7"/>
      <c r="O32" s="5"/>
      <c r="P32" s="6"/>
      <c r="Q32" s="6"/>
      <c r="R32" s="7"/>
      <c r="S32" s="5"/>
      <c r="T32" s="6"/>
      <c r="U32" s="6"/>
      <c r="V32" s="7"/>
      <c r="AB32" s="5"/>
      <c r="AC32" s="6"/>
      <c r="AD32" s="6"/>
      <c r="AE32" s="7"/>
      <c r="AF32" s="5"/>
      <c r="AG32" s="6"/>
      <c r="AH32" s="6"/>
      <c r="AI32" s="7"/>
      <c r="AJ32" s="5"/>
      <c r="AK32" s="6"/>
      <c r="AL32" s="6"/>
      <c r="AM32" s="7"/>
      <c r="AN32" s="5"/>
      <c r="AO32" s="6"/>
      <c r="AP32" s="6"/>
      <c r="AQ32" s="7"/>
    </row>
    <row r="33" spans="1:49" x14ac:dyDescent="0.25">
      <c r="A33" s="2">
        <v>1995</v>
      </c>
      <c r="C33" s="33">
        <f>C13*25.406</f>
        <v>341.16710417779376</v>
      </c>
      <c r="D33" s="33">
        <f t="shared" ref="D33:F33" si="15">D13*25.406</f>
        <v>78.422975989475219</v>
      </c>
      <c r="E33" s="33">
        <f t="shared" si="15"/>
        <v>261.32801252362719</v>
      </c>
      <c r="F33" s="33">
        <f t="shared" si="15"/>
        <v>435.36273946510221</v>
      </c>
      <c r="G33" s="5"/>
      <c r="H33" s="6"/>
      <c r="I33" s="6"/>
      <c r="J33" s="7"/>
      <c r="K33" s="5"/>
      <c r="L33" s="6"/>
      <c r="M33" s="6"/>
      <c r="N33" s="7"/>
      <c r="O33" s="5"/>
      <c r="P33" s="6"/>
      <c r="Q33" s="6"/>
      <c r="R33" s="7"/>
      <c r="S33" s="5"/>
      <c r="T33" s="6"/>
      <c r="U33" s="6"/>
      <c r="V33" s="7"/>
      <c r="W33" s="4">
        <f>AVERAGE(W4:W8)</f>
        <v>8.501933789476448</v>
      </c>
      <c r="X33" s="33">
        <f>X13*25.406</f>
        <v>249.13650580956374</v>
      </c>
      <c r="Y33" s="33">
        <f t="shared" ref="Y33:AA33" si="16">Y13*25.406</f>
        <v>54.864177437662001</v>
      </c>
      <c r="Z33" s="33">
        <f t="shared" si="16"/>
        <v>179.52266079337329</v>
      </c>
      <c r="AA33" s="33">
        <f t="shared" si="16"/>
        <v>310.68635614127783</v>
      </c>
      <c r="AB33" s="5"/>
      <c r="AC33" s="6"/>
      <c r="AD33" s="6"/>
      <c r="AE33" s="7"/>
      <c r="AF33" s="5"/>
      <c r="AG33" s="6"/>
      <c r="AH33" s="6"/>
      <c r="AI33" s="7"/>
      <c r="AJ33" s="5"/>
      <c r="AK33" s="6"/>
      <c r="AL33" s="6"/>
      <c r="AM33" s="7"/>
      <c r="AN33" s="5"/>
      <c r="AO33" s="6"/>
      <c r="AP33" s="6"/>
      <c r="AQ33" s="7"/>
    </row>
    <row r="34" spans="1:49" x14ac:dyDescent="0.25">
      <c r="A34" s="2">
        <v>2000</v>
      </c>
      <c r="C34" s="33">
        <f t="shared" ref="C34:F34" si="17">C14*25.406</f>
        <v>338.99855981065838</v>
      </c>
      <c r="D34" s="33">
        <f t="shared" si="17"/>
        <v>82.665690203045969</v>
      </c>
      <c r="E34" s="33">
        <f t="shared" si="17"/>
        <v>244.16737739290477</v>
      </c>
      <c r="F34" s="33">
        <f t="shared" si="17"/>
        <v>437.55710218024541</v>
      </c>
      <c r="G34" s="16"/>
      <c r="H34" s="17"/>
      <c r="I34" s="17"/>
      <c r="J34" s="18"/>
      <c r="K34" s="8"/>
      <c r="L34" s="9"/>
      <c r="M34" s="9"/>
      <c r="N34" s="10"/>
      <c r="O34" s="8"/>
      <c r="P34" s="9"/>
      <c r="Q34" s="9"/>
      <c r="R34" s="10"/>
      <c r="S34" s="8"/>
      <c r="T34" s="9"/>
      <c r="U34" s="9"/>
      <c r="V34" s="10"/>
      <c r="W34" s="4">
        <f>STDEV(W4:W8)</f>
        <v>1.6826267943056175</v>
      </c>
      <c r="X34" s="33">
        <f t="shared" ref="X34:AA34" si="18">X14*25.406</f>
        <v>246.77011371870211</v>
      </c>
      <c r="Y34" s="33">
        <f t="shared" si="18"/>
        <v>57.220135066097079</v>
      </c>
      <c r="Z34" s="33">
        <f t="shared" si="18"/>
        <v>172.41577466159356</v>
      </c>
      <c r="AA34" s="33">
        <f t="shared" si="18"/>
        <v>315.62480958150684</v>
      </c>
      <c r="AB34" s="16"/>
      <c r="AC34" s="6"/>
      <c r="AD34" s="6"/>
      <c r="AE34" s="7"/>
      <c r="AF34" s="5"/>
      <c r="AG34" s="6"/>
      <c r="AH34" s="6"/>
      <c r="AI34" s="7"/>
      <c r="AJ34" s="5"/>
      <c r="AK34" s="6"/>
      <c r="AL34" s="6"/>
      <c r="AM34" s="7"/>
      <c r="AN34" s="5"/>
      <c r="AO34" s="6"/>
      <c r="AP34" s="6"/>
      <c r="AQ34" s="7"/>
      <c r="AR34" s="24">
        <f>AVERAGE(AR13:AR31)</f>
        <v>-0.26788845769313502</v>
      </c>
      <c r="AS34" s="24">
        <f t="shared" ref="AS34:AU34" si="19">AVERAGE(AS13:AS31)</f>
        <v>-0.27755536176427209</v>
      </c>
      <c r="AT34" s="24">
        <f t="shared" si="19"/>
        <v>-0.27972130338623213</v>
      </c>
      <c r="AU34" s="24">
        <f t="shared" si="19"/>
        <v>-0.24186252620754539</v>
      </c>
      <c r="AW34" s="24">
        <f>AVERAGE(AR13:AU31)</f>
        <v>-0.26675691226279624</v>
      </c>
    </row>
    <row r="35" spans="1:49" x14ac:dyDescent="0.25">
      <c r="A35" s="2">
        <v>2005</v>
      </c>
      <c r="C35" s="33">
        <f t="shared" ref="C35:F35" si="20">C15*25.406</f>
        <v>338.43989600428068</v>
      </c>
      <c r="D35" s="33">
        <f t="shared" si="20"/>
        <v>92.203564894955534</v>
      </c>
      <c r="E35" s="33">
        <f t="shared" si="20"/>
        <v>235.10669297214824</v>
      </c>
      <c r="F35" s="33">
        <f t="shared" si="20"/>
        <v>441.55985675001722</v>
      </c>
      <c r="G35" s="11"/>
      <c r="H35" s="12"/>
      <c r="I35" s="12"/>
      <c r="J35" s="15"/>
      <c r="K35" s="5"/>
      <c r="L35" s="6"/>
      <c r="M35" s="6"/>
      <c r="N35" s="7"/>
      <c r="O35" s="5"/>
      <c r="P35" s="6"/>
      <c r="Q35" s="6"/>
      <c r="R35" s="7"/>
      <c r="S35" s="5"/>
      <c r="T35" s="6"/>
      <c r="U35" s="6"/>
      <c r="V35" s="7"/>
      <c r="X35" s="33">
        <f t="shared" ref="X35:AA35" si="21">X15*25.406</f>
        <v>244.97471789598148</v>
      </c>
      <c r="Y35" s="33">
        <f t="shared" si="21"/>
        <v>58.746739774628267</v>
      </c>
      <c r="Z35" s="33">
        <f t="shared" si="21"/>
        <v>169.63735245076907</v>
      </c>
      <c r="AA35" s="33">
        <f t="shared" si="21"/>
        <v>311.77553911583851</v>
      </c>
      <c r="AB35" s="5"/>
      <c r="AC35" s="6"/>
      <c r="AD35" s="6"/>
      <c r="AE35" s="7"/>
      <c r="AF35" s="5"/>
      <c r="AG35" s="6"/>
      <c r="AH35" s="6"/>
      <c r="AI35" s="7"/>
      <c r="AJ35" s="5"/>
      <c r="AK35" s="6"/>
      <c r="AL35" s="6"/>
      <c r="AM35" s="7"/>
      <c r="AN35" s="5"/>
      <c r="AO35" s="6"/>
      <c r="AP35" s="6"/>
      <c r="AQ35" s="7"/>
      <c r="AR35" s="26">
        <f>1+AR34</f>
        <v>0.73211154230686493</v>
      </c>
      <c r="AS35" s="26">
        <f t="shared" ref="AS35:AU35" si="22">1+AS34</f>
        <v>0.72244463823572791</v>
      </c>
      <c r="AT35" s="26">
        <f t="shared" si="22"/>
        <v>0.72027869661376787</v>
      </c>
      <c r="AU35" s="26">
        <f t="shared" si="22"/>
        <v>0.75813747379245466</v>
      </c>
      <c r="AV35" s="26"/>
      <c r="AW35" s="26">
        <f>STDEV(AR13:AU31)</f>
        <v>2.0086772352544149E-2</v>
      </c>
    </row>
    <row r="36" spans="1:49" x14ac:dyDescent="0.25">
      <c r="A36" s="2">
        <v>2010</v>
      </c>
      <c r="C36" s="33">
        <f t="shared" ref="C36:F36" si="23">C16*25.406</f>
        <v>341.12920070365493</v>
      </c>
      <c r="D36" s="33">
        <f t="shared" si="23"/>
        <v>84.776889551702354</v>
      </c>
      <c r="E36" s="33">
        <f t="shared" si="23"/>
        <v>248.34212489812998</v>
      </c>
      <c r="F36" s="33">
        <f t="shared" si="23"/>
        <v>440.74063655559399</v>
      </c>
      <c r="G36" s="11"/>
      <c r="H36" s="12"/>
      <c r="I36" s="12"/>
      <c r="J36" s="15"/>
      <c r="K36" s="5"/>
      <c r="L36" s="6"/>
      <c r="M36" s="6"/>
      <c r="N36" s="7"/>
      <c r="O36" s="5"/>
      <c r="P36" s="6"/>
      <c r="Q36" s="6"/>
      <c r="R36" s="7"/>
      <c r="S36" s="5"/>
      <c r="T36" s="6"/>
      <c r="U36" s="6"/>
      <c r="V36" s="7"/>
      <c r="X36" s="33">
        <f t="shared" ref="X36:AA36" si="24">X16*25.406</f>
        <v>247.74922321007355</v>
      </c>
      <c r="Y36" s="33">
        <f t="shared" si="24"/>
        <v>65.491832255421883</v>
      </c>
      <c r="Z36" s="33">
        <f t="shared" si="24"/>
        <v>173.21115862695763</v>
      </c>
      <c r="AA36" s="33">
        <f t="shared" si="24"/>
        <v>321.02465868012484</v>
      </c>
      <c r="AB36" s="5"/>
      <c r="AC36" s="6"/>
      <c r="AD36" s="6"/>
      <c r="AE36" s="7"/>
      <c r="AF36" s="5"/>
      <c r="AG36" s="6"/>
      <c r="AH36" s="6"/>
      <c r="AI36" s="7"/>
      <c r="AJ36" s="5"/>
      <c r="AK36" s="6"/>
      <c r="AL36" s="6"/>
      <c r="AM36" s="7"/>
      <c r="AN36" s="5"/>
      <c r="AO36" s="6"/>
      <c r="AP36" s="6"/>
      <c r="AQ36" s="7"/>
    </row>
    <row r="37" spans="1:49" x14ac:dyDescent="0.25">
      <c r="A37" s="2">
        <v>2015</v>
      </c>
      <c r="C37" s="33">
        <f t="shared" ref="C37:F37" si="25">C17*25.406</f>
        <v>321.30570405934839</v>
      </c>
      <c r="D37" s="33">
        <f t="shared" si="25"/>
        <v>69.726935205579935</v>
      </c>
      <c r="E37" s="33">
        <f t="shared" si="25"/>
        <v>231.68930862658152</v>
      </c>
      <c r="F37" s="33">
        <f t="shared" si="25"/>
        <v>398.1832434293778</v>
      </c>
      <c r="G37" s="16"/>
      <c r="H37" s="17"/>
      <c r="I37" s="17"/>
      <c r="J37" s="18"/>
      <c r="K37" s="8"/>
      <c r="L37" s="9"/>
      <c r="M37" s="9"/>
      <c r="N37" s="10"/>
      <c r="O37" s="8"/>
      <c r="P37" s="9"/>
      <c r="Q37" s="9"/>
      <c r="R37" s="10"/>
      <c r="S37" s="8"/>
      <c r="T37" s="9"/>
      <c r="U37" s="9"/>
      <c r="V37" s="10"/>
      <c r="X37" s="33">
        <f t="shared" ref="X37:AA37" si="26">X17*25.406</f>
        <v>237.13947776725334</v>
      </c>
      <c r="Y37" s="33">
        <f t="shared" si="26"/>
        <v>63.763214904020977</v>
      </c>
      <c r="Z37" s="33">
        <f t="shared" si="26"/>
        <v>170.35223795673448</v>
      </c>
      <c r="AA37" s="33">
        <f t="shared" si="26"/>
        <v>310.11255488413946</v>
      </c>
      <c r="AB37" s="8"/>
      <c r="AC37" s="9"/>
      <c r="AD37" s="9"/>
      <c r="AE37" s="10"/>
      <c r="AF37" s="8"/>
      <c r="AG37" s="9"/>
      <c r="AH37" s="9"/>
      <c r="AI37" s="10"/>
      <c r="AJ37" s="8"/>
      <c r="AK37" s="9"/>
      <c r="AL37" s="9"/>
      <c r="AM37" s="10"/>
      <c r="AN37" s="8"/>
      <c r="AO37" s="9"/>
      <c r="AP37" s="9"/>
      <c r="AQ37" s="10"/>
    </row>
    <row r="38" spans="1:49" s="37" customFormat="1" x14ac:dyDescent="0.25">
      <c r="A38" s="34">
        <v>2020</v>
      </c>
      <c r="B38" s="35"/>
      <c r="C38" s="36">
        <f t="shared" ref="C38:F38" si="27">C18*25.406</f>
        <v>324.32745141706999</v>
      </c>
      <c r="D38" s="36">
        <f t="shared" si="27"/>
        <v>80.312004437580995</v>
      </c>
      <c r="E38" s="36">
        <f t="shared" si="27"/>
        <v>219.98624713177153</v>
      </c>
      <c r="F38" s="36">
        <f t="shared" si="27"/>
        <v>431.86119480193895</v>
      </c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6">
        <f t="shared" ref="X38:AA38" si="28">X18*25.406</f>
        <v>238.86199715472969</v>
      </c>
      <c r="Y38" s="36">
        <f t="shared" si="28"/>
        <v>66.428688700128788</v>
      </c>
      <c r="Z38" s="36">
        <f t="shared" si="28"/>
        <v>177.90250224934451</v>
      </c>
      <c r="AA38" s="36">
        <f t="shared" si="28"/>
        <v>304.89668666940696</v>
      </c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</row>
    <row r="39" spans="1:49" x14ac:dyDescent="0.25">
      <c r="A39" s="1">
        <v>2025</v>
      </c>
      <c r="C39" s="33">
        <f t="shared" ref="C39:F39" si="29">C19*25.406</f>
        <v>328.9922893644096</v>
      </c>
      <c r="D39" s="33">
        <f t="shared" si="29"/>
        <v>72.789034085110544</v>
      </c>
      <c r="E39" s="33">
        <f t="shared" si="29"/>
        <v>236.9930482164842</v>
      </c>
      <c r="F39" s="33">
        <f t="shared" si="29"/>
        <v>410.31085978071314</v>
      </c>
      <c r="X39" s="33">
        <f t="shared" ref="X39:AA39" si="30">X19*25.406</f>
        <v>242.42727361695594</v>
      </c>
      <c r="Y39" s="33">
        <f t="shared" si="30"/>
        <v>64.037954847498185</v>
      </c>
      <c r="Z39" s="33">
        <f t="shared" si="30"/>
        <v>181.92165234574693</v>
      </c>
      <c r="AA39" s="33">
        <f t="shared" si="30"/>
        <v>304.83634770161774</v>
      </c>
    </row>
    <row r="40" spans="1:49" x14ac:dyDescent="0.25">
      <c r="A40" s="1">
        <v>2030</v>
      </c>
      <c r="C40" s="33">
        <f t="shared" ref="C40:F40" si="31">C20*25.406</f>
        <v>335.01848082047246</v>
      </c>
      <c r="D40" s="33">
        <f t="shared" si="31"/>
        <v>77.723168262783915</v>
      </c>
      <c r="E40" s="33">
        <f t="shared" si="31"/>
        <v>234.23889209510054</v>
      </c>
      <c r="F40" s="33">
        <f t="shared" si="31"/>
        <v>428.86110120837395</v>
      </c>
      <c r="X40" s="33">
        <f t="shared" ref="X40:AA40" si="32">X20*25.406</f>
        <v>246.95932251055606</v>
      </c>
      <c r="Y40" s="33">
        <f t="shared" si="32"/>
        <v>64.583160571528111</v>
      </c>
      <c r="Z40" s="33">
        <f t="shared" si="32"/>
        <v>187.63210967790468</v>
      </c>
      <c r="AA40" s="33">
        <f t="shared" si="32"/>
        <v>307.46357679124782</v>
      </c>
    </row>
    <row r="41" spans="1:49" x14ac:dyDescent="0.25">
      <c r="A41" s="1">
        <v>2035</v>
      </c>
      <c r="C41" s="33">
        <f t="shared" ref="C41:F41" si="33">C21*25.406</f>
        <v>335.13327069829387</v>
      </c>
      <c r="D41" s="33">
        <f t="shared" si="33"/>
        <v>80.24579608315959</v>
      </c>
      <c r="E41" s="33">
        <f t="shared" si="33"/>
        <v>232.44393234784653</v>
      </c>
      <c r="F41" s="33">
        <f t="shared" si="33"/>
        <v>425.99881125648773</v>
      </c>
      <c r="X41" s="33">
        <f t="shared" ref="X41:AA41" si="34">X21*25.406</f>
        <v>246.84397837077526</v>
      </c>
      <c r="Y41" s="33">
        <f t="shared" si="34"/>
        <v>65.417478991310858</v>
      </c>
      <c r="Z41" s="33">
        <f t="shared" si="34"/>
        <v>185.41832469603133</v>
      </c>
      <c r="AA41" s="33">
        <f t="shared" si="34"/>
        <v>310.97105407430968</v>
      </c>
    </row>
    <row r="42" spans="1:49" x14ac:dyDescent="0.25">
      <c r="A42" s="1">
        <v>2040</v>
      </c>
      <c r="C42" s="33">
        <f t="shared" ref="C42:F42" si="35">C22*25.406</f>
        <v>334.45305179102166</v>
      </c>
      <c r="D42" s="33">
        <f t="shared" si="35"/>
        <v>87.304926963097316</v>
      </c>
      <c r="E42" s="33">
        <f t="shared" si="35"/>
        <v>234.34454725292542</v>
      </c>
      <c r="F42" s="33">
        <f t="shared" si="35"/>
        <v>432.81711348205818</v>
      </c>
      <c r="X42" s="33">
        <f t="shared" ref="X42:AA42" si="36">X22*25.406</f>
        <v>246.33679415616302</v>
      </c>
      <c r="Y42" s="33">
        <f t="shared" si="36"/>
        <v>68.771588079713226</v>
      </c>
      <c r="Z42" s="33">
        <f t="shared" si="36"/>
        <v>184.5382280084678</v>
      </c>
      <c r="AA42" s="33">
        <f t="shared" si="36"/>
        <v>319.33296183273359</v>
      </c>
    </row>
    <row r="43" spans="1:49" x14ac:dyDescent="0.25">
      <c r="A43" s="1">
        <v>2045</v>
      </c>
      <c r="C43" s="33">
        <f t="shared" ref="C43:F43" si="37">C23*25.406</f>
        <v>329.97954992668593</v>
      </c>
      <c r="D43" s="33">
        <f t="shared" si="37"/>
        <v>88.393075932491399</v>
      </c>
      <c r="E43" s="33">
        <f t="shared" si="37"/>
        <v>237.09674560056345</v>
      </c>
      <c r="F43" s="33">
        <f t="shared" si="37"/>
        <v>430.93776168514819</v>
      </c>
      <c r="X43" s="33">
        <f t="shared" ref="X43:AA43" si="38">X23*25.406</f>
        <v>241.67319093084635</v>
      </c>
      <c r="Y43" s="33">
        <f t="shared" si="38"/>
        <v>66.324632745615375</v>
      </c>
      <c r="Z43" s="33">
        <f t="shared" si="38"/>
        <v>178.13030180503702</v>
      </c>
      <c r="AA43" s="33">
        <f t="shared" si="38"/>
        <v>323.64243362965288</v>
      </c>
    </row>
    <row r="44" spans="1:49" s="37" customFormat="1" x14ac:dyDescent="0.25">
      <c r="A44" s="34">
        <v>2050</v>
      </c>
      <c r="B44" s="35"/>
      <c r="C44" s="36">
        <f t="shared" ref="C44:F44" si="39">C24*25.406</f>
        <v>316.45205116181444</v>
      </c>
      <c r="D44" s="36">
        <f t="shared" si="39"/>
        <v>85.891686783386504</v>
      </c>
      <c r="E44" s="36">
        <f t="shared" si="39"/>
        <v>236.27723753559144</v>
      </c>
      <c r="F44" s="36">
        <f t="shared" si="39"/>
        <v>404.28289911599609</v>
      </c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6">
        <f t="shared" ref="X44:AA44" si="40">X24*25.406</f>
        <v>232.73306481101019</v>
      </c>
      <c r="Y44" s="36">
        <f t="shared" si="40"/>
        <v>57.952792613929788</v>
      </c>
      <c r="Z44" s="36">
        <f t="shared" si="40"/>
        <v>172.09808437074082</v>
      </c>
      <c r="AA44" s="36">
        <f t="shared" si="40"/>
        <v>304.71015535704174</v>
      </c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</row>
    <row r="45" spans="1:49" x14ac:dyDescent="0.25">
      <c r="A45" s="1">
        <v>2055</v>
      </c>
      <c r="C45" s="33">
        <f t="shared" ref="C45:F45" si="41">C25*25.406</f>
        <v>323.07207378727497</v>
      </c>
      <c r="D45" s="33">
        <f t="shared" si="41"/>
        <v>83.034124542410524</v>
      </c>
      <c r="E45" s="33">
        <f t="shared" si="41"/>
        <v>243.66613145486164</v>
      </c>
      <c r="F45" s="33">
        <f t="shared" si="41"/>
        <v>407.01715614135958</v>
      </c>
      <c r="X45" s="33">
        <f t="shared" ref="X45:AA45" si="42">X25*25.406</f>
        <v>236.75566126442135</v>
      </c>
      <c r="Y45" s="33">
        <f t="shared" si="42"/>
        <v>60.368713395097707</v>
      </c>
      <c r="Z45" s="33">
        <f t="shared" si="42"/>
        <v>175.10084524374457</v>
      </c>
      <c r="AA45" s="33">
        <f t="shared" si="42"/>
        <v>314.52700792566571</v>
      </c>
    </row>
    <row r="46" spans="1:49" x14ac:dyDescent="0.25">
      <c r="A46" s="1">
        <v>2060</v>
      </c>
      <c r="C46" s="33">
        <f t="shared" ref="C46:F46" si="43">C26*25.406</f>
        <v>331.98670261823759</v>
      </c>
      <c r="D46" s="33">
        <f t="shared" si="43"/>
        <v>85.014126373361449</v>
      </c>
      <c r="E46" s="33">
        <f t="shared" si="43"/>
        <v>252.99384564649947</v>
      </c>
      <c r="F46" s="33">
        <f t="shared" si="43"/>
        <v>413.65289770735416</v>
      </c>
      <c r="X46" s="33">
        <f t="shared" ref="X46:AA46" si="44">X26*25.406</f>
        <v>240.56447729943852</v>
      </c>
      <c r="Y46" s="33">
        <f t="shared" si="44"/>
        <v>68.889212711748229</v>
      </c>
      <c r="Z46" s="33">
        <f t="shared" si="44"/>
        <v>174.39508134939911</v>
      </c>
      <c r="AA46" s="33">
        <f t="shared" si="44"/>
        <v>318.55705984103889</v>
      </c>
    </row>
    <row r="47" spans="1:49" x14ac:dyDescent="0.25">
      <c r="A47" s="1">
        <v>2065</v>
      </c>
      <c r="C47" s="33">
        <f t="shared" ref="C47:F47" si="45">C27*25.406</f>
        <v>336.37131316258302</v>
      </c>
      <c r="D47" s="33">
        <f t="shared" si="45"/>
        <v>87.216576666831941</v>
      </c>
      <c r="E47" s="33">
        <f t="shared" si="45"/>
        <v>253.60646179159434</v>
      </c>
      <c r="F47" s="33">
        <f t="shared" si="45"/>
        <v>423.31564217480002</v>
      </c>
      <c r="X47" s="33">
        <f t="shared" ref="X47:AA47" si="46">X27*25.406</f>
        <v>244.25473997795675</v>
      </c>
      <c r="Y47" s="33">
        <f t="shared" si="46"/>
        <v>71.341027324597704</v>
      </c>
      <c r="Z47" s="33">
        <f t="shared" si="46"/>
        <v>176.85012270013306</v>
      </c>
      <c r="AA47" s="33">
        <f t="shared" si="46"/>
        <v>341.75640027463641</v>
      </c>
    </row>
    <row r="48" spans="1:49" x14ac:dyDescent="0.25">
      <c r="A48" s="1">
        <v>2070</v>
      </c>
      <c r="C48" s="33">
        <f t="shared" ref="C48:F48" si="47">C28*25.406</f>
        <v>334.42863610967493</v>
      </c>
      <c r="D48" s="33">
        <f t="shared" si="47"/>
        <v>92.77360748908157</v>
      </c>
      <c r="E48" s="33">
        <f t="shared" si="47"/>
        <v>251.18999833620342</v>
      </c>
      <c r="F48" s="33">
        <f t="shared" si="47"/>
        <v>433.45870847343235</v>
      </c>
      <c r="X48" s="33">
        <f t="shared" ref="X48:AA48" si="48">X28*25.406</f>
        <v>244.80216206478141</v>
      </c>
      <c r="Y48" s="33">
        <f t="shared" si="48"/>
        <v>69.556578193399147</v>
      </c>
      <c r="Z48" s="33">
        <f t="shared" si="48"/>
        <v>174.06110023330268</v>
      </c>
      <c r="AA48" s="33">
        <f t="shared" si="48"/>
        <v>322.90509746595887</v>
      </c>
    </row>
    <row r="49" spans="1:43" x14ac:dyDescent="0.25">
      <c r="A49" s="1">
        <v>2075</v>
      </c>
      <c r="C49" s="33">
        <f t="shared" ref="C49:F49" si="49">C29*25.406</f>
        <v>337.88781253057215</v>
      </c>
      <c r="D49" s="33">
        <f t="shared" si="49"/>
        <v>92.616537296199581</v>
      </c>
      <c r="E49" s="33">
        <f t="shared" si="49"/>
        <v>249.36292038988481</v>
      </c>
      <c r="F49" s="33">
        <f t="shared" si="49"/>
        <v>451.96295476208036</v>
      </c>
      <c r="X49" s="33">
        <f t="shared" ref="X49:AA49" si="50">X29*25.406</f>
        <v>246.66019220930096</v>
      </c>
      <c r="Y49" s="33">
        <f t="shared" si="50"/>
        <v>68.213539440792033</v>
      </c>
      <c r="Z49" s="33">
        <f t="shared" si="50"/>
        <v>180.61331790231554</v>
      </c>
      <c r="AA49" s="33">
        <f t="shared" si="50"/>
        <v>324.07240722170519</v>
      </c>
    </row>
    <row r="50" spans="1:43" x14ac:dyDescent="0.25">
      <c r="A50" s="1">
        <v>2080</v>
      </c>
      <c r="C50" s="33">
        <f t="shared" ref="C50:F50" si="51">C30*25.406</f>
        <v>346.79020618732898</v>
      </c>
      <c r="D50" s="33">
        <f t="shared" si="51"/>
        <v>85.850732941054417</v>
      </c>
      <c r="E50" s="33">
        <f t="shared" si="51"/>
        <v>256.96214394413579</v>
      </c>
      <c r="F50" s="33">
        <f t="shared" si="51"/>
        <v>452.38029732829426</v>
      </c>
      <c r="X50" s="33">
        <f t="shared" ref="X50:AA50" si="52">X30*25.406</f>
        <v>254.6640278845459</v>
      </c>
      <c r="Y50" s="33">
        <f t="shared" si="52"/>
        <v>70.35086826237773</v>
      </c>
      <c r="Z50" s="33">
        <f t="shared" si="52"/>
        <v>185.17537731982947</v>
      </c>
      <c r="AA50" s="33">
        <f t="shared" si="52"/>
        <v>328.32932103340556</v>
      </c>
    </row>
    <row r="51" spans="1:43" s="37" customFormat="1" x14ac:dyDescent="0.25">
      <c r="A51" s="34">
        <v>2085</v>
      </c>
      <c r="B51" s="35"/>
      <c r="C51" s="36">
        <f t="shared" ref="C51:F51" si="53">C31*25.406</f>
        <v>344.69001395100429</v>
      </c>
      <c r="D51" s="36">
        <f t="shared" si="53"/>
        <v>85.302434397794414</v>
      </c>
      <c r="E51" s="36">
        <f t="shared" si="53"/>
        <v>256.14520643322851</v>
      </c>
      <c r="F51" s="36">
        <f t="shared" si="53"/>
        <v>452.62882342912229</v>
      </c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6">
        <f t="shared" ref="X51:AA51" si="54">X31*25.406</f>
        <v>253.13998244803471</v>
      </c>
      <c r="Y51" s="36">
        <f t="shared" si="54"/>
        <v>64.393162696673784</v>
      </c>
      <c r="Z51" s="36">
        <f t="shared" si="54"/>
        <v>187.97658699188585</v>
      </c>
      <c r="AA51" s="36">
        <f t="shared" si="54"/>
        <v>332.22444186294013</v>
      </c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</row>
  </sheetData>
  <mergeCells count="8">
    <mergeCell ref="AJ2:AM2"/>
    <mergeCell ref="AN2:AQ2"/>
    <mergeCell ref="G2:J2"/>
    <mergeCell ref="K2:N2"/>
    <mergeCell ref="O2:R2"/>
    <mergeCell ref="S2:V2"/>
    <mergeCell ref="AB2:AE2"/>
    <mergeCell ref="AF2:A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5_yr</vt:lpstr>
      <vt:lpstr>15_yr</vt:lpstr>
      <vt:lpstr>30_yr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Jeff</dc:creator>
  <cp:lastModifiedBy>Yang, Jeff</cp:lastModifiedBy>
  <dcterms:created xsi:type="dcterms:W3CDTF">2018-07-30T13:52:49Z</dcterms:created>
  <dcterms:modified xsi:type="dcterms:W3CDTF">2019-07-16T20:10:50Z</dcterms:modified>
</cp:coreProperties>
</file>