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lobal change\Precipitation data\BuREC bcca5 data\MD\Salisburry_Flyod_5.9in\"/>
    </mc:Choice>
  </mc:AlternateContent>
  <xr:revisionPtr revIDLastSave="0" documentId="13_ncr:1_{AA0197AD-FCF6-41E0-A9D6-61CB77E5CC49}" xr6:coauthVersionLast="36" xr6:coauthVersionMax="36" xr10:uidLastSave="{00000000-0000-0000-0000-000000000000}"/>
  <bookViews>
    <workbookView xWindow="0" yWindow="0" windowWidth="11880" windowHeight="9030" activeTab="2" xr2:uid="{00000000-000D-0000-FFFF-FFFF00000000}"/>
  </bookViews>
  <sheets>
    <sheet name="5_yr" sheetId="1" r:id="rId1"/>
    <sheet name="15_yr" sheetId="2" r:id="rId2"/>
    <sheet name="30_y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3" l="1"/>
  <c r="E18" i="3"/>
  <c r="D18" i="3"/>
  <c r="C18" i="3"/>
  <c r="F8" i="3"/>
  <c r="E8" i="3"/>
  <c r="D8" i="3"/>
  <c r="C8" i="3"/>
  <c r="F18" i="2"/>
  <c r="E18" i="2"/>
  <c r="D18" i="2"/>
  <c r="C18" i="2"/>
  <c r="F8" i="2"/>
  <c r="E8" i="2"/>
  <c r="D8" i="2"/>
  <c r="C8" i="2"/>
  <c r="F18" i="1"/>
  <c r="E18" i="1"/>
  <c r="D18" i="1"/>
  <c r="C18" i="1"/>
  <c r="AA45" i="1"/>
  <c r="AA61" i="1" s="1"/>
  <c r="Z45" i="1"/>
  <c r="Z61" i="1" s="1"/>
  <c r="Y45" i="1"/>
  <c r="Y61" i="1" s="1"/>
  <c r="X45" i="1"/>
  <c r="X61" i="1" s="1"/>
  <c r="AA44" i="1"/>
  <c r="AA60" i="1" s="1"/>
  <c r="Z44" i="1"/>
  <c r="Z60" i="1" s="1"/>
  <c r="Y44" i="1"/>
  <c r="Y60" i="1" s="1"/>
  <c r="X44" i="1"/>
  <c r="X60" i="1" s="1"/>
  <c r="AA43" i="1"/>
  <c r="AA59" i="1" s="1"/>
  <c r="Z43" i="1"/>
  <c r="Z59" i="1" s="1"/>
  <c r="Y43" i="1"/>
  <c r="Y59" i="1" s="1"/>
  <c r="X43" i="1"/>
  <c r="X59" i="1" s="1"/>
  <c r="AA42" i="1"/>
  <c r="AA58" i="1" s="1"/>
  <c r="Z42" i="1"/>
  <c r="Z58" i="1" s="1"/>
  <c r="Y42" i="1"/>
  <c r="Y58" i="1" s="1"/>
  <c r="X42" i="1"/>
  <c r="X58" i="1" s="1"/>
  <c r="AA41" i="1"/>
  <c r="AA57" i="1" s="1"/>
  <c r="Z41" i="1"/>
  <c r="Z57" i="1" s="1"/>
  <c r="Y41" i="1"/>
  <c r="Y57" i="1" s="1"/>
  <c r="X41" i="1"/>
  <c r="X57" i="1" s="1"/>
  <c r="AA40" i="1"/>
  <c r="AA56" i="1" s="1"/>
  <c r="Z40" i="1"/>
  <c r="Z56" i="1" s="1"/>
  <c r="Y40" i="1"/>
  <c r="Y56" i="1" s="1"/>
  <c r="X40" i="1"/>
  <c r="X56" i="1" s="1"/>
  <c r="AA39" i="1"/>
  <c r="AA55" i="1" s="1"/>
  <c r="Z39" i="1"/>
  <c r="Z55" i="1" s="1"/>
  <c r="Y39" i="1"/>
  <c r="Y55" i="1" s="1"/>
  <c r="X39" i="1"/>
  <c r="X55" i="1" s="1"/>
  <c r="AA38" i="1"/>
  <c r="AA54" i="1" s="1"/>
  <c r="Z38" i="1"/>
  <c r="Z54" i="1" s="1"/>
  <c r="Y38" i="1"/>
  <c r="Y54" i="1" s="1"/>
  <c r="X38" i="1"/>
  <c r="X54" i="1" s="1"/>
  <c r="AA37" i="1"/>
  <c r="AA53" i="1" s="1"/>
  <c r="Z37" i="1"/>
  <c r="Z53" i="1" s="1"/>
  <c r="Y37" i="1"/>
  <c r="Y53" i="1" s="1"/>
  <c r="X37" i="1"/>
  <c r="X53" i="1" s="1"/>
  <c r="AA36" i="1"/>
  <c r="AA52" i="1" s="1"/>
  <c r="Z36" i="1"/>
  <c r="Z52" i="1" s="1"/>
  <c r="Y36" i="1"/>
  <c r="Y52" i="1" s="1"/>
  <c r="X36" i="1"/>
  <c r="X52" i="1" s="1"/>
  <c r="AA35" i="1"/>
  <c r="AA51" i="1" s="1"/>
  <c r="Z35" i="1"/>
  <c r="Z51" i="1" s="1"/>
  <c r="Y35" i="1"/>
  <c r="Y51" i="1" s="1"/>
  <c r="X35" i="1"/>
  <c r="X51" i="1" s="1"/>
  <c r="AA34" i="1"/>
  <c r="AA50" i="1" s="1"/>
  <c r="Z34" i="1"/>
  <c r="Z50" i="1" s="1"/>
  <c r="Y34" i="1"/>
  <c r="Y50" i="1" s="1"/>
  <c r="X34" i="1"/>
  <c r="X50" i="1" s="1"/>
  <c r="AA33" i="1"/>
  <c r="AA49" i="1" s="1"/>
  <c r="Z33" i="1"/>
  <c r="Z49" i="1" s="1"/>
  <c r="Y33" i="1"/>
  <c r="Y49" i="1" s="1"/>
  <c r="X33" i="1"/>
  <c r="X49" i="1" s="1"/>
  <c r="AA32" i="1"/>
  <c r="AA48" i="1" s="1"/>
  <c r="Z32" i="1"/>
  <c r="Z48" i="1" s="1"/>
  <c r="Y32" i="1"/>
  <c r="Y48" i="1" s="1"/>
  <c r="X32" i="1"/>
  <c r="X48" i="1" s="1"/>
  <c r="AA31" i="1"/>
  <c r="AA47" i="1" s="1"/>
  <c r="Z31" i="1"/>
  <c r="Z47" i="1" s="1"/>
  <c r="Y31" i="1"/>
  <c r="Y47" i="1" s="1"/>
  <c r="X31" i="1"/>
  <c r="X47" i="1" s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C56" i="1"/>
  <c r="C55" i="1"/>
  <c r="C54" i="1"/>
  <c r="C53" i="1"/>
  <c r="C52" i="1"/>
  <c r="C51" i="1"/>
  <c r="C50" i="1"/>
  <c r="C49" i="1"/>
  <c r="C48" i="1"/>
  <c r="C47" i="1"/>
  <c r="F8" i="1"/>
  <c r="E8" i="1"/>
  <c r="D8" i="1"/>
  <c r="C8" i="1"/>
  <c r="AA45" i="2"/>
  <c r="AA61" i="2" s="1"/>
  <c r="Z45" i="2"/>
  <c r="Z61" i="2" s="1"/>
  <c r="Y45" i="2"/>
  <c r="Y61" i="2" s="1"/>
  <c r="X45" i="2"/>
  <c r="X61" i="2" s="1"/>
  <c r="AA44" i="2"/>
  <c r="AA60" i="2" s="1"/>
  <c r="Z44" i="2"/>
  <c r="Z60" i="2" s="1"/>
  <c r="Y44" i="2"/>
  <c r="Y60" i="2" s="1"/>
  <c r="X44" i="2"/>
  <c r="X60" i="2" s="1"/>
  <c r="AA43" i="2"/>
  <c r="AA59" i="2" s="1"/>
  <c r="Z43" i="2"/>
  <c r="Z59" i="2" s="1"/>
  <c r="Y43" i="2"/>
  <c r="Y59" i="2" s="1"/>
  <c r="X43" i="2"/>
  <c r="X59" i="2" s="1"/>
  <c r="AA42" i="2"/>
  <c r="AA58" i="2" s="1"/>
  <c r="Z42" i="2"/>
  <c r="Z58" i="2" s="1"/>
  <c r="Y42" i="2"/>
  <c r="Y58" i="2" s="1"/>
  <c r="X42" i="2"/>
  <c r="X58" i="2" s="1"/>
  <c r="AA41" i="2"/>
  <c r="AA57" i="2" s="1"/>
  <c r="Z41" i="2"/>
  <c r="Z57" i="2" s="1"/>
  <c r="Y41" i="2"/>
  <c r="Y57" i="2" s="1"/>
  <c r="X41" i="2"/>
  <c r="X57" i="2" s="1"/>
  <c r="AA40" i="2"/>
  <c r="AA56" i="2" s="1"/>
  <c r="Z40" i="2"/>
  <c r="Z56" i="2" s="1"/>
  <c r="Y40" i="2"/>
  <c r="Y56" i="2" s="1"/>
  <c r="X40" i="2"/>
  <c r="X56" i="2" s="1"/>
  <c r="AA39" i="2"/>
  <c r="AA55" i="2" s="1"/>
  <c r="Z39" i="2"/>
  <c r="Z55" i="2" s="1"/>
  <c r="Y39" i="2"/>
  <c r="Y55" i="2" s="1"/>
  <c r="X39" i="2"/>
  <c r="X55" i="2" s="1"/>
  <c r="AA38" i="2"/>
  <c r="AA54" i="2" s="1"/>
  <c r="Z38" i="2"/>
  <c r="Z54" i="2" s="1"/>
  <c r="Y38" i="2"/>
  <c r="Y54" i="2" s="1"/>
  <c r="X38" i="2"/>
  <c r="X54" i="2" s="1"/>
  <c r="AA37" i="2"/>
  <c r="AA53" i="2" s="1"/>
  <c r="Z37" i="2"/>
  <c r="Z53" i="2" s="1"/>
  <c r="Y37" i="2"/>
  <c r="Y53" i="2" s="1"/>
  <c r="X37" i="2"/>
  <c r="X53" i="2" s="1"/>
  <c r="AA36" i="2"/>
  <c r="AA52" i="2" s="1"/>
  <c r="Z36" i="2"/>
  <c r="Z52" i="2" s="1"/>
  <c r="Y36" i="2"/>
  <c r="Y52" i="2" s="1"/>
  <c r="X36" i="2"/>
  <c r="X52" i="2" s="1"/>
  <c r="AA35" i="2"/>
  <c r="AA51" i="2" s="1"/>
  <c r="Z35" i="2"/>
  <c r="Z51" i="2" s="1"/>
  <c r="Y35" i="2"/>
  <c r="Y51" i="2" s="1"/>
  <c r="X35" i="2"/>
  <c r="X51" i="2" s="1"/>
  <c r="AA34" i="2"/>
  <c r="AA50" i="2" s="1"/>
  <c r="Z34" i="2"/>
  <c r="Z50" i="2" s="1"/>
  <c r="Y34" i="2"/>
  <c r="Y50" i="2" s="1"/>
  <c r="X34" i="2"/>
  <c r="X50" i="2" s="1"/>
  <c r="AA33" i="2"/>
  <c r="AA49" i="2" s="1"/>
  <c r="Z33" i="2"/>
  <c r="Z49" i="2" s="1"/>
  <c r="Y33" i="2"/>
  <c r="Y49" i="2" s="1"/>
  <c r="X33" i="2"/>
  <c r="X49" i="2" s="1"/>
  <c r="AA32" i="2"/>
  <c r="AA48" i="2" s="1"/>
  <c r="Z32" i="2"/>
  <c r="Z48" i="2" s="1"/>
  <c r="Y32" i="2"/>
  <c r="Y48" i="2" s="1"/>
  <c r="X32" i="2"/>
  <c r="X48" i="2" s="1"/>
  <c r="AA31" i="2"/>
  <c r="AA47" i="2" s="1"/>
  <c r="Z31" i="2"/>
  <c r="Z47" i="2" s="1"/>
  <c r="Y31" i="2"/>
  <c r="Y47" i="2" s="1"/>
  <c r="X31" i="2"/>
  <c r="X47" i="2" s="1"/>
  <c r="AA45" i="3"/>
  <c r="AA61" i="3" s="1"/>
  <c r="Z45" i="3"/>
  <c r="Z61" i="3" s="1"/>
  <c r="Y45" i="3"/>
  <c r="Y61" i="3" s="1"/>
  <c r="X45" i="3"/>
  <c r="X61" i="3" s="1"/>
  <c r="AA44" i="3"/>
  <c r="AA60" i="3" s="1"/>
  <c r="Z44" i="3"/>
  <c r="Z60" i="3" s="1"/>
  <c r="Y44" i="3"/>
  <c r="Y60" i="3" s="1"/>
  <c r="X44" i="3"/>
  <c r="X60" i="3" s="1"/>
  <c r="AA43" i="3"/>
  <c r="AA59" i="3" s="1"/>
  <c r="Z43" i="3"/>
  <c r="Z59" i="3" s="1"/>
  <c r="Y43" i="3"/>
  <c r="Y59" i="3" s="1"/>
  <c r="X43" i="3"/>
  <c r="X59" i="3" s="1"/>
  <c r="AA42" i="3"/>
  <c r="AA58" i="3" s="1"/>
  <c r="Z42" i="3"/>
  <c r="Z58" i="3" s="1"/>
  <c r="Y42" i="3"/>
  <c r="Y58" i="3" s="1"/>
  <c r="X42" i="3"/>
  <c r="X58" i="3" s="1"/>
  <c r="AA41" i="3"/>
  <c r="AA57" i="3" s="1"/>
  <c r="Z41" i="3"/>
  <c r="Z57" i="3" s="1"/>
  <c r="Y41" i="3"/>
  <c r="Y57" i="3" s="1"/>
  <c r="X41" i="3"/>
  <c r="X57" i="3" s="1"/>
  <c r="AA40" i="3"/>
  <c r="AA56" i="3" s="1"/>
  <c r="Z40" i="3"/>
  <c r="Z56" i="3" s="1"/>
  <c r="Y40" i="3"/>
  <c r="Y56" i="3" s="1"/>
  <c r="X40" i="3"/>
  <c r="X56" i="3" s="1"/>
  <c r="AA39" i="3"/>
  <c r="AA55" i="3" s="1"/>
  <c r="Z39" i="3"/>
  <c r="Z55" i="3" s="1"/>
  <c r="Y39" i="3"/>
  <c r="Y55" i="3" s="1"/>
  <c r="X39" i="3"/>
  <c r="X55" i="3" s="1"/>
  <c r="AA38" i="3"/>
  <c r="AA54" i="3" s="1"/>
  <c r="Z38" i="3"/>
  <c r="Z54" i="3" s="1"/>
  <c r="Y38" i="3"/>
  <c r="Y54" i="3" s="1"/>
  <c r="X38" i="3"/>
  <c r="X54" i="3" s="1"/>
  <c r="AA37" i="3"/>
  <c r="AA53" i="3" s="1"/>
  <c r="Z37" i="3"/>
  <c r="Z53" i="3" s="1"/>
  <c r="Y37" i="3"/>
  <c r="Y53" i="3" s="1"/>
  <c r="X37" i="3"/>
  <c r="X53" i="3" s="1"/>
  <c r="AA36" i="3"/>
  <c r="AA52" i="3" s="1"/>
  <c r="Z36" i="3"/>
  <c r="Z52" i="3" s="1"/>
  <c r="Y36" i="3"/>
  <c r="Y52" i="3" s="1"/>
  <c r="X36" i="3"/>
  <c r="X52" i="3" s="1"/>
  <c r="AA35" i="3"/>
  <c r="AA51" i="3" s="1"/>
  <c r="Z35" i="3"/>
  <c r="Z51" i="3" s="1"/>
  <c r="Y35" i="3"/>
  <c r="Y51" i="3" s="1"/>
  <c r="X35" i="3"/>
  <c r="X51" i="3" s="1"/>
  <c r="AA34" i="3"/>
  <c r="AA50" i="3" s="1"/>
  <c r="Z34" i="3"/>
  <c r="Z50" i="3" s="1"/>
  <c r="Y34" i="3"/>
  <c r="Y50" i="3" s="1"/>
  <c r="X34" i="3"/>
  <c r="X50" i="3" s="1"/>
  <c r="AA33" i="3"/>
  <c r="AA49" i="3" s="1"/>
  <c r="Z33" i="3"/>
  <c r="Z49" i="3" s="1"/>
  <c r="Y33" i="3"/>
  <c r="Y49" i="3" s="1"/>
  <c r="X33" i="3"/>
  <c r="X49" i="3" s="1"/>
  <c r="AA32" i="3"/>
  <c r="AA48" i="3" s="1"/>
  <c r="Z32" i="3"/>
  <c r="Z48" i="3" s="1"/>
  <c r="Y32" i="3"/>
  <c r="Y48" i="3" s="1"/>
  <c r="X32" i="3"/>
  <c r="X48" i="3" s="1"/>
  <c r="AA31" i="3"/>
  <c r="AA47" i="3" s="1"/>
  <c r="Z31" i="3"/>
  <c r="Z47" i="3" s="1"/>
  <c r="Y31" i="3"/>
  <c r="Y47" i="3" s="1"/>
  <c r="X31" i="3"/>
  <c r="X47" i="3" s="1"/>
  <c r="F61" i="3"/>
  <c r="E61" i="3"/>
  <c r="D61" i="3"/>
  <c r="C61" i="3"/>
  <c r="F60" i="3"/>
  <c r="E60" i="3"/>
  <c r="D60" i="3"/>
  <c r="C60" i="3"/>
  <c r="F59" i="3"/>
  <c r="E59" i="3"/>
  <c r="D59" i="3"/>
  <c r="C59" i="3"/>
  <c r="F58" i="3"/>
  <c r="E58" i="3"/>
  <c r="D58" i="3"/>
  <c r="C58" i="3"/>
  <c r="F57" i="3"/>
  <c r="E57" i="3"/>
  <c r="D57" i="3"/>
  <c r="C57" i="3"/>
  <c r="F56" i="3"/>
  <c r="E56" i="3"/>
  <c r="D56" i="3"/>
  <c r="C56" i="3"/>
  <c r="F55" i="3"/>
  <c r="E55" i="3"/>
  <c r="D55" i="3"/>
  <c r="C55" i="3"/>
  <c r="F54" i="3"/>
  <c r="E54" i="3"/>
  <c r="D54" i="3"/>
  <c r="C54" i="3"/>
  <c r="F53" i="3"/>
  <c r="E53" i="3"/>
  <c r="D53" i="3"/>
  <c r="C53" i="3"/>
  <c r="F52" i="3"/>
  <c r="E52" i="3"/>
  <c r="D52" i="3"/>
  <c r="C52" i="3"/>
  <c r="F51" i="3"/>
  <c r="E51" i="3"/>
  <c r="D51" i="3"/>
  <c r="C51" i="3"/>
  <c r="F50" i="3"/>
  <c r="E50" i="3"/>
  <c r="D50" i="3"/>
  <c r="C50" i="3"/>
  <c r="F49" i="3"/>
  <c r="E49" i="3"/>
  <c r="D49" i="3"/>
  <c r="C49" i="3"/>
  <c r="F48" i="3"/>
  <c r="E48" i="3"/>
  <c r="D48" i="3"/>
  <c r="C48" i="3"/>
  <c r="F47" i="3"/>
  <c r="E47" i="3"/>
  <c r="D47" i="3"/>
  <c r="C47" i="3"/>
  <c r="F45" i="3" l="1"/>
  <c r="E45" i="3"/>
  <c r="D45" i="3"/>
  <c r="C45" i="3"/>
  <c r="F44" i="3"/>
  <c r="E44" i="3"/>
  <c r="D44" i="3"/>
  <c r="C44" i="3"/>
  <c r="F43" i="3"/>
  <c r="E43" i="3"/>
  <c r="D43" i="3"/>
  <c r="C43" i="3"/>
  <c r="F42" i="3"/>
  <c r="E42" i="3"/>
  <c r="D42" i="3"/>
  <c r="C42" i="3"/>
  <c r="F41" i="3"/>
  <c r="E41" i="3"/>
  <c r="D41" i="3"/>
  <c r="C41" i="3"/>
  <c r="F40" i="3"/>
  <c r="E40" i="3"/>
  <c r="D40" i="3"/>
  <c r="C40" i="3"/>
  <c r="F39" i="3"/>
  <c r="E39" i="3"/>
  <c r="D39" i="3"/>
  <c r="C39" i="3"/>
  <c r="F38" i="3"/>
  <c r="E38" i="3"/>
  <c r="D38" i="3"/>
  <c r="C38" i="3"/>
  <c r="F37" i="3"/>
  <c r="E37" i="3"/>
  <c r="D37" i="3"/>
  <c r="C37" i="3"/>
  <c r="F36" i="3"/>
  <c r="E36" i="3"/>
  <c r="D36" i="3"/>
  <c r="C36" i="3"/>
  <c r="F35" i="3"/>
  <c r="E35" i="3"/>
  <c r="D35" i="3"/>
  <c r="C35" i="3"/>
  <c r="F34" i="3"/>
  <c r="E34" i="3"/>
  <c r="D34" i="3"/>
  <c r="C34" i="3"/>
  <c r="F33" i="3"/>
  <c r="E33" i="3"/>
  <c r="D33" i="3"/>
  <c r="C33" i="3"/>
  <c r="F32" i="3"/>
  <c r="E32" i="3"/>
  <c r="D32" i="3"/>
  <c r="C32" i="3"/>
  <c r="F31" i="3"/>
  <c r="E31" i="3"/>
  <c r="D31" i="3"/>
  <c r="C31" i="3"/>
  <c r="F45" i="2"/>
  <c r="F61" i="2" s="1"/>
  <c r="E45" i="2"/>
  <c r="E61" i="2" s="1"/>
  <c r="D45" i="2"/>
  <c r="D61" i="2" s="1"/>
  <c r="C45" i="2"/>
  <c r="C61" i="2" s="1"/>
  <c r="F44" i="2"/>
  <c r="F60" i="2" s="1"/>
  <c r="E44" i="2"/>
  <c r="E60" i="2" s="1"/>
  <c r="D44" i="2"/>
  <c r="D60" i="2" s="1"/>
  <c r="C44" i="2"/>
  <c r="C60" i="2" s="1"/>
  <c r="F43" i="2"/>
  <c r="F59" i="2" s="1"/>
  <c r="E43" i="2"/>
  <c r="E59" i="2" s="1"/>
  <c r="D43" i="2"/>
  <c r="D59" i="2" s="1"/>
  <c r="C43" i="2"/>
  <c r="C59" i="2" s="1"/>
  <c r="F42" i="2"/>
  <c r="F58" i="2" s="1"/>
  <c r="E42" i="2"/>
  <c r="E58" i="2" s="1"/>
  <c r="D42" i="2"/>
  <c r="D58" i="2" s="1"/>
  <c r="C42" i="2"/>
  <c r="C58" i="2" s="1"/>
  <c r="F41" i="2"/>
  <c r="F57" i="2" s="1"/>
  <c r="E41" i="2"/>
  <c r="E57" i="2" s="1"/>
  <c r="D41" i="2"/>
  <c r="D57" i="2" s="1"/>
  <c r="C41" i="2"/>
  <c r="C57" i="2" s="1"/>
  <c r="F40" i="2"/>
  <c r="F56" i="2" s="1"/>
  <c r="E40" i="2"/>
  <c r="E56" i="2" s="1"/>
  <c r="D40" i="2"/>
  <c r="D56" i="2" s="1"/>
  <c r="C40" i="2"/>
  <c r="C56" i="2" s="1"/>
  <c r="F39" i="2"/>
  <c r="F55" i="2" s="1"/>
  <c r="E39" i="2"/>
  <c r="E55" i="2" s="1"/>
  <c r="D39" i="2"/>
  <c r="D55" i="2" s="1"/>
  <c r="C39" i="2"/>
  <c r="C55" i="2" s="1"/>
  <c r="F38" i="2"/>
  <c r="F54" i="2" s="1"/>
  <c r="E38" i="2"/>
  <c r="E54" i="2" s="1"/>
  <c r="D38" i="2"/>
  <c r="D54" i="2" s="1"/>
  <c r="C38" i="2"/>
  <c r="C54" i="2" s="1"/>
  <c r="F37" i="2"/>
  <c r="F53" i="2" s="1"/>
  <c r="E37" i="2"/>
  <c r="E53" i="2" s="1"/>
  <c r="D37" i="2"/>
  <c r="D53" i="2" s="1"/>
  <c r="C37" i="2"/>
  <c r="C53" i="2" s="1"/>
  <c r="F36" i="2"/>
  <c r="F52" i="2" s="1"/>
  <c r="E36" i="2"/>
  <c r="E52" i="2" s="1"/>
  <c r="D36" i="2"/>
  <c r="D52" i="2" s="1"/>
  <c r="C36" i="2"/>
  <c r="C52" i="2" s="1"/>
  <c r="F35" i="2"/>
  <c r="F51" i="2" s="1"/>
  <c r="E35" i="2"/>
  <c r="E51" i="2" s="1"/>
  <c r="D35" i="2"/>
  <c r="D51" i="2" s="1"/>
  <c r="C35" i="2"/>
  <c r="C51" i="2" s="1"/>
  <c r="F34" i="2"/>
  <c r="F50" i="2" s="1"/>
  <c r="E34" i="2"/>
  <c r="E50" i="2" s="1"/>
  <c r="D34" i="2"/>
  <c r="D50" i="2" s="1"/>
  <c r="C34" i="2"/>
  <c r="C50" i="2" s="1"/>
  <c r="F33" i="2"/>
  <c r="F49" i="2" s="1"/>
  <c r="E33" i="2"/>
  <c r="E49" i="2" s="1"/>
  <c r="D33" i="2"/>
  <c r="D49" i="2" s="1"/>
  <c r="C33" i="2"/>
  <c r="C49" i="2" s="1"/>
  <c r="F32" i="2"/>
  <c r="F48" i="2" s="1"/>
  <c r="E32" i="2"/>
  <c r="E48" i="2" s="1"/>
  <c r="D32" i="2"/>
  <c r="D48" i="2" s="1"/>
  <c r="C32" i="2"/>
  <c r="C48" i="2" s="1"/>
  <c r="F31" i="2"/>
  <c r="F47" i="2" s="1"/>
  <c r="E31" i="2"/>
  <c r="E47" i="2" s="1"/>
  <c r="D31" i="2"/>
  <c r="D47" i="2" s="1"/>
  <c r="C31" i="2"/>
  <c r="C47" i="2" s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F40" i="1"/>
  <c r="F56" i="1" s="1"/>
  <c r="E40" i="1"/>
  <c r="E56" i="1" s="1"/>
  <c r="D40" i="1"/>
  <c r="D56" i="1" s="1"/>
  <c r="C40" i="1"/>
  <c r="F39" i="1"/>
  <c r="F55" i="1" s="1"/>
  <c r="E39" i="1"/>
  <c r="E55" i="1" s="1"/>
  <c r="D39" i="1"/>
  <c r="D55" i="1" s="1"/>
  <c r="C39" i="1"/>
  <c r="F38" i="1"/>
  <c r="F54" i="1" s="1"/>
  <c r="E38" i="1"/>
  <c r="E54" i="1" s="1"/>
  <c r="D38" i="1"/>
  <c r="D54" i="1" s="1"/>
  <c r="C38" i="1"/>
  <c r="F37" i="1"/>
  <c r="F53" i="1" s="1"/>
  <c r="E37" i="1"/>
  <c r="E53" i="1" s="1"/>
  <c r="D37" i="1"/>
  <c r="D53" i="1" s="1"/>
  <c r="C37" i="1"/>
  <c r="F36" i="1"/>
  <c r="F52" i="1" s="1"/>
  <c r="E36" i="1"/>
  <c r="E52" i="1" s="1"/>
  <c r="D36" i="1"/>
  <c r="D52" i="1" s="1"/>
  <c r="C36" i="1"/>
  <c r="F35" i="1"/>
  <c r="F51" i="1" s="1"/>
  <c r="E35" i="1"/>
  <c r="E51" i="1" s="1"/>
  <c r="D35" i="1"/>
  <c r="D51" i="1" s="1"/>
  <c r="C35" i="1"/>
  <c r="F34" i="1"/>
  <c r="F50" i="1" s="1"/>
  <c r="E34" i="1"/>
  <c r="E50" i="1" s="1"/>
  <c r="D34" i="1"/>
  <c r="D50" i="1" s="1"/>
  <c r="C34" i="1"/>
  <c r="F33" i="1"/>
  <c r="F49" i="1" s="1"/>
  <c r="E33" i="1"/>
  <c r="E49" i="1" s="1"/>
  <c r="D33" i="1"/>
  <c r="D49" i="1" s="1"/>
  <c r="C33" i="1"/>
  <c r="F32" i="1"/>
  <c r="F48" i="1" s="1"/>
  <c r="E32" i="1"/>
  <c r="E48" i="1" s="1"/>
  <c r="D32" i="1"/>
  <c r="D48" i="1" s="1"/>
  <c r="C32" i="1"/>
  <c r="F31" i="1"/>
  <c r="F47" i="1" s="1"/>
  <c r="E31" i="1"/>
  <c r="E47" i="1" s="1"/>
  <c r="D31" i="1"/>
  <c r="D47" i="1" s="1"/>
  <c r="C31" i="1"/>
  <c r="AU45" i="1" l="1"/>
  <c r="AT45" i="1"/>
  <c r="AS45" i="1"/>
  <c r="AR45" i="1"/>
  <c r="AU44" i="1"/>
  <c r="AT44" i="1"/>
  <c r="AS44" i="1"/>
  <c r="AR44" i="1"/>
  <c r="AU43" i="1"/>
  <c r="AT43" i="1"/>
  <c r="AS43" i="1"/>
  <c r="AR43" i="1"/>
  <c r="AU42" i="1"/>
  <c r="AT42" i="1"/>
  <c r="AS42" i="1"/>
  <c r="AR42" i="1"/>
  <c r="AU41" i="1"/>
  <c r="AT41" i="1"/>
  <c r="AS41" i="1"/>
  <c r="AR41" i="1"/>
  <c r="AU40" i="1"/>
  <c r="AT40" i="1"/>
  <c r="AS40" i="1"/>
  <c r="AR40" i="1"/>
  <c r="AU39" i="1"/>
  <c r="AT39" i="1"/>
  <c r="AS39" i="1"/>
  <c r="AR39" i="1"/>
  <c r="AU38" i="1"/>
  <c r="AT38" i="1"/>
  <c r="AS38" i="1"/>
  <c r="AR38" i="1"/>
  <c r="AU37" i="1"/>
  <c r="AT37" i="1"/>
  <c r="AS37" i="1"/>
  <c r="AR37" i="1"/>
  <c r="AU36" i="1"/>
  <c r="AT36" i="1"/>
  <c r="AS36" i="1"/>
  <c r="AR36" i="1"/>
  <c r="AU35" i="1"/>
  <c r="AT35" i="1"/>
  <c r="AS35" i="1"/>
  <c r="AR35" i="1"/>
  <c r="AU34" i="1"/>
  <c r="AT34" i="1"/>
  <c r="AS34" i="1"/>
  <c r="AR34" i="1"/>
  <c r="AU33" i="1"/>
  <c r="AT33" i="1"/>
  <c r="AS33" i="1"/>
  <c r="AR33" i="1"/>
  <c r="AU32" i="1"/>
  <c r="AT32" i="1"/>
  <c r="AS32" i="1"/>
  <c r="AR32" i="1"/>
  <c r="AU31" i="1"/>
  <c r="AT31" i="1"/>
  <c r="AS31" i="1"/>
  <c r="AR31" i="1"/>
  <c r="AU45" i="2"/>
  <c r="AT45" i="2"/>
  <c r="AS45" i="2"/>
  <c r="AR45" i="2"/>
  <c r="AU44" i="2"/>
  <c r="AT44" i="2"/>
  <c r="AS44" i="2"/>
  <c r="AR44" i="2"/>
  <c r="AU43" i="2"/>
  <c r="AT43" i="2"/>
  <c r="AS43" i="2"/>
  <c r="AR43" i="2"/>
  <c r="AU42" i="2"/>
  <c r="AT42" i="2"/>
  <c r="AS42" i="2"/>
  <c r="AR42" i="2"/>
  <c r="AU41" i="2"/>
  <c r="AT41" i="2"/>
  <c r="AS41" i="2"/>
  <c r="AR41" i="2"/>
  <c r="AU40" i="2"/>
  <c r="AT40" i="2"/>
  <c r="AS40" i="2"/>
  <c r="AR40" i="2"/>
  <c r="AU39" i="2"/>
  <c r="AT39" i="2"/>
  <c r="AS39" i="2"/>
  <c r="AR39" i="2"/>
  <c r="AU38" i="2"/>
  <c r="AT38" i="2"/>
  <c r="AS38" i="2"/>
  <c r="AR38" i="2"/>
  <c r="AU37" i="2"/>
  <c r="AT37" i="2"/>
  <c r="AS37" i="2"/>
  <c r="AR37" i="2"/>
  <c r="AU36" i="2"/>
  <c r="AT36" i="2"/>
  <c r="AS36" i="2"/>
  <c r="AR36" i="2"/>
  <c r="AU35" i="2"/>
  <c r="AT35" i="2"/>
  <c r="AS35" i="2"/>
  <c r="AR35" i="2"/>
  <c r="AU34" i="2"/>
  <c r="AT34" i="2"/>
  <c r="AS34" i="2"/>
  <c r="AR34" i="2"/>
  <c r="AU33" i="2"/>
  <c r="AT33" i="2"/>
  <c r="AS33" i="2"/>
  <c r="AR33" i="2"/>
  <c r="AU32" i="2"/>
  <c r="AT32" i="2"/>
  <c r="AS32" i="2"/>
  <c r="AR32" i="2"/>
  <c r="AU31" i="2"/>
  <c r="AT31" i="2"/>
  <c r="AS31" i="2"/>
  <c r="AR31" i="2"/>
  <c r="AR41" i="3"/>
  <c r="AS41" i="3"/>
  <c r="AT41" i="3"/>
  <c r="AU41" i="3"/>
  <c r="AR42" i="3"/>
  <c r="AS42" i="3"/>
  <c r="AT42" i="3"/>
  <c r="AU42" i="3"/>
  <c r="AR43" i="3"/>
  <c r="AS43" i="3"/>
  <c r="AT43" i="3"/>
  <c r="AU43" i="3"/>
  <c r="AR44" i="3"/>
  <c r="AS44" i="3"/>
  <c r="AT44" i="3"/>
  <c r="AU44" i="3"/>
  <c r="AR45" i="3"/>
  <c r="AS45" i="3"/>
  <c r="AT45" i="3"/>
  <c r="AU45" i="3"/>
  <c r="AU40" i="3"/>
  <c r="AT40" i="3"/>
  <c r="AS40" i="3"/>
  <c r="AR40" i="3"/>
  <c r="AU39" i="3"/>
  <c r="AT39" i="3"/>
  <c r="AS39" i="3"/>
  <c r="AR39" i="3"/>
  <c r="AU38" i="3"/>
  <c r="AT38" i="3"/>
  <c r="AS38" i="3"/>
  <c r="AR38" i="3"/>
  <c r="AU37" i="3"/>
  <c r="AT37" i="3"/>
  <c r="AS37" i="3"/>
  <c r="AR37" i="3"/>
  <c r="AU36" i="3"/>
  <c r="AT36" i="3"/>
  <c r="AS36" i="3"/>
  <c r="AR36" i="3"/>
  <c r="AU35" i="3"/>
  <c r="AT35" i="3"/>
  <c r="AS35" i="3"/>
  <c r="AR35" i="3"/>
  <c r="AU34" i="3"/>
  <c r="AT34" i="3"/>
  <c r="AS34" i="3"/>
  <c r="AR34" i="3"/>
  <c r="AU33" i="3"/>
  <c r="AT33" i="3"/>
  <c r="AS33" i="3"/>
  <c r="AR33" i="3"/>
  <c r="AU32" i="3"/>
  <c r="AT32" i="3"/>
  <c r="AS32" i="3"/>
  <c r="AR32" i="3"/>
  <c r="AU31" i="3"/>
  <c r="AT31" i="3"/>
  <c r="AS31" i="3"/>
  <c r="AR31" i="3"/>
  <c r="AF12" i="2" l="1"/>
  <c r="AM26" i="2"/>
  <c r="AL26" i="2"/>
  <c r="AK26" i="2"/>
  <c r="AJ26" i="2"/>
  <c r="AI26" i="2"/>
  <c r="AH26" i="2"/>
  <c r="AG26" i="2"/>
  <c r="AM25" i="2"/>
  <c r="AL25" i="2"/>
  <c r="AK25" i="2"/>
  <c r="AJ25" i="2"/>
  <c r="AI25" i="2"/>
  <c r="AH25" i="2"/>
  <c r="AG25" i="2"/>
  <c r="AF26" i="2"/>
  <c r="AM24" i="2"/>
  <c r="AL24" i="2"/>
  <c r="AK24" i="2"/>
  <c r="AJ24" i="2"/>
  <c r="AI24" i="2"/>
  <c r="AH24" i="2"/>
  <c r="AG24" i="2"/>
  <c r="AF25" i="2"/>
  <c r="AM23" i="2"/>
  <c r="AL23" i="2"/>
  <c r="AK23" i="2"/>
  <c r="AJ23" i="2"/>
  <c r="AI23" i="2"/>
  <c r="AH23" i="2"/>
  <c r="AG23" i="2"/>
  <c r="AF24" i="2"/>
  <c r="AM22" i="2"/>
  <c r="AL22" i="2"/>
  <c r="AK22" i="2"/>
  <c r="AJ22" i="2"/>
  <c r="AI22" i="2"/>
  <c r="AH22" i="2"/>
  <c r="AG22" i="2"/>
  <c r="AF23" i="2"/>
  <c r="AM21" i="2"/>
  <c r="AL21" i="2"/>
  <c r="AK21" i="2"/>
  <c r="AJ21" i="2"/>
  <c r="AI21" i="2"/>
  <c r="AH21" i="2"/>
  <c r="AG21" i="2"/>
  <c r="AF22" i="2"/>
  <c r="AM20" i="2"/>
  <c r="AL20" i="2"/>
  <c r="AK20" i="2"/>
  <c r="AJ20" i="2"/>
  <c r="AI20" i="2"/>
  <c r="AH20" i="2"/>
  <c r="AG20" i="2"/>
  <c r="AF21" i="2"/>
  <c r="AM19" i="2"/>
  <c r="AL19" i="2"/>
  <c r="AK19" i="2"/>
  <c r="AJ19" i="2"/>
  <c r="AI19" i="2"/>
  <c r="AH19" i="2"/>
  <c r="AG19" i="2"/>
  <c r="AF20" i="2"/>
  <c r="AM18" i="2"/>
  <c r="AL18" i="2"/>
  <c r="AK18" i="2"/>
  <c r="AJ18" i="2"/>
  <c r="AI18" i="2"/>
  <c r="AH18" i="2"/>
  <c r="AG18" i="2"/>
  <c r="AF19" i="2"/>
  <c r="AM17" i="2"/>
  <c r="AL17" i="2"/>
  <c r="AK17" i="2"/>
  <c r="AJ17" i="2"/>
  <c r="AI17" i="2"/>
  <c r="AH17" i="2"/>
  <c r="AG17" i="2"/>
  <c r="AF18" i="2"/>
  <c r="AM16" i="2"/>
  <c r="AL16" i="2"/>
  <c r="AK16" i="2"/>
  <c r="AJ16" i="2"/>
  <c r="AI16" i="2"/>
  <c r="AH16" i="2"/>
  <c r="AG16" i="2"/>
  <c r="AF17" i="2"/>
  <c r="AM15" i="2"/>
  <c r="AL15" i="2"/>
  <c r="AK15" i="2"/>
  <c r="AJ15" i="2"/>
  <c r="AI15" i="2"/>
  <c r="AH15" i="2"/>
  <c r="AG15" i="2"/>
  <c r="AF16" i="2"/>
  <c r="AM14" i="2"/>
  <c r="AL14" i="2"/>
  <c r="AK14" i="2"/>
  <c r="AJ14" i="2"/>
  <c r="AI14" i="2"/>
  <c r="AH14" i="2"/>
  <c r="AG14" i="2"/>
  <c r="AF15" i="2"/>
  <c r="AM13" i="2"/>
  <c r="AL13" i="2"/>
  <c r="AK13" i="2"/>
  <c r="AJ13" i="2"/>
  <c r="AI13" i="2"/>
  <c r="AH13" i="2"/>
  <c r="AG13" i="2"/>
  <c r="AF14" i="2"/>
  <c r="AM12" i="2"/>
  <c r="AL12" i="2"/>
  <c r="AK12" i="2"/>
  <c r="AJ12" i="2"/>
  <c r="AI12" i="2"/>
  <c r="AH12" i="2"/>
  <c r="AG12" i="2"/>
  <c r="AF13" i="2"/>
  <c r="AF7" i="3"/>
  <c r="AM21" i="3"/>
  <c r="AL21" i="3"/>
  <c r="AK21" i="3"/>
  <c r="AJ21" i="3"/>
  <c r="AI21" i="3"/>
  <c r="AH21" i="3"/>
  <c r="AG21" i="3"/>
  <c r="AF21" i="3"/>
  <c r="AM20" i="3"/>
  <c r="AL20" i="3"/>
  <c r="AK20" i="3"/>
  <c r="AJ20" i="3"/>
  <c r="AI20" i="3"/>
  <c r="AH20" i="3"/>
  <c r="AG20" i="3"/>
  <c r="AF20" i="3"/>
  <c r="AM19" i="3"/>
  <c r="AL19" i="3"/>
  <c r="AK19" i="3"/>
  <c r="AJ19" i="3"/>
  <c r="AI19" i="3"/>
  <c r="AH19" i="3"/>
  <c r="AG19" i="3"/>
  <c r="AF19" i="3"/>
  <c r="AM18" i="3"/>
  <c r="AL18" i="3"/>
  <c r="AK18" i="3"/>
  <c r="AJ18" i="3"/>
  <c r="AI18" i="3"/>
  <c r="AH18" i="3"/>
  <c r="AG18" i="3"/>
  <c r="AF18" i="3"/>
  <c r="AM17" i="3"/>
  <c r="AL17" i="3"/>
  <c r="AK17" i="3"/>
  <c r="AJ17" i="3"/>
  <c r="AI17" i="3"/>
  <c r="AH17" i="3"/>
  <c r="AG17" i="3"/>
  <c r="AF17" i="3"/>
  <c r="AM16" i="3"/>
  <c r="AL16" i="3"/>
  <c r="AK16" i="3"/>
  <c r="AJ16" i="3"/>
  <c r="AI16" i="3"/>
  <c r="AH16" i="3"/>
  <c r="AG16" i="3"/>
  <c r="AF16" i="3"/>
  <c r="AM15" i="3"/>
  <c r="AL15" i="3"/>
  <c r="AK15" i="3"/>
  <c r="AJ15" i="3"/>
  <c r="AI15" i="3"/>
  <c r="AH15" i="3"/>
  <c r="AG15" i="3"/>
  <c r="AF15" i="3"/>
  <c r="AM14" i="3"/>
  <c r="AL14" i="3"/>
  <c r="AK14" i="3"/>
  <c r="AJ14" i="3"/>
  <c r="AI14" i="3"/>
  <c r="AH14" i="3"/>
  <c r="AG14" i="3"/>
  <c r="AF14" i="3"/>
  <c r="AM13" i="3"/>
  <c r="AL13" i="3"/>
  <c r="AK13" i="3"/>
  <c r="AJ13" i="3"/>
  <c r="AI13" i="3"/>
  <c r="AH13" i="3"/>
  <c r="AG13" i="3"/>
  <c r="AF13" i="3"/>
  <c r="AM12" i="3"/>
  <c r="AL12" i="3"/>
  <c r="AK12" i="3"/>
  <c r="AJ12" i="3"/>
  <c r="AI12" i="3"/>
  <c r="AH12" i="3"/>
  <c r="AG12" i="3"/>
  <c r="AF12" i="3"/>
  <c r="AM11" i="3"/>
  <c r="AL11" i="3"/>
  <c r="AK11" i="3"/>
  <c r="AJ11" i="3"/>
  <c r="AI11" i="3"/>
  <c r="AH11" i="3"/>
  <c r="AG11" i="3"/>
  <c r="AF11" i="3"/>
  <c r="AM10" i="3"/>
  <c r="AL10" i="3"/>
  <c r="AK10" i="3"/>
  <c r="AJ10" i="3"/>
  <c r="AI10" i="3"/>
  <c r="AH10" i="3"/>
  <c r="AG10" i="3"/>
  <c r="AF10" i="3"/>
  <c r="AM9" i="3"/>
  <c r="AL9" i="3"/>
  <c r="AK9" i="3"/>
  <c r="AJ9" i="3"/>
  <c r="AI9" i="3"/>
  <c r="AH9" i="3"/>
  <c r="AG9" i="3"/>
  <c r="AF9" i="3"/>
  <c r="AM8" i="3"/>
  <c r="AL8" i="3"/>
  <c r="AK8" i="3"/>
  <c r="AJ8" i="3"/>
  <c r="AI8" i="3"/>
  <c r="AH8" i="3"/>
  <c r="AG8" i="3"/>
  <c r="AF8" i="3"/>
  <c r="AM7" i="3"/>
  <c r="AL7" i="3"/>
  <c r="AK7" i="3"/>
  <c r="AJ7" i="3"/>
  <c r="AI7" i="3"/>
  <c r="AH7" i="3"/>
  <c r="AG7" i="3"/>
  <c r="AF8" i="1"/>
  <c r="AG8" i="1"/>
  <c r="AH8" i="1"/>
  <c r="AI8" i="1"/>
  <c r="AJ8" i="1"/>
  <c r="AK8" i="1"/>
  <c r="AL8" i="1"/>
  <c r="AM8" i="1"/>
  <c r="AF9" i="1"/>
  <c r="AG9" i="1"/>
  <c r="AH9" i="1"/>
  <c r="AI9" i="1"/>
  <c r="AJ9" i="1"/>
  <c r="AK9" i="1"/>
  <c r="AL9" i="1"/>
  <c r="AM9" i="1"/>
  <c r="AF10" i="1"/>
  <c r="AG10" i="1"/>
  <c r="AH10" i="1"/>
  <c r="AI10" i="1"/>
  <c r="AJ10" i="1"/>
  <c r="AK10" i="1"/>
  <c r="AL10" i="1"/>
  <c r="AM10" i="1"/>
  <c r="AF11" i="1"/>
  <c r="AG11" i="1"/>
  <c r="AH11" i="1"/>
  <c r="AI11" i="1"/>
  <c r="AJ11" i="1"/>
  <c r="AK11" i="1"/>
  <c r="AL11" i="1"/>
  <c r="AM11" i="1"/>
  <c r="AF12" i="1"/>
  <c r="AG12" i="1"/>
  <c r="AH12" i="1"/>
  <c r="AI12" i="1"/>
  <c r="AJ12" i="1"/>
  <c r="AK12" i="1"/>
  <c r="AL12" i="1"/>
  <c r="AM12" i="1"/>
  <c r="AF13" i="1"/>
  <c r="AG13" i="1"/>
  <c r="AH13" i="1"/>
  <c r="AI13" i="1"/>
  <c r="AJ13" i="1"/>
  <c r="AK13" i="1"/>
  <c r="AL13" i="1"/>
  <c r="AM13" i="1"/>
  <c r="AF14" i="1"/>
  <c r="AG14" i="1"/>
  <c r="AH14" i="1"/>
  <c r="AI14" i="1"/>
  <c r="AJ14" i="1"/>
  <c r="AK14" i="1"/>
  <c r="AL14" i="1"/>
  <c r="AM14" i="1"/>
  <c r="AF15" i="1"/>
  <c r="AG15" i="1"/>
  <c r="AH15" i="1"/>
  <c r="AI15" i="1"/>
  <c r="AJ15" i="1"/>
  <c r="AK15" i="1"/>
  <c r="AL15" i="1"/>
  <c r="AM15" i="1"/>
  <c r="AF16" i="1"/>
  <c r="AG16" i="1"/>
  <c r="AH16" i="1"/>
  <c r="AI16" i="1"/>
  <c r="AJ16" i="1"/>
  <c r="AK16" i="1"/>
  <c r="AL16" i="1"/>
  <c r="AM16" i="1"/>
  <c r="AF17" i="1"/>
  <c r="AG17" i="1"/>
  <c r="AH17" i="1"/>
  <c r="AI17" i="1"/>
  <c r="AJ17" i="1"/>
  <c r="AK17" i="1"/>
  <c r="AL17" i="1"/>
  <c r="AM17" i="1"/>
  <c r="AF18" i="1"/>
  <c r="AG18" i="1"/>
  <c r="AH18" i="1"/>
  <c r="AI18" i="1"/>
  <c r="AJ18" i="1"/>
  <c r="AK18" i="1"/>
  <c r="AL18" i="1"/>
  <c r="AM18" i="1"/>
  <c r="AF19" i="1"/>
  <c r="AG19" i="1"/>
  <c r="AH19" i="1"/>
  <c r="AI19" i="1"/>
  <c r="AJ19" i="1"/>
  <c r="AK19" i="1"/>
  <c r="AL19" i="1"/>
  <c r="AM19" i="1"/>
  <c r="AF20" i="1"/>
  <c r="AG20" i="1"/>
  <c r="AH20" i="1"/>
  <c r="AI20" i="1"/>
  <c r="AJ20" i="1"/>
  <c r="AK20" i="1"/>
  <c r="AL20" i="1"/>
  <c r="AM20" i="1"/>
  <c r="AF21" i="1"/>
  <c r="AG21" i="1"/>
  <c r="AH21" i="1"/>
  <c r="AI21" i="1"/>
  <c r="AJ21" i="1"/>
  <c r="AK21" i="1"/>
  <c r="AL21" i="1"/>
  <c r="AM21" i="1"/>
  <c r="AM7" i="1"/>
  <c r="AL7" i="1"/>
  <c r="AK7" i="1"/>
  <c r="AJ7" i="1"/>
  <c r="AI7" i="1"/>
  <c r="AH7" i="1"/>
  <c r="AG7" i="1"/>
  <c r="AF7" i="1"/>
</calcChain>
</file>

<file path=xl/sharedStrings.xml><?xml version="1.0" encoding="utf-8"?>
<sst xmlns="http://schemas.openxmlformats.org/spreadsheetml/2006/main" count="99" uniqueCount="13">
  <si>
    <t>Plot data</t>
  </si>
  <si>
    <t>Year</t>
  </si>
  <si>
    <t>Caliration</t>
  </si>
  <si>
    <t>Mean</t>
  </si>
  <si>
    <t>stdev</t>
  </si>
  <si>
    <t>Obs</t>
  </si>
  <si>
    <t>Grided</t>
  </si>
  <si>
    <t>Projection, RCP26</t>
  </si>
  <si>
    <t>Projection, RCP45</t>
  </si>
  <si>
    <t>Projection, RCP85</t>
  </si>
  <si>
    <t>Projection, RCP60</t>
  </si>
  <si>
    <t>Underestimation by using gridded value</t>
  </si>
  <si>
    <t>Proj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</si>
</sst>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9" fontId="0" fillId="0" borderId="0" xfId="1" applyFont="1" applyAlignment="1">
      <alignment horizontal="center"/>
    </xf>
    <xf numFmtId="9" fontId="0" fillId="0" borderId="0" xfId="1" applyFont="1"/>
    <xf numFmtId="9" fontId="0" fillId="0" borderId="1" xfId="1" applyFont="1" applyBorder="1"/>
    <xf numFmtId="9" fontId="0" fillId="0" borderId="0" xfId="1" applyFont="1" applyBorder="1"/>
    <xf numFmtId="9" fontId="0" fillId="0" borderId="2" xfId="1" applyFont="1" applyBorder="1"/>
    <xf numFmtId="165" fontId="0" fillId="0" borderId="0" xfId="0" applyNumberFormat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2" borderId="0" xfId="0" applyNumberFormat="1" applyFill="1"/>
    <xf numFmtId="166" fontId="0" fillId="0" borderId="0" xfId="0" applyNumberFormat="1"/>
    <xf numFmtId="2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2872794534579"/>
          <c:y val="0.16823460671656323"/>
          <c:w val="0.84015783268836897"/>
          <c:h val="0.7347050925564997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'5_yr'!$G$31:$G$45</c:f>
              <c:numCache>
                <c:formatCode>0.000</c:formatCode>
                <c:ptCount val="15"/>
                <c:pt idx="0">
                  <c:v>4.9075992975820801</c:v>
                </c:pt>
                <c:pt idx="1">
                  <c:v>4.9404170505803711</c:v>
                </c:pt>
                <c:pt idx="2">
                  <c:v>4.9863885693159018</c:v>
                </c:pt>
                <c:pt idx="3">
                  <c:v>4.9518686220029959</c:v>
                </c:pt>
                <c:pt idx="4">
                  <c:v>4.9397344945495565</c:v>
                </c:pt>
                <c:pt idx="5">
                  <c:v>4.9656225175612283</c:v>
                </c:pt>
                <c:pt idx="6">
                  <c:v>5.0030511837576208</c:v>
                </c:pt>
                <c:pt idx="7">
                  <c:v>5.0413135671080056</c:v>
                </c:pt>
                <c:pt idx="8">
                  <c:v>5.060548747713411</c:v>
                </c:pt>
                <c:pt idx="9">
                  <c:v>5.1591843803272655</c:v>
                </c:pt>
                <c:pt idx="10">
                  <c:v>5.1805150600817598</c:v>
                </c:pt>
                <c:pt idx="11">
                  <c:v>5.1433444018494976</c:v>
                </c:pt>
                <c:pt idx="12">
                  <c:v>5.1732041285172397</c:v>
                </c:pt>
                <c:pt idx="13">
                  <c:v>5.1896658268678681</c:v>
                </c:pt>
                <c:pt idx="14">
                  <c:v>5.2207681269885375</c:v>
                </c:pt>
              </c:numCache>
            </c:numRef>
          </c:xVal>
          <c:yVal>
            <c:numRef>
              <c:f>'5_yr'!$AB$31:$AB$45</c:f>
              <c:numCache>
                <c:formatCode>0.000</c:formatCode>
                <c:ptCount val="15"/>
                <c:pt idx="0">
                  <c:v>3.5758749611953871</c:v>
                </c:pt>
                <c:pt idx="1">
                  <c:v>3.5895148505785839</c:v>
                </c:pt>
                <c:pt idx="2">
                  <c:v>3.6140739998996918</c:v>
                </c:pt>
                <c:pt idx="3">
                  <c:v>3.6020772695092536</c:v>
                </c:pt>
                <c:pt idx="4">
                  <c:v>3.6023077077619741</c:v>
                </c:pt>
                <c:pt idx="5">
                  <c:v>3.5861594300857824</c:v>
                </c:pt>
                <c:pt idx="6">
                  <c:v>3.6079084739843492</c:v>
                </c:pt>
                <c:pt idx="7">
                  <c:v>3.6146099448119182</c:v>
                </c:pt>
                <c:pt idx="8">
                  <c:v>3.6255065760995304</c:v>
                </c:pt>
                <c:pt idx="9">
                  <c:v>3.6793109448555681</c:v>
                </c:pt>
                <c:pt idx="10">
                  <c:v>3.6876931785586868</c:v>
                </c:pt>
                <c:pt idx="11">
                  <c:v>3.6789673963068132</c:v>
                </c:pt>
                <c:pt idx="12">
                  <c:v>3.7220331649653722</c:v>
                </c:pt>
                <c:pt idx="13">
                  <c:v>3.7347322849256388</c:v>
                </c:pt>
                <c:pt idx="14">
                  <c:v>3.7807554088447608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849-4439-976F-27630CCCD352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'5_yr'!$S$31:$S$45</c:f>
              <c:numCache>
                <c:formatCode>0.000</c:formatCode>
                <c:ptCount val="15"/>
                <c:pt idx="0">
                  <c:v>4.8391024586352227</c:v>
                </c:pt>
                <c:pt idx="1">
                  <c:v>4.8304699164692178</c:v>
                </c:pt>
                <c:pt idx="2">
                  <c:v>4.8303224824884019</c:v>
                </c:pt>
                <c:pt idx="3">
                  <c:v>4.8787073206818503</c:v>
                </c:pt>
                <c:pt idx="4">
                  <c:v>4.8942796284640782</c:v>
                </c:pt>
                <c:pt idx="5">
                  <c:v>4.8841421436154908</c:v>
                </c:pt>
                <c:pt idx="6">
                  <c:v>4.9272751578562941</c:v>
                </c:pt>
                <c:pt idx="7">
                  <c:v>5.0060202243486476</c:v>
                </c:pt>
                <c:pt idx="8">
                  <c:v>5.0755406401400185</c:v>
                </c:pt>
                <c:pt idx="9">
                  <c:v>5.1214686291876443</c:v>
                </c:pt>
                <c:pt idx="10">
                  <c:v>5.2075735258510578</c:v>
                </c:pt>
                <c:pt idx="11">
                  <c:v>5.2471903166442146</c:v>
                </c:pt>
                <c:pt idx="12">
                  <c:v>5.2143563942412499</c:v>
                </c:pt>
                <c:pt idx="13">
                  <c:v>5.1804910880152111</c:v>
                </c:pt>
                <c:pt idx="14">
                  <c:v>5.2262794555076599</c:v>
                </c:pt>
              </c:numCache>
            </c:numRef>
          </c:xVal>
          <c:yVal>
            <c:numRef>
              <c:f>'5_yr'!$AN$31:$AN$45</c:f>
              <c:numCache>
                <c:formatCode>0.000</c:formatCode>
                <c:ptCount val="15"/>
                <c:pt idx="0">
                  <c:v>3.5176735044104701</c:v>
                </c:pt>
                <c:pt idx="1">
                  <c:v>3.5058465157193077</c:v>
                </c:pt>
                <c:pt idx="2">
                  <c:v>3.4997577483889848</c:v>
                </c:pt>
                <c:pt idx="3">
                  <c:v>3.5292933686731556</c:v>
                </c:pt>
                <c:pt idx="4">
                  <c:v>3.5426647932951272</c:v>
                </c:pt>
                <c:pt idx="5">
                  <c:v>3.5386378980783695</c:v>
                </c:pt>
                <c:pt idx="6">
                  <c:v>3.5764922096367289</c:v>
                </c:pt>
                <c:pt idx="7">
                  <c:v>3.6358815529294737</c:v>
                </c:pt>
                <c:pt idx="8">
                  <c:v>3.6863187775963913</c:v>
                </c:pt>
                <c:pt idx="9">
                  <c:v>3.7195212219465641</c:v>
                </c:pt>
                <c:pt idx="10">
                  <c:v>3.7573211838092564</c:v>
                </c:pt>
                <c:pt idx="11">
                  <c:v>3.7803970024098477</c:v>
                </c:pt>
                <c:pt idx="12">
                  <c:v>3.7531232596950557</c:v>
                </c:pt>
                <c:pt idx="13">
                  <c:v>3.7291587828029957</c:v>
                </c:pt>
                <c:pt idx="14">
                  <c:v>3.7515298350319966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849-4439-976F-27630CCCD352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'5_yr'!$K$31:$K$45</c:f>
              <c:numCache>
                <c:formatCode>0.000</c:formatCode>
                <c:ptCount val="15"/>
                <c:pt idx="0">
                  <c:v>4.216754688800342</c:v>
                </c:pt>
                <c:pt idx="1">
                  <c:v>4.2372201559702178</c:v>
                </c:pt>
                <c:pt idx="2">
                  <c:v>4.2510464253209106</c:v>
                </c:pt>
                <c:pt idx="3">
                  <c:v>4.2849815276303396</c:v>
                </c:pt>
                <c:pt idx="4">
                  <c:v>4.3940213878182366</c:v>
                </c:pt>
                <c:pt idx="5">
                  <c:v>4.4173597886488896</c:v>
                </c:pt>
                <c:pt idx="6">
                  <c:v>4.4140171731000253</c:v>
                </c:pt>
                <c:pt idx="7">
                  <c:v>4.3934070138772707</c:v>
                </c:pt>
                <c:pt idx="8">
                  <c:v>4.4158663658044626</c:v>
                </c:pt>
                <c:pt idx="9">
                  <c:v>4.4098652845294897</c:v>
                </c:pt>
                <c:pt idx="10">
                  <c:v>4.3517729374568184</c:v>
                </c:pt>
                <c:pt idx="11">
                  <c:v>4.3067564858691973</c:v>
                </c:pt>
                <c:pt idx="12">
                  <c:v>4.3494646232413192</c:v>
                </c:pt>
                <c:pt idx="13">
                  <c:v>4.3388432545395661</c:v>
                </c:pt>
                <c:pt idx="14">
                  <c:v>4.3843571442385345</c:v>
                </c:pt>
              </c:numCache>
            </c:numRef>
          </c:xVal>
          <c:yVal>
            <c:numRef>
              <c:f>'5_yr'!$AF$31:$AF$45</c:f>
              <c:numCache>
                <c:formatCode>0.000</c:formatCode>
                <c:ptCount val="15"/>
                <c:pt idx="0">
                  <c:v>3.0689178559686945</c:v>
                </c:pt>
                <c:pt idx="1">
                  <c:v>3.093885932274818</c:v>
                </c:pt>
                <c:pt idx="2">
                  <c:v>3.0933423338160639</c:v>
                </c:pt>
                <c:pt idx="3">
                  <c:v>3.1265339644585071</c:v>
                </c:pt>
                <c:pt idx="4">
                  <c:v>3.2222433548391431</c:v>
                </c:pt>
                <c:pt idx="5">
                  <c:v>3.2406206314357431</c:v>
                </c:pt>
                <c:pt idx="6">
                  <c:v>3.2347515849483779</c:v>
                </c:pt>
                <c:pt idx="7">
                  <c:v>3.2335653885389615</c:v>
                </c:pt>
                <c:pt idx="8">
                  <c:v>3.2694287615132085</c:v>
                </c:pt>
                <c:pt idx="9">
                  <c:v>3.2600813951843852</c:v>
                </c:pt>
                <c:pt idx="10">
                  <c:v>3.201069754591269</c:v>
                </c:pt>
                <c:pt idx="11">
                  <c:v>3.1664039499444931</c:v>
                </c:pt>
                <c:pt idx="12">
                  <c:v>3.1895074506766101</c:v>
                </c:pt>
                <c:pt idx="13">
                  <c:v>3.1699208305155477</c:v>
                </c:pt>
                <c:pt idx="14">
                  <c:v>3.195340388758535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849-4439-976F-27630CCCD352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'5_yr'!$O$31:$O$45</c:f>
              <c:numCache>
                <c:formatCode>0.000</c:formatCode>
                <c:ptCount val="15"/>
                <c:pt idx="0">
                  <c:v>4.9409069482925512</c:v>
                </c:pt>
                <c:pt idx="1">
                  <c:v>4.9613650794588331</c:v>
                </c:pt>
                <c:pt idx="2">
                  <c:v>4.8587751076436687</c:v>
                </c:pt>
                <c:pt idx="3">
                  <c:v>4.913669199847293</c:v>
                </c:pt>
                <c:pt idx="4">
                  <c:v>4.8296829392145195</c:v>
                </c:pt>
                <c:pt idx="5">
                  <c:v>4.8244198796723321</c:v>
                </c:pt>
                <c:pt idx="6">
                  <c:v>4.7837283278670286</c:v>
                </c:pt>
                <c:pt idx="7">
                  <c:v>4.7969385679914982</c:v>
                </c:pt>
                <c:pt idx="8">
                  <c:v>4.7628195683943089</c:v>
                </c:pt>
                <c:pt idx="9">
                  <c:v>4.7179841000485432</c:v>
                </c:pt>
                <c:pt idx="10">
                  <c:v>4.7741211837718502</c:v>
                </c:pt>
                <c:pt idx="11">
                  <c:v>4.7620272913780557</c:v>
                </c:pt>
                <c:pt idx="12">
                  <c:v>4.725792872727764</c:v>
                </c:pt>
                <c:pt idx="13">
                  <c:v>4.777094909629831</c:v>
                </c:pt>
                <c:pt idx="14">
                  <c:v>4.8399601210670467</c:v>
                </c:pt>
              </c:numCache>
            </c:numRef>
          </c:xVal>
          <c:yVal>
            <c:numRef>
              <c:f>'5_yr'!$AJ$31:$AJ$45</c:f>
              <c:numCache>
                <c:formatCode>0.000</c:formatCode>
                <c:ptCount val="15"/>
                <c:pt idx="0">
                  <c:v>3.5484051604879596</c:v>
                </c:pt>
                <c:pt idx="1">
                  <c:v>3.5731719549746099</c:v>
                </c:pt>
                <c:pt idx="2">
                  <c:v>3.4864249771866858</c:v>
                </c:pt>
                <c:pt idx="3">
                  <c:v>3.5209852939846611</c:v>
                </c:pt>
                <c:pt idx="4">
                  <c:v>3.5028185352305541</c:v>
                </c:pt>
                <c:pt idx="5">
                  <c:v>3.4967464560414956</c:v>
                </c:pt>
                <c:pt idx="6">
                  <c:v>3.4815660604450551</c:v>
                </c:pt>
                <c:pt idx="7">
                  <c:v>3.4904429056681048</c:v>
                </c:pt>
                <c:pt idx="8">
                  <c:v>3.4750651920935494</c:v>
                </c:pt>
                <c:pt idx="9">
                  <c:v>3.458758258552233</c:v>
                </c:pt>
                <c:pt idx="10">
                  <c:v>3.4796555056170169</c:v>
                </c:pt>
                <c:pt idx="11">
                  <c:v>3.4627046128612449</c:v>
                </c:pt>
                <c:pt idx="12">
                  <c:v>3.4252658729772527</c:v>
                </c:pt>
                <c:pt idx="13">
                  <c:v>3.4787879304152329</c:v>
                </c:pt>
                <c:pt idx="14">
                  <c:v>3.5504684964615105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849-4439-976F-27630CCCD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2072"/>
        <c:axId val="786056584"/>
      </c:scatterChart>
      <c:valAx>
        <c:axId val="786062072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6584"/>
        <c:crosses val="autoZero"/>
        <c:crossBetween val="midCat"/>
      </c:valAx>
      <c:valAx>
        <c:axId val="78605658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20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2879239819912"/>
          <c:y val="0.15803046709263138"/>
          <c:w val="0.84015783268836897"/>
          <c:h val="0.7347050925564997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'15_yr'!$G$31:$G$45</c:f>
              <c:numCache>
                <c:formatCode>0.000</c:formatCode>
                <c:ptCount val="15"/>
                <c:pt idx="0">
                  <c:v>6.46546743733514</c:v>
                </c:pt>
                <c:pt idx="1">
                  <c:v>6.3965809640033138</c:v>
                </c:pt>
                <c:pt idx="2">
                  <c:v>6.4597879293205498</c:v>
                </c:pt>
                <c:pt idx="3">
                  <c:v>6.446835810118988</c:v>
                </c:pt>
                <c:pt idx="4">
                  <c:v>6.4500002082504837</c:v>
                </c:pt>
                <c:pt idx="5">
                  <c:v>6.4488848572424393</c:v>
                </c:pt>
                <c:pt idx="6">
                  <c:v>6.4772548240519896</c:v>
                </c:pt>
                <c:pt idx="7">
                  <c:v>6.5708918978656854</c:v>
                </c:pt>
                <c:pt idx="8">
                  <c:v>6.5988752953059029</c:v>
                </c:pt>
                <c:pt idx="9">
                  <c:v>6.7862440592943258</c:v>
                </c:pt>
                <c:pt idx="10">
                  <c:v>6.8580557594667066</c:v>
                </c:pt>
                <c:pt idx="11">
                  <c:v>6.8099409913815787</c:v>
                </c:pt>
                <c:pt idx="12">
                  <c:v>6.8052487764929559</c:v>
                </c:pt>
                <c:pt idx="13">
                  <c:v>6.7383042629683159</c:v>
                </c:pt>
                <c:pt idx="14">
                  <c:v>6.7435880751891002</c:v>
                </c:pt>
              </c:numCache>
            </c:numRef>
          </c:xVal>
          <c:yVal>
            <c:numRef>
              <c:f>'15_yr'!$AB$31:$AB$45</c:f>
              <c:numCache>
                <c:formatCode>0.000</c:formatCode>
                <c:ptCount val="15"/>
                <c:pt idx="0">
                  <c:v>4.5597328733848181</c:v>
                </c:pt>
                <c:pt idx="1">
                  <c:v>4.5308073852831967</c:v>
                </c:pt>
                <c:pt idx="2">
                  <c:v>4.5396238054092084</c:v>
                </c:pt>
                <c:pt idx="3">
                  <c:v>4.5567490075948278</c:v>
                </c:pt>
                <c:pt idx="4">
                  <c:v>4.5977821364070586</c:v>
                </c:pt>
                <c:pt idx="5">
                  <c:v>4.5177130109542194</c:v>
                </c:pt>
                <c:pt idx="6">
                  <c:v>4.507309755091728</c:v>
                </c:pt>
                <c:pt idx="7">
                  <c:v>4.5209508105061218</c:v>
                </c:pt>
                <c:pt idx="8">
                  <c:v>4.5593693261379808</c:v>
                </c:pt>
                <c:pt idx="9">
                  <c:v>4.6682541888470315</c:v>
                </c:pt>
                <c:pt idx="10">
                  <c:v>4.7382359654936872</c:v>
                </c:pt>
                <c:pt idx="11">
                  <c:v>4.754948992915061</c:v>
                </c:pt>
                <c:pt idx="12">
                  <c:v>4.8295456295906858</c:v>
                </c:pt>
                <c:pt idx="13">
                  <c:v>4.8216770464949352</c:v>
                </c:pt>
                <c:pt idx="14">
                  <c:v>4.8329420372622209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F7-478A-B7E8-9CC836918176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'15_yr'!$S$31:$S$45</c:f>
              <c:numCache>
                <c:formatCode>0.000</c:formatCode>
                <c:ptCount val="15"/>
                <c:pt idx="0">
                  <c:v>6.2854273450767799</c:v>
                </c:pt>
                <c:pt idx="1">
                  <c:v>6.2603352863024178</c:v>
                </c:pt>
                <c:pt idx="2">
                  <c:v>6.2498709764121667</c:v>
                </c:pt>
                <c:pt idx="3">
                  <c:v>6.2952641104317522</c:v>
                </c:pt>
                <c:pt idx="4">
                  <c:v>6.2024036355876566</c:v>
                </c:pt>
                <c:pt idx="5">
                  <c:v>6.1144545731241857</c:v>
                </c:pt>
                <c:pt idx="6">
                  <c:v>6.1871955763470137</c:v>
                </c:pt>
                <c:pt idx="7">
                  <c:v>6.2726059462256512</c:v>
                </c:pt>
                <c:pt idx="8">
                  <c:v>6.4336778258550655</c:v>
                </c:pt>
                <c:pt idx="9">
                  <c:v>6.5781251571871264</c:v>
                </c:pt>
                <c:pt idx="10">
                  <c:v>6.739035670624431</c:v>
                </c:pt>
                <c:pt idx="11">
                  <c:v>6.8174387029301213</c:v>
                </c:pt>
                <c:pt idx="12">
                  <c:v>6.7602232795071266</c:v>
                </c:pt>
                <c:pt idx="13">
                  <c:v>6.6841638578381479</c:v>
                </c:pt>
                <c:pt idx="14">
                  <c:v>6.6456024632197801</c:v>
                </c:pt>
              </c:numCache>
            </c:numRef>
          </c:xVal>
          <c:yVal>
            <c:numRef>
              <c:f>'15_yr'!$AN$31:$AN$45</c:f>
              <c:numCache>
                <c:formatCode>0.000</c:formatCode>
                <c:ptCount val="15"/>
                <c:pt idx="0">
                  <c:v>4.4768123018556256</c:v>
                </c:pt>
                <c:pt idx="1">
                  <c:v>4.4455845966178735</c:v>
                </c:pt>
                <c:pt idx="2">
                  <c:v>4.4123489597333077</c:v>
                </c:pt>
                <c:pt idx="3">
                  <c:v>4.432324852090475</c:v>
                </c:pt>
                <c:pt idx="4">
                  <c:v>4.3710057799881135</c:v>
                </c:pt>
                <c:pt idx="5">
                  <c:v>4.346976656568196</c:v>
                </c:pt>
                <c:pt idx="6">
                  <c:v>4.4011190351990992</c:v>
                </c:pt>
                <c:pt idx="7">
                  <c:v>4.4810777569835381</c:v>
                </c:pt>
                <c:pt idx="8">
                  <c:v>4.5946128747181065</c:v>
                </c:pt>
                <c:pt idx="9">
                  <c:v>4.6876177577929878</c:v>
                </c:pt>
                <c:pt idx="10">
                  <c:v>4.7622652650937738</c:v>
                </c:pt>
                <c:pt idx="11">
                  <c:v>4.7779610009749245</c:v>
                </c:pt>
                <c:pt idx="12">
                  <c:v>4.7380134625668324</c:v>
                </c:pt>
                <c:pt idx="13">
                  <c:v>4.6535916835217206</c:v>
                </c:pt>
                <c:pt idx="14">
                  <c:v>4.6199753924354923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F7-478A-B7E8-9CC836918176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'15_yr'!$K$31:$K$45</c:f>
              <c:numCache>
                <c:formatCode>0.000</c:formatCode>
                <c:ptCount val="15"/>
                <c:pt idx="0">
                  <c:v>6.2660996916374661</c:v>
                </c:pt>
                <c:pt idx="1">
                  <c:v>6.2804747804993637</c:v>
                </c:pt>
                <c:pt idx="2">
                  <c:v>6.299786959682498</c:v>
                </c:pt>
                <c:pt idx="3">
                  <c:v>6.341550391151964</c:v>
                </c:pt>
                <c:pt idx="4">
                  <c:v>6.4822460811344671</c:v>
                </c:pt>
                <c:pt idx="5">
                  <c:v>6.4404567179209682</c:v>
                </c:pt>
                <c:pt idx="6">
                  <c:v>6.5172813910691723</c:v>
                </c:pt>
                <c:pt idx="7">
                  <c:v>6.4447612874889826</c:v>
                </c:pt>
                <c:pt idx="8">
                  <c:v>6.4344876485980347</c:v>
                </c:pt>
                <c:pt idx="9">
                  <c:v>6.4119088277365774</c:v>
                </c:pt>
                <c:pt idx="10">
                  <c:v>6.2596062484616075</c:v>
                </c:pt>
                <c:pt idx="11">
                  <c:v>6.2425978020985591</c:v>
                </c:pt>
                <c:pt idx="12">
                  <c:v>6.1949314808486999</c:v>
                </c:pt>
                <c:pt idx="13">
                  <c:v>6.1633911678266697</c:v>
                </c:pt>
                <c:pt idx="14">
                  <c:v>6.2311169797160062</c:v>
                </c:pt>
              </c:numCache>
            </c:numRef>
          </c:xVal>
          <c:yVal>
            <c:numRef>
              <c:f>'15_yr'!$AF$31:$AF$45</c:f>
              <c:numCache>
                <c:formatCode>0.000</c:formatCode>
                <c:ptCount val="15"/>
                <c:pt idx="0">
                  <c:v>4.6302526325421649</c:v>
                </c:pt>
                <c:pt idx="1">
                  <c:v>4.6582042188377537</c:v>
                </c:pt>
                <c:pt idx="2">
                  <c:v>4.6193315245396631</c:v>
                </c:pt>
                <c:pt idx="3">
                  <c:v>4.6631396766750699</c:v>
                </c:pt>
                <c:pt idx="4">
                  <c:v>4.7661212604755976</c:v>
                </c:pt>
                <c:pt idx="5">
                  <c:v>4.7254537996598653</c:v>
                </c:pt>
                <c:pt idx="6">
                  <c:v>4.7454640695698584</c:v>
                </c:pt>
                <c:pt idx="7">
                  <c:v>4.7001955101514392</c:v>
                </c:pt>
                <c:pt idx="8">
                  <c:v>4.7200720580315689</c:v>
                </c:pt>
                <c:pt idx="9">
                  <c:v>4.7012588645229059</c:v>
                </c:pt>
                <c:pt idx="10">
                  <c:v>4.5685586325856242</c:v>
                </c:pt>
                <c:pt idx="11">
                  <c:v>4.548777858455761</c:v>
                </c:pt>
                <c:pt idx="12">
                  <c:v>4.5246078666413192</c:v>
                </c:pt>
                <c:pt idx="13">
                  <c:v>4.496644213111292</c:v>
                </c:pt>
                <c:pt idx="14">
                  <c:v>4.5622016860200203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F7-478A-B7E8-9CC836918176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'15_yr'!$O$31:$O$45</c:f>
              <c:numCache>
                <c:formatCode>0.000</c:formatCode>
                <c:ptCount val="15"/>
                <c:pt idx="0">
                  <c:v>6.546607880800642</c:v>
                </c:pt>
                <c:pt idx="1">
                  <c:v>6.5215356359036267</c:v>
                </c:pt>
                <c:pt idx="2">
                  <c:v>6.4537760646860756</c:v>
                </c:pt>
                <c:pt idx="3">
                  <c:v>6.4934674408884225</c:v>
                </c:pt>
                <c:pt idx="4">
                  <c:v>6.3690211318240006</c:v>
                </c:pt>
                <c:pt idx="5">
                  <c:v>6.1490905353810055</c:v>
                </c:pt>
                <c:pt idx="6">
                  <c:v>5.9290815688717071</c:v>
                </c:pt>
                <c:pt idx="7">
                  <c:v>5.7275012777940351</c:v>
                </c:pt>
                <c:pt idx="8">
                  <c:v>5.5955838855202451</c:v>
                </c:pt>
                <c:pt idx="9">
                  <c:v>5.6344460934038247</c:v>
                </c:pt>
                <c:pt idx="10">
                  <c:v>5.9532861327689393</c:v>
                </c:pt>
                <c:pt idx="11">
                  <c:v>6.0020046637124933</c:v>
                </c:pt>
                <c:pt idx="12">
                  <c:v>6.0665199570981603</c:v>
                </c:pt>
                <c:pt idx="13">
                  <c:v>6.1992772681706168</c:v>
                </c:pt>
                <c:pt idx="14">
                  <c:v>6.320882432820377</c:v>
                </c:pt>
              </c:numCache>
            </c:numRef>
          </c:xVal>
          <c:yVal>
            <c:numRef>
              <c:f>'15_yr'!$AJ$31:$AJ$45</c:f>
              <c:numCache>
                <c:formatCode>0.000</c:formatCode>
                <c:ptCount val="15"/>
                <c:pt idx="0">
                  <c:v>4.5594398313698639</c:v>
                </c:pt>
                <c:pt idx="1">
                  <c:v>4.5746408594955374</c:v>
                </c:pt>
                <c:pt idx="2">
                  <c:v>4.5481641465651057</c:v>
                </c:pt>
                <c:pt idx="3">
                  <c:v>4.5756568511474152</c:v>
                </c:pt>
                <c:pt idx="4">
                  <c:v>4.5511962903000089</c:v>
                </c:pt>
                <c:pt idx="5">
                  <c:v>4.391486954724118</c:v>
                </c:pt>
                <c:pt idx="6">
                  <c:v>4.2738826563803824</c:v>
                </c:pt>
                <c:pt idx="7">
                  <c:v>4.1268185618734741</c:v>
                </c:pt>
                <c:pt idx="8">
                  <c:v>4.0588370302852308</c:v>
                </c:pt>
                <c:pt idx="9">
                  <c:v>4.0926738800403726</c:v>
                </c:pt>
                <c:pt idx="10">
                  <c:v>4.3607644329685673</c:v>
                </c:pt>
                <c:pt idx="11">
                  <c:v>4.4023289420843223</c:v>
                </c:pt>
                <c:pt idx="12">
                  <c:v>4.434995497347284</c:v>
                </c:pt>
                <c:pt idx="13">
                  <c:v>4.5388138021412141</c:v>
                </c:pt>
                <c:pt idx="14">
                  <c:v>4.6477535181384138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2F7-478A-B7E8-9CC836918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71088"/>
        <c:axId val="786064424"/>
      </c:scatterChart>
      <c:valAx>
        <c:axId val="786071088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4424"/>
        <c:crosses val="autoZero"/>
        <c:crossBetween val="midCat"/>
      </c:valAx>
      <c:valAx>
        <c:axId val="7860644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10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9527559055118E-2"/>
                  <c:y val="0.18848315835520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'30_yr'!$O$31:$O$45</c:f>
              <c:numCache>
                <c:formatCode>0.000</c:formatCode>
                <c:ptCount val="15"/>
                <c:pt idx="0">
                  <c:v>7.8196167902515299</c:v>
                </c:pt>
                <c:pt idx="1">
                  <c:v>7.7371912549434416</c:v>
                </c:pt>
                <c:pt idx="2">
                  <c:v>7.7375582021139309</c:v>
                </c:pt>
                <c:pt idx="3">
                  <c:v>7.7655896435231542</c:v>
                </c:pt>
                <c:pt idx="4">
                  <c:v>7.6249184366763574</c:v>
                </c:pt>
                <c:pt idx="5">
                  <c:v>7.1785373554763527</c:v>
                </c:pt>
                <c:pt idx="6">
                  <c:v>6.775849257411565</c:v>
                </c:pt>
                <c:pt idx="7">
                  <c:v>6.3285133691745017</c:v>
                </c:pt>
                <c:pt idx="8">
                  <c:v>6.1183204293822975</c:v>
                </c:pt>
                <c:pt idx="9">
                  <c:v>6.2436688770877797</c:v>
                </c:pt>
                <c:pt idx="10">
                  <c:v>6.8398057763181077</c:v>
                </c:pt>
                <c:pt idx="11">
                  <c:v>6.9579877242677357</c:v>
                </c:pt>
                <c:pt idx="12">
                  <c:v>7.1485303076316384</c:v>
                </c:pt>
                <c:pt idx="13">
                  <c:v>7.3594849310728554</c:v>
                </c:pt>
                <c:pt idx="14">
                  <c:v>7.516906211816007</c:v>
                </c:pt>
              </c:numCache>
            </c:numRef>
          </c:xVal>
          <c:yVal>
            <c:numRef>
              <c:f>'30_yr'!$AJ$31:$AJ$45</c:f>
              <c:numCache>
                <c:formatCode>0.000</c:formatCode>
                <c:ptCount val="15"/>
                <c:pt idx="0">
                  <c:v>5.3583600766613255</c:v>
                </c:pt>
                <c:pt idx="1">
                  <c:v>5.3548277392772068</c:v>
                </c:pt>
                <c:pt idx="2">
                  <c:v>5.4218197318390571</c:v>
                </c:pt>
                <c:pt idx="3">
                  <c:v>5.4439861900373385</c:v>
                </c:pt>
                <c:pt idx="4">
                  <c:v>5.4200680948406292</c:v>
                </c:pt>
                <c:pt idx="5">
                  <c:v>5.1062660622116756</c:v>
                </c:pt>
                <c:pt idx="6">
                  <c:v>4.8818303843424626</c:v>
                </c:pt>
                <c:pt idx="7">
                  <c:v>4.5520645019249297</c:v>
                </c:pt>
                <c:pt idx="8">
                  <c:v>4.443614646032743</c:v>
                </c:pt>
                <c:pt idx="9">
                  <c:v>4.5217026651834731</c:v>
                </c:pt>
                <c:pt idx="10">
                  <c:v>5.061436260788347</c:v>
                </c:pt>
                <c:pt idx="11">
                  <c:v>5.1659873692392599</c:v>
                </c:pt>
                <c:pt idx="12">
                  <c:v>5.286709221642286</c:v>
                </c:pt>
                <c:pt idx="13">
                  <c:v>5.4340901321575581</c:v>
                </c:pt>
                <c:pt idx="14">
                  <c:v>5.5559538197479661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C1F-4325-8276-870D5B8E3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71480"/>
        <c:axId val="786071872"/>
      </c:scatterChart>
      <c:valAx>
        <c:axId val="786071480"/>
        <c:scaling>
          <c:orientation val="minMax"/>
          <c:min val="6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1872"/>
        <c:crosses val="autoZero"/>
        <c:crossBetween val="midCat"/>
      </c:valAx>
      <c:valAx>
        <c:axId val="786071872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148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9527559055118E-2"/>
                  <c:y val="0.18848315835520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'30_yr'!$S$31:$S$45</c:f>
              <c:numCache>
                <c:formatCode>0.000</c:formatCode>
                <c:ptCount val="15"/>
                <c:pt idx="0">
                  <c:v>7.391556626419808</c:v>
                </c:pt>
                <c:pt idx="1">
                  <c:v>7.3613266796702641</c:v>
                </c:pt>
                <c:pt idx="2">
                  <c:v>7.3582863951539084</c:v>
                </c:pt>
                <c:pt idx="3">
                  <c:v>7.3961416940769302</c:v>
                </c:pt>
                <c:pt idx="4">
                  <c:v>7.1938044544524438</c:v>
                </c:pt>
                <c:pt idx="5">
                  <c:v>7.0274391218815966</c:v>
                </c:pt>
                <c:pt idx="6">
                  <c:v>7.1284117311201403</c:v>
                </c:pt>
                <c:pt idx="7">
                  <c:v>7.2065907594072973</c:v>
                </c:pt>
                <c:pt idx="8">
                  <c:v>7.4447397831010118</c:v>
                </c:pt>
                <c:pt idx="9">
                  <c:v>7.6907873329730894</c:v>
                </c:pt>
                <c:pt idx="10">
                  <c:v>7.9071360301691511</c:v>
                </c:pt>
                <c:pt idx="11">
                  <c:v>8.0325393532825782</c:v>
                </c:pt>
                <c:pt idx="12">
                  <c:v>7.9704325250029582</c:v>
                </c:pt>
                <c:pt idx="13">
                  <c:v>7.8689084915839294</c:v>
                </c:pt>
                <c:pt idx="14">
                  <c:v>7.7417719637637488</c:v>
                </c:pt>
              </c:numCache>
            </c:numRef>
          </c:xVal>
          <c:yVal>
            <c:numRef>
              <c:f>'30_yr'!$AN$31:$AN$45</c:f>
              <c:numCache>
                <c:formatCode>0.000</c:formatCode>
                <c:ptCount val="15"/>
                <c:pt idx="0">
                  <c:v>5.2397026736126442</c:v>
                </c:pt>
                <c:pt idx="1">
                  <c:v>5.1945767393369104</c:v>
                </c:pt>
                <c:pt idx="2">
                  <c:v>5.1436481450501734</c:v>
                </c:pt>
                <c:pt idx="3">
                  <c:v>5.1502602761347838</c:v>
                </c:pt>
                <c:pt idx="4">
                  <c:v>5.0084160664210788</c:v>
                </c:pt>
                <c:pt idx="5">
                  <c:v>4.9656799961306719</c:v>
                </c:pt>
                <c:pt idx="6">
                  <c:v>5.033840095516517</c:v>
                </c:pt>
                <c:pt idx="7">
                  <c:v>5.1251273278953811</c:v>
                </c:pt>
                <c:pt idx="8">
                  <c:v>5.2946276791171876</c:v>
                </c:pt>
                <c:pt idx="9">
                  <c:v>5.4481747636761986</c:v>
                </c:pt>
                <c:pt idx="10">
                  <c:v>5.5520667132408201</c:v>
                </c:pt>
                <c:pt idx="11">
                  <c:v>5.5643017357731797</c:v>
                </c:pt>
                <c:pt idx="12">
                  <c:v>5.5282878687136545</c:v>
                </c:pt>
                <c:pt idx="13">
                  <c:v>5.3897309884861722</c:v>
                </c:pt>
                <c:pt idx="14">
                  <c:v>5.2968180157380527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EC-410E-BF36-7837184FD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72264"/>
        <c:axId val="786072656"/>
      </c:scatterChart>
      <c:valAx>
        <c:axId val="786072264"/>
        <c:scaling>
          <c:orientation val="minMax"/>
          <c:min val="6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2656"/>
        <c:crosses val="autoZero"/>
        <c:crossBetween val="midCat"/>
      </c:valAx>
      <c:valAx>
        <c:axId val="786072656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22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837374035010198E-2"/>
                  <c:y val="0.278863905325443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'30_yr'!$G$31:$G$45</c:f>
              <c:numCache>
                <c:formatCode>0.000</c:formatCode>
                <c:ptCount val="15"/>
                <c:pt idx="0">
                  <c:v>7.652544154626991</c:v>
                </c:pt>
                <c:pt idx="1">
                  <c:v>7.4669801307868813</c:v>
                </c:pt>
                <c:pt idx="2">
                  <c:v>7.5387096086026517</c:v>
                </c:pt>
                <c:pt idx="3">
                  <c:v>7.5642624184390854</c:v>
                </c:pt>
                <c:pt idx="4">
                  <c:v>7.5847883003382668</c:v>
                </c:pt>
                <c:pt idx="5">
                  <c:v>7.5594386810156333</c:v>
                </c:pt>
                <c:pt idx="6">
                  <c:v>7.5589603237656382</c:v>
                </c:pt>
                <c:pt idx="7">
                  <c:v>7.7142463408449249</c:v>
                </c:pt>
                <c:pt idx="8">
                  <c:v>7.744928681703211</c:v>
                </c:pt>
                <c:pt idx="9">
                  <c:v>8.0050020100977193</c:v>
                </c:pt>
                <c:pt idx="10">
                  <c:v>8.1272788963260343</c:v>
                </c:pt>
                <c:pt idx="11">
                  <c:v>8.0925360042825965</c:v>
                </c:pt>
                <c:pt idx="12">
                  <c:v>8.0480535583832609</c:v>
                </c:pt>
                <c:pt idx="13">
                  <c:v>7.8859345234029012</c:v>
                </c:pt>
                <c:pt idx="14">
                  <c:v>7.8557680360983833</c:v>
                </c:pt>
              </c:numCache>
            </c:numRef>
          </c:xVal>
          <c:yVal>
            <c:numRef>
              <c:f>'30_yr'!$AB$31:$AB$45</c:f>
              <c:numCache>
                <c:formatCode>0.000</c:formatCode>
                <c:ptCount val="15"/>
                <c:pt idx="0">
                  <c:v>5.2929108028181773</c:v>
                </c:pt>
                <c:pt idx="1">
                  <c:v>5.2163594978989796</c:v>
                </c:pt>
                <c:pt idx="2">
                  <c:v>5.2022383513817747</c:v>
                </c:pt>
                <c:pt idx="3">
                  <c:v>5.2545657650982358</c:v>
                </c:pt>
                <c:pt idx="4">
                  <c:v>5.3399974589875816</c:v>
                </c:pt>
                <c:pt idx="5">
                  <c:v>5.1995092538716445</c:v>
                </c:pt>
                <c:pt idx="6">
                  <c:v>5.1433716604764701</c:v>
                </c:pt>
                <c:pt idx="7">
                  <c:v>5.1679472341336172</c:v>
                </c:pt>
                <c:pt idx="8">
                  <c:v>5.2338669236590416</c:v>
                </c:pt>
                <c:pt idx="9">
                  <c:v>5.3890098810961859</c:v>
                </c:pt>
                <c:pt idx="10">
                  <c:v>5.5263522820683963</c:v>
                </c:pt>
                <c:pt idx="11">
                  <c:v>5.5787522788063226</c:v>
                </c:pt>
                <c:pt idx="12">
                  <c:v>5.6773521318157441</c:v>
                </c:pt>
                <c:pt idx="13">
                  <c:v>5.6455339739853221</c:v>
                </c:pt>
                <c:pt idx="14">
                  <c:v>5.6048560732545818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CE-4825-847B-1C4BD98BA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9128"/>
        <c:axId val="786075792"/>
      </c:scatterChart>
      <c:valAx>
        <c:axId val="786069128"/>
        <c:scaling>
          <c:orientation val="minMax"/>
          <c:min val="6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5792"/>
        <c:crosses val="autoZero"/>
        <c:crossBetween val="midCat"/>
      </c:valAx>
      <c:valAx>
        <c:axId val="786075792"/>
        <c:scaling>
          <c:orientation val="minMax"/>
          <c:min val="4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912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9527559055118E-2"/>
                  <c:y val="0.18848315835520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'30_yr'!$K$31:$K$45</c:f>
              <c:numCache>
                <c:formatCode>0.000</c:formatCode>
                <c:ptCount val="15"/>
                <c:pt idx="0">
                  <c:v>7.3438669907160445</c:v>
                </c:pt>
                <c:pt idx="1">
                  <c:v>7.374266697458193</c:v>
                </c:pt>
                <c:pt idx="2">
                  <c:v>7.386974723009323</c:v>
                </c:pt>
                <c:pt idx="3">
                  <c:v>7.4297199024806755</c:v>
                </c:pt>
                <c:pt idx="4">
                  <c:v>7.5941384273601571</c:v>
                </c:pt>
                <c:pt idx="5">
                  <c:v>7.4931913434821915</c:v>
                </c:pt>
                <c:pt idx="6">
                  <c:v>7.6630372064415946</c:v>
                </c:pt>
                <c:pt idx="7">
                  <c:v>7.5619388718603364</c:v>
                </c:pt>
                <c:pt idx="8">
                  <c:v>7.5224366130136726</c:v>
                </c:pt>
                <c:pt idx="9">
                  <c:v>7.4880632432641168</c:v>
                </c:pt>
                <c:pt idx="10">
                  <c:v>7.2473355338487542</c:v>
                </c:pt>
                <c:pt idx="11">
                  <c:v>7.2596655982735587</c:v>
                </c:pt>
                <c:pt idx="12">
                  <c:v>7.109211730475228</c:v>
                </c:pt>
                <c:pt idx="13">
                  <c:v>7.0561262486518643</c:v>
                </c:pt>
                <c:pt idx="14">
                  <c:v>7.1463314381728047</c:v>
                </c:pt>
              </c:numCache>
            </c:numRef>
          </c:xVal>
          <c:yVal>
            <c:numRef>
              <c:f>'30_yr'!$AF$31:$AF$45</c:f>
              <c:numCache>
                <c:formatCode>0.000</c:formatCode>
                <c:ptCount val="15"/>
                <c:pt idx="0">
                  <c:v>5.4706575645552515</c:v>
                </c:pt>
                <c:pt idx="1">
                  <c:v>5.5122385745289444</c:v>
                </c:pt>
                <c:pt idx="2">
                  <c:v>5.4350752400299873</c:v>
                </c:pt>
                <c:pt idx="3">
                  <c:v>5.4845615237237269</c:v>
                </c:pt>
                <c:pt idx="4">
                  <c:v>5.579234496805217</c:v>
                </c:pt>
                <c:pt idx="5">
                  <c:v>5.4859424535680406</c:v>
                </c:pt>
                <c:pt idx="6">
                  <c:v>5.5507097436732264</c:v>
                </c:pt>
                <c:pt idx="7">
                  <c:v>5.4800774500163154</c:v>
                </c:pt>
                <c:pt idx="8">
                  <c:v>5.4669560522697784</c:v>
                </c:pt>
                <c:pt idx="9">
                  <c:v>5.4444255276313838</c:v>
                </c:pt>
                <c:pt idx="10">
                  <c:v>5.2473233423415504</c:v>
                </c:pt>
                <c:pt idx="11">
                  <c:v>5.2474725708218282</c:v>
                </c:pt>
                <c:pt idx="12">
                  <c:v>5.1724713603778669</c:v>
                </c:pt>
                <c:pt idx="13">
                  <c:v>5.1330065151584776</c:v>
                </c:pt>
                <c:pt idx="14">
                  <c:v>5.2461522612891986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70-45E5-984A-1563E3CD7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5992"/>
        <c:axId val="786073440"/>
      </c:scatterChart>
      <c:valAx>
        <c:axId val="786065992"/>
        <c:scaling>
          <c:orientation val="minMax"/>
          <c:min val="6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3440"/>
        <c:crosses val="autoZero"/>
        <c:crossBetween val="midCat"/>
      </c:valAx>
      <c:valAx>
        <c:axId val="786073440"/>
        <c:scaling>
          <c:orientation val="minMax"/>
          <c:min val="4.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599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72872794534579"/>
          <c:y val="0.16823460671656323"/>
          <c:w val="0.84015783268836897"/>
          <c:h val="0.73470509255649974"/>
        </c:manualLayout>
      </c:layout>
      <c:scatterChart>
        <c:scatterStyle val="lineMarker"/>
        <c:varyColors val="0"/>
        <c:ser>
          <c:idx val="1"/>
          <c:order val="0"/>
          <c:spPr>
            <a:ln w="25400">
              <a:noFill/>
            </a:ln>
          </c:spPr>
          <c:xVal>
            <c:numRef>
              <c:f>'30_yr'!$G$31:$G$45</c:f>
              <c:numCache>
                <c:formatCode>0.000</c:formatCode>
                <c:ptCount val="15"/>
                <c:pt idx="0">
                  <c:v>7.652544154626991</c:v>
                </c:pt>
                <c:pt idx="1">
                  <c:v>7.4669801307868813</c:v>
                </c:pt>
                <c:pt idx="2">
                  <c:v>7.5387096086026517</c:v>
                </c:pt>
                <c:pt idx="3">
                  <c:v>7.5642624184390854</c:v>
                </c:pt>
                <c:pt idx="4">
                  <c:v>7.5847883003382668</c:v>
                </c:pt>
                <c:pt idx="5">
                  <c:v>7.5594386810156333</c:v>
                </c:pt>
                <c:pt idx="6">
                  <c:v>7.5589603237656382</c:v>
                </c:pt>
                <c:pt idx="7">
                  <c:v>7.7142463408449249</c:v>
                </c:pt>
                <c:pt idx="8">
                  <c:v>7.744928681703211</c:v>
                </c:pt>
                <c:pt idx="9">
                  <c:v>8.0050020100977193</c:v>
                </c:pt>
                <c:pt idx="10">
                  <c:v>8.1272788963260343</c:v>
                </c:pt>
                <c:pt idx="11">
                  <c:v>8.0925360042825965</c:v>
                </c:pt>
                <c:pt idx="12">
                  <c:v>8.0480535583832609</c:v>
                </c:pt>
                <c:pt idx="13">
                  <c:v>7.8859345234029012</c:v>
                </c:pt>
                <c:pt idx="14">
                  <c:v>7.8557680360983833</c:v>
                </c:pt>
              </c:numCache>
            </c:numRef>
          </c:xVal>
          <c:yVal>
            <c:numRef>
              <c:f>'30_yr'!$AB$31:$AB$45</c:f>
              <c:numCache>
                <c:formatCode>0.000</c:formatCode>
                <c:ptCount val="15"/>
                <c:pt idx="0">
                  <c:v>5.2929108028181773</c:v>
                </c:pt>
                <c:pt idx="1">
                  <c:v>5.2163594978989796</c:v>
                </c:pt>
                <c:pt idx="2">
                  <c:v>5.2022383513817747</c:v>
                </c:pt>
                <c:pt idx="3">
                  <c:v>5.2545657650982358</c:v>
                </c:pt>
                <c:pt idx="4">
                  <c:v>5.3399974589875816</c:v>
                </c:pt>
                <c:pt idx="5">
                  <c:v>5.1995092538716445</c:v>
                </c:pt>
                <c:pt idx="6">
                  <c:v>5.1433716604764701</c:v>
                </c:pt>
                <c:pt idx="7">
                  <c:v>5.1679472341336172</c:v>
                </c:pt>
                <c:pt idx="8">
                  <c:v>5.2338669236590416</c:v>
                </c:pt>
                <c:pt idx="9">
                  <c:v>5.3890098810961859</c:v>
                </c:pt>
                <c:pt idx="10">
                  <c:v>5.5263522820683963</c:v>
                </c:pt>
                <c:pt idx="11">
                  <c:v>5.5787522788063226</c:v>
                </c:pt>
                <c:pt idx="12">
                  <c:v>5.6773521318157441</c:v>
                </c:pt>
                <c:pt idx="13">
                  <c:v>5.6455339739853221</c:v>
                </c:pt>
                <c:pt idx="14">
                  <c:v>5.6048560732545818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38-4EE4-8B0B-C363E8079EF0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xVal>
            <c:numRef>
              <c:f>'30_yr'!$S$31:$S$45</c:f>
              <c:numCache>
                <c:formatCode>0.000</c:formatCode>
                <c:ptCount val="15"/>
                <c:pt idx="0">
                  <c:v>7.391556626419808</c:v>
                </c:pt>
                <c:pt idx="1">
                  <c:v>7.3613266796702641</c:v>
                </c:pt>
                <c:pt idx="2">
                  <c:v>7.3582863951539084</c:v>
                </c:pt>
                <c:pt idx="3">
                  <c:v>7.3961416940769302</c:v>
                </c:pt>
                <c:pt idx="4">
                  <c:v>7.1938044544524438</c:v>
                </c:pt>
                <c:pt idx="5">
                  <c:v>7.0274391218815966</c:v>
                </c:pt>
                <c:pt idx="6">
                  <c:v>7.1284117311201403</c:v>
                </c:pt>
                <c:pt idx="7">
                  <c:v>7.2065907594072973</c:v>
                </c:pt>
                <c:pt idx="8">
                  <c:v>7.4447397831010118</c:v>
                </c:pt>
                <c:pt idx="9">
                  <c:v>7.6907873329730894</c:v>
                </c:pt>
                <c:pt idx="10">
                  <c:v>7.9071360301691511</c:v>
                </c:pt>
                <c:pt idx="11">
                  <c:v>8.0325393532825782</c:v>
                </c:pt>
                <c:pt idx="12">
                  <c:v>7.9704325250029582</c:v>
                </c:pt>
                <c:pt idx="13">
                  <c:v>7.8689084915839294</c:v>
                </c:pt>
                <c:pt idx="14">
                  <c:v>7.7417719637637488</c:v>
                </c:pt>
              </c:numCache>
            </c:numRef>
          </c:xVal>
          <c:yVal>
            <c:numRef>
              <c:f>'30_yr'!$AN$31:$AN$45</c:f>
              <c:numCache>
                <c:formatCode>0.000</c:formatCode>
                <c:ptCount val="15"/>
                <c:pt idx="0">
                  <c:v>5.2397026736126442</c:v>
                </c:pt>
                <c:pt idx="1">
                  <c:v>5.1945767393369104</c:v>
                </c:pt>
                <c:pt idx="2">
                  <c:v>5.1436481450501734</c:v>
                </c:pt>
                <c:pt idx="3">
                  <c:v>5.1502602761347838</c:v>
                </c:pt>
                <c:pt idx="4">
                  <c:v>5.0084160664210788</c:v>
                </c:pt>
                <c:pt idx="5">
                  <c:v>4.9656799961306719</c:v>
                </c:pt>
                <c:pt idx="6">
                  <c:v>5.033840095516517</c:v>
                </c:pt>
                <c:pt idx="7">
                  <c:v>5.1251273278953811</c:v>
                </c:pt>
                <c:pt idx="8">
                  <c:v>5.2946276791171876</c:v>
                </c:pt>
                <c:pt idx="9">
                  <c:v>5.4481747636761986</c:v>
                </c:pt>
                <c:pt idx="10">
                  <c:v>5.5520667132408201</c:v>
                </c:pt>
                <c:pt idx="11">
                  <c:v>5.5643017357731797</c:v>
                </c:pt>
                <c:pt idx="12">
                  <c:v>5.5282878687136545</c:v>
                </c:pt>
                <c:pt idx="13">
                  <c:v>5.3897309884861722</c:v>
                </c:pt>
                <c:pt idx="14">
                  <c:v>5.2968180157380527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38-4EE4-8B0B-C363E8079EF0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xVal>
            <c:numRef>
              <c:f>'30_yr'!$K$31:$K$45</c:f>
              <c:numCache>
                <c:formatCode>0.000</c:formatCode>
                <c:ptCount val="15"/>
                <c:pt idx="0">
                  <c:v>7.3438669907160445</c:v>
                </c:pt>
                <c:pt idx="1">
                  <c:v>7.374266697458193</c:v>
                </c:pt>
                <c:pt idx="2">
                  <c:v>7.386974723009323</c:v>
                </c:pt>
                <c:pt idx="3">
                  <c:v>7.4297199024806755</c:v>
                </c:pt>
                <c:pt idx="4">
                  <c:v>7.5941384273601571</c:v>
                </c:pt>
                <c:pt idx="5">
                  <c:v>7.4931913434821915</c:v>
                </c:pt>
                <c:pt idx="6">
                  <c:v>7.6630372064415946</c:v>
                </c:pt>
                <c:pt idx="7">
                  <c:v>7.5619388718603364</c:v>
                </c:pt>
                <c:pt idx="8">
                  <c:v>7.5224366130136726</c:v>
                </c:pt>
                <c:pt idx="9">
                  <c:v>7.4880632432641168</c:v>
                </c:pt>
                <c:pt idx="10">
                  <c:v>7.2473355338487542</c:v>
                </c:pt>
                <c:pt idx="11">
                  <c:v>7.2596655982735587</c:v>
                </c:pt>
                <c:pt idx="12">
                  <c:v>7.109211730475228</c:v>
                </c:pt>
                <c:pt idx="13">
                  <c:v>7.0561262486518643</c:v>
                </c:pt>
                <c:pt idx="14">
                  <c:v>7.1463314381728047</c:v>
                </c:pt>
              </c:numCache>
            </c:numRef>
          </c:xVal>
          <c:yVal>
            <c:numRef>
              <c:f>'30_yr'!$AF$31:$AF$45</c:f>
              <c:numCache>
                <c:formatCode>0.000</c:formatCode>
                <c:ptCount val="15"/>
                <c:pt idx="0">
                  <c:v>5.4706575645552515</c:v>
                </c:pt>
                <c:pt idx="1">
                  <c:v>5.5122385745289444</c:v>
                </c:pt>
                <c:pt idx="2">
                  <c:v>5.4350752400299873</c:v>
                </c:pt>
                <c:pt idx="3">
                  <c:v>5.4845615237237269</c:v>
                </c:pt>
                <c:pt idx="4">
                  <c:v>5.579234496805217</c:v>
                </c:pt>
                <c:pt idx="5">
                  <c:v>5.4859424535680406</c:v>
                </c:pt>
                <c:pt idx="6">
                  <c:v>5.5507097436732264</c:v>
                </c:pt>
                <c:pt idx="7">
                  <c:v>5.4800774500163154</c:v>
                </c:pt>
                <c:pt idx="8">
                  <c:v>5.4669560522697784</c:v>
                </c:pt>
                <c:pt idx="9">
                  <c:v>5.4444255276313838</c:v>
                </c:pt>
                <c:pt idx="10">
                  <c:v>5.2473233423415504</c:v>
                </c:pt>
                <c:pt idx="11">
                  <c:v>5.2474725708218282</c:v>
                </c:pt>
                <c:pt idx="12">
                  <c:v>5.1724713603778669</c:v>
                </c:pt>
                <c:pt idx="13">
                  <c:v>5.1330065151584776</c:v>
                </c:pt>
                <c:pt idx="14">
                  <c:v>5.2461522612891986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38-4EE4-8B0B-C363E8079EF0}"/>
            </c:ext>
          </c:extLst>
        </c:ser>
        <c:ser>
          <c:idx val="0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'30_yr'!$O$31:$O$45</c:f>
              <c:numCache>
                <c:formatCode>0.000</c:formatCode>
                <c:ptCount val="15"/>
                <c:pt idx="0">
                  <c:v>7.8196167902515299</c:v>
                </c:pt>
                <c:pt idx="1">
                  <c:v>7.7371912549434416</c:v>
                </c:pt>
                <c:pt idx="2">
                  <c:v>7.7375582021139309</c:v>
                </c:pt>
                <c:pt idx="3">
                  <c:v>7.7655896435231542</c:v>
                </c:pt>
                <c:pt idx="4">
                  <c:v>7.6249184366763574</c:v>
                </c:pt>
                <c:pt idx="5">
                  <c:v>7.1785373554763527</c:v>
                </c:pt>
                <c:pt idx="6">
                  <c:v>6.775849257411565</c:v>
                </c:pt>
                <c:pt idx="7">
                  <c:v>6.3285133691745017</c:v>
                </c:pt>
                <c:pt idx="8">
                  <c:v>6.1183204293822975</c:v>
                </c:pt>
                <c:pt idx="9">
                  <c:v>6.2436688770877797</c:v>
                </c:pt>
                <c:pt idx="10">
                  <c:v>6.8398057763181077</c:v>
                </c:pt>
                <c:pt idx="11">
                  <c:v>6.9579877242677357</c:v>
                </c:pt>
                <c:pt idx="12">
                  <c:v>7.1485303076316384</c:v>
                </c:pt>
                <c:pt idx="13">
                  <c:v>7.3594849310728554</c:v>
                </c:pt>
                <c:pt idx="14">
                  <c:v>7.516906211816007</c:v>
                </c:pt>
              </c:numCache>
            </c:numRef>
          </c:xVal>
          <c:yVal>
            <c:numRef>
              <c:f>'30_yr'!$AJ$31:$AJ$45</c:f>
              <c:numCache>
                <c:formatCode>0.000</c:formatCode>
                <c:ptCount val="15"/>
                <c:pt idx="0">
                  <c:v>5.3583600766613255</c:v>
                </c:pt>
                <c:pt idx="1">
                  <c:v>5.3548277392772068</c:v>
                </c:pt>
                <c:pt idx="2">
                  <c:v>5.4218197318390571</c:v>
                </c:pt>
                <c:pt idx="3">
                  <c:v>5.4439861900373385</c:v>
                </c:pt>
                <c:pt idx="4">
                  <c:v>5.4200680948406292</c:v>
                </c:pt>
                <c:pt idx="5">
                  <c:v>5.1062660622116756</c:v>
                </c:pt>
                <c:pt idx="6">
                  <c:v>4.8818303843424626</c:v>
                </c:pt>
                <c:pt idx="7">
                  <c:v>4.5520645019249297</c:v>
                </c:pt>
                <c:pt idx="8">
                  <c:v>4.443614646032743</c:v>
                </c:pt>
                <c:pt idx="9">
                  <c:v>4.5217026651834731</c:v>
                </c:pt>
                <c:pt idx="10">
                  <c:v>5.061436260788347</c:v>
                </c:pt>
                <c:pt idx="11">
                  <c:v>5.1659873692392599</c:v>
                </c:pt>
                <c:pt idx="12">
                  <c:v>5.286709221642286</c:v>
                </c:pt>
                <c:pt idx="13">
                  <c:v>5.4340901321575581</c:v>
                </c:pt>
                <c:pt idx="14">
                  <c:v>5.5559538197479661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38-4EE4-8B0B-C363E807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76576"/>
        <c:axId val="786069520"/>
      </c:scatterChart>
      <c:valAx>
        <c:axId val="786076576"/>
        <c:scaling>
          <c:orientation val="minMax"/>
          <c:min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9520"/>
        <c:crosses val="autoZero"/>
        <c:crossBetween val="midCat"/>
      </c:valAx>
      <c:valAx>
        <c:axId val="786069520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657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940421665417093"/>
                  <c:y val="-2.73706378418673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'5_yr'!$O$31:$O$45</c:f>
              <c:numCache>
                <c:formatCode>0.000</c:formatCode>
                <c:ptCount val="15"/>
                <c:pt idx="0">
                  <c:v>4.9409069482925512</c:v>
                </c:pt>
                <c:pt idx="1">
                  <c:v>4.9613650794588331</c:v>
                </c:pt>
                <c:pt idx="2">
                  <c:v>4.8587751076436687</c:v>
                </c:pt>
                <c:pt idx="3">
                  <c:v>4.913669199847293</c:v>
                </c:pt>
                <c:pt idx="4">
                  <c:v>4.8296829392145195</c:v>
                </c:pt>
                <c:pt idx="5">
                  <c:v>4.8244198796723321</c:v>
                </c:pt>
                <c:pt idx="6">
                  <c:v>4.7837283278670286</c:v>
                </c:pt>
                <c:pt idx="7">
                  <c:v>4.7969385679914982</c:v>
                </c:pt>
                <c:pt idx="8">
                  <c:v>4.7628195683943089</c:v>
                </c:pt>
                <c:pt idx="9">
                  <c:v>4.7179841000485432</c:v>
                </c:pt>
                <c:pt idx="10">
                  <c:v>4.7741211837718502</c:v>
                </c:pt>
                <c:pt idx="11">
                  <c:v>4.7620272913780557</c:v>
                </c:pt>
                <c:pt idx="12">
                  <c:v>4.725792872727764</c:v>
                </c:pt>
                <c:pt idx="13">
                  <c:v>4.777094909629831</c:v>
                </c:pt>
                <c:pt idx="14">
                  <c:v>4.8399601210670467</c:v>
                </c:pt>
              </c:numCache>
            </c:numRef>
          </c:xVal>
          <c:yVal>
            <c:numRef>
              <c:f>'5_yr'!$AJ$31:$AJ$45</c:f>
              <c:numCache>
                <c:formatCode>0.000</c:formatCode>
                <c:ptCount val="15"/>
                <c:pt idx="0">
                  <c:v>3.5484051604879596</c:v>
                </c:pt>
                <c:pt idx="1">
                  <c:v>3.5731719549746099</c:v>
                </c:pt>
                <c:pt idx="2">
                  <c:v>3.4864249771866858</c:v>
                </c:pt>
                <c:pt idx="3">
                  <c:v>3.5209852939846611</c:v>
                </c:pt>
                <c:pt idx="4">
                  <c:v>3.5028185352305541</c:v>
                </c:pt>
                <c:pt idx="5">
                  <c:v>3.4967464560414956</c:v>
                </c:pt>
                <c:pt idx="6">
                  <c:v>3.4815660604450551</c:v>
                </c:pt>
                <c:pt idx="7">
                  <c:v>3.4904429056681048</c:v>
                </c:pt>
                <c:pt idx="8">
                  <c:v>3.4750651920935494</c:v>
                </c:pt>
                <c:pt idx="9">
                  <c:v>3.458758258552233</c:v>
                </c:pt>
                <c:pt idx="10">
                  <c:v>3.4796555056170169</c:v>
                </c:pt>
                <c:pt idx="11">
                  <c:v>3.4627046128612449</c:v>
                </c:pt>
                <c:pt idx="12">
                  <c:v>3.4252658729772527</c:v>
                </c:pt>
                <c:pt idx="13">
                  <c:v>3.4787879304152329</c:v>
                </c:pt>
                <c:pt idx="14">
                  <c:v>3.5504684964615105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28-465F-A5FA-6C961346E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58544"/>
        <c:axId val="786059720"/>
      </c:scatterChart>
      <c:valAx>
        <c:axId val="786058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9720"/>
        <c:crosses val="autoZero"/>
        <c:crossBetween val="midCat"/>
      </c:valAx>
      <c:valAx>
        <c:axId val="78605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85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2018745135302678E-2"/>
                  <c:y val="0.26098457811116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'5_yr'!$S$31:$S$45</c:f>
              <c:numCache>
                <c:formatCode>0.000</c:formatCode>
                <c:ptCount val="15"/>
                <c:pt idx="0">
                  <c:v>4.8391024586352227</c:v>
                </c:pt>
                <c:pt idx="1">
                  <c:v>4.8304699164692178</c:v>
                </c:pt>
                <c:pt idx="2">
                  <c:v>4.8303224824884019</c:v>
                </c:pt>
                <c:pt idx="3">
                  <c:v>4.8787073206818503</c:v>
                </c:pt>
                <c:pt idx="4">
                  <c:v>4.8942796284640782</c:v>
                </c:pt>
                <c:pt idx="5">
                  <c:v>4.8841421436154908</c:v>
                </c:pt>
                <c:pt idx="6">
                  <c:v>4.9272751578562941</c:v>
                </c:pt>
                <c:pt idx="7">
                  <c:v>5.0060202243486476</c:v>
                </c:pt>
                <c:pt idx="8">
                  <c:v>5.0755406401400185</c:v>
                </c:pt>
                <c:pt idx="9">
                  <c:v>5.1214686291876443</c:v>
                </c:pt>
                <c:pt idx="10">
                  <c:v>5.2075735258510578</c:v>
                </c:pt>
                <c:pt idx="11">
                  <c:v>5.2471903166442146</c:v>
                </c:pt>
                <c:pt idx="12">
                  <c:v>5.2143563942412499</c:v>
                </c:pt>
                <c:pt idx="13">
                  <c:v>5.1804910880152111</c:v>
                </c:pt>
                <c:pt idx="14">
                  <c:v>5.2262794555076599</c:v>
                </c:pt>
              </c:numCache>
            </c:numRef>
          </c:xVal>
          <c:yVal>
            <c:numRef>
              <c:f>'5_yr'!$AN$31:$AN$45</c:f>
              <c:numCache>
                <c:formatCode>0.000</c:formatCode>
                <c:ptCount val="15"/>
                <c:pt idx="0">
                  <c:v>3.5176735044104701</c:v>
                </c:pt>
                <c:pt idx="1">
                  <c:v>3.5058465157193077</c:v>
                </c:pt>
                <c:pt idx="2">
                  <c:v>3.4997577483889848</c:v>
                </c:pt>
                <c:pt idx="3">
                  <c:v>3.5292933686731556</c:v>
                </c:pt>
                <c:pt idx="4">
                  <c:v>3.5426647932951272</c:v>
                </c:pt>
                <c:pt idx="5">
                  <c:v>3.5386378980783695</c:v>
                </c:pt>
                <c:pt idx="6">
                  <c:v>3.5764922096367289</c:v>
                </c:pt>
                <c:pt idx="7">
                  <c:v>3.6358815529294737</c:v>
                </c:pt>
                <c:pt idx="8">
                  <c:v>3.6863187775963913</c:v>
                </c:pt>
                <c:pt idx="9">
                  <c:v>3.7195212219465641</c:v>
                </c:pt>
                <c:pt idx="10">
                  <c:v>3.7573211838092564</c:v>
                </c:pt>
                <c:pt idx="11">
                  <c:v>3.7803970024098477</c:v>
                </c:pt>
                <c:pt idx="12">
                  <c:v>3.7531232596950557</c:v>
                </c:pt>
                <c:pt idx="13">
                  <c:v>3.7291587828029957</c:v>
                </c:pt>
                <c:pt idx="14">
                  <c:v>3.7515298350319966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CD-45F2-BE63-8A2EA05D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1288"/>
        <c:axId val="786055408"/>
      </c:scatterChart>
      <c:valAx>
        <c:axId val="786061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5408"/>
        <c:crosses val="autoZero"/>
        <c:crossBetween val="midCat"/>
      </c:valAx>
      <c:valAx>
        <c:axId val="786055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128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837374035010198E-2"/>
                  <c:y val="0.278863905325443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'5_yr'!$G$31:$G$45</c:f>
              <c:numCache>
                <c:formatCode>0.000</c:formatCode>
                <c:ptCount val="15"/>
                <c:pt idx="0">
                  <c:v>4.9075992975820801</c:v>
                </c:pt>
                <c:pt idx="1">
                  <c:v>4.9404170505803711</c:v>
                </c:pt>
                <c:pt idx="2">
                  <c:v>4.9863885693159018</c:v>
                </c:pt>
                <c:pt idx="3">
                  <c:v>4.9518686220029959</c:v>
                </c:pt>
                <c:pt idx="4">
                  <c:v>4.9397344945495565</c:v>
                </c:pt>
                <c:pt idx="5">
                  <c:v>4.9656225175612283</c:v>
                </c:pt>
                <c:pt idx="6">
                  <c:v>5.0030511837576208</c:v>
                </c:pt>
                <c:pt idx="7">
                  <c:v>5.0413135671080056</c:v>
                </c:pt>
                <c:pt idx="8">
                  <c:v>5.060548747713411</c:v>
                </c:pt>
                <c:pt idx="9">
                  <c:v>5.1591843803272655</c:v>
                </c:pt>
                <c:pt idx="10">
                  <c:v>5.1805150600817598</c:v>
                </c:pt>
                <c:pt idx="11">
                  <c:v>5.1433444018494976</c:v>
                </c:pt>
                <c:pt idx="12">
                  <c:v>5.1732041285172397</c:v>
                </c:pt>
                <c:pt idx="13">
                  <c:v>5.1896658268678681</c:v>
                </c:pt>
                <c:pt idx="14">
                  <c:v>5.2207681269885375</c:v>
                </c:pt>
              </c:numCache>
            </c:numRef>
          </c:xVal>
          <c:yVal>
            <c:numRef>
              <c:f>'5_yr'!$AB$31:$AB$45</c:f>
              <c:numCache>
                <c:formatCode>0.000</c:formatCode>
                <c:ptCount val="15"/>
                <c:pt idx="0">
                  <c:v>3.5758749611953871</c:v>
                </c:pt>
                <c:pt idx="1">
                  <c:v>3.5895148505785839</c:v>
                </c:pt>
                <c:pt idx="2">
                  <c:v>3.6140739998996918</c:v>
                </c:pt>
                <c:pt idx="3">
                  <c:v>3.6020772695092536</c:v>
                </c:pt>
                <c:pt idx="4">
                  <c:v>3.6023077077619741</c:v>
                </c:pt>
                <c:pt idx="5">
                  <c:v>3.5861594300857824</c:v>
                </c:pt>
                <c:pt idx="6">
                  <c:v>3.6079084739843492</c:v>
                </c:pt>
                <c:pt idx="7">
                  <c:v>3.6146099448119182</c:v>
                </c:pt>
                <c:pt idx="8">
                  <c:v>3.6255065760995304</c:v>
                </c:pt>
                <c:pt idx="9">
                  <c:v>3.6793109448555681</c:v>
                </c:pt>
                <c:pt idx="10">
                  <c:v>3.6876931785586868</c:v>
                </c:pt>
                <c:pt idx="11">
                  <c:v>3.6789673963068132</c:v>
                </c:pt>
                <c:pt idx="12">
                  <c:v>3.7220331649653722</c:v>
                </c:pt>
                <c:pt idx="13">
                  <c:v>3.7347322849256388</c:v>
                </c:pt>
                <c:pt idx="14">
                  <c:v>3.7807554088447608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BF9-41DB-95F5-9C566DF98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57760"/>
        <c:axId val="786062856"/>
      </c:scatterChart>
      <c:valAx>
        <c:axId val="786057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2856"/>
        <c:crosses val="autoZero"/>
        <c:crossBetween val="midCat"/>
      </c:valAx>
      <c:valAx>
        <c:axId val="78606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776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446150275292204"/>
          <c:y val="0.137414364640884"/>
          <c:w val="0.83734504209353289"/>
          <c:h val="0.73353251837995392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9527559055118E-2"/>
                  <c:y val="0.18848315835520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'5_yr'!$K$31:$K$45</c:f>
              <c:numCache>
                <c:formatCode>0.000</c:formatCode>
                <c:ptCount val="15"/>
                <c:pt idx="0">
                  <c:v>4.216754688800342</c:v>
                </c:pt>
                <c:pt idx="1">
                  <c:v>4.2372201559702178</c:v>
                </c:pt>
                <c:pt idx="2">
                  <c:v>4.2510464253209106</c:v>
                </c:pt>
                <c:pt idx="3">
                  <c:v>4.2849815276303396</c:v>
                </c:pt>
                <c:pt idx="4">
                  <c:v>4.3940213878182366</c:v>
                </c:pt>
                <c:pt idx="5">
                  <c:v>4.4173597886488896</c:v>
                </c:pt>
                <c:pt idx="6">
                  <c:v>4.4140171731000253</c:v>
                </c:pt>
                <c:pt idx="7">
                  <c:v>4.3934070138772707</c:v>
                </c:pt>
                <c:pt idx="8">
                  <c:v>4.4158663658044626</c:v>
                </c:pt>
                <c:pt idx="9">
                  <c:v>4.4098652845294897</c:v>
                </c:pt>
                <c:pt idx="10">
                  <c:v>4.3517729374568184</c:v>
                </c:pt>
                <c:pt idx="11">
                  <c:v>4.3067564858691973</c:v>
                </c:pt>
                <c:pt idx="12">
                  <c:v>4.3494646232413192</c:v>
                </c:pt>
                <c:pt idx="13">
                  <c:v>4.3388432545395661</c:v>
                </c:pt>
                <c:pt idx="14">
                  <c:v>4.3843571442385345</c:v>
                </c:pt>
              </c:numCache>
            </c:numRef>
          </c:xVal>
          <c:yVal>
            <c:numRef>
              <c:f>'5_yr'!$AF$31:$AF$45</c:f>
              <c:numCache>
                <c:formatCode>0.000</c:formatCode>
                <c:ptCount val="15"/>
                <c:pt idx="0">
                  <c:v>3.0689178559686945</c:v>
                </c:pt>
                <c:pt idx="1">
                  <c:v>3.093885932274818</c:v>
                </c:pt>
                <c:pt idx="2">
                  <c:v>3.0933423338160639</c:v>
                </c:pt>
                <c:pt idx="3">
                  <c:v>3.1265339644585071</c:v>
                </c:pt>
                <c:pt idx="4">
                  <c:v>3.2222433548391431</c:v>
                </c:pt>
                <c:pt idx="5">
                  <c:v>3.2406206314357431</c:v>
                </c:pt>
                <c:pt idx="6">
                  <c:v>3.2347515849483779</c:v>
                </c:pt>
                <c:pt idx="7">
                  <c:v>3.2335653885389615</c:v>
                </c:pt>
                <c:pt idx="8">
                  <c:v>3.2694287615132085</c:v>
                </c:pt>
                <c:pt idx="9">
                  <c:v>3.2600813951843852</c:v>
                </c:pt>
                <c:pt idx="10">
                  <c:v>3.201069754591269</c:v>
                </c:pt>
                <c:pt idx="11">
                  <c:v>3.1664039499444931</c:v>
                </c:pt>
                <c:pt idx="12">
                  <c:v>3.1895074506766101</c:v>
                </c:pt>
                <c:pt idx="13">
                  <c:v>3.1699208305155477</c:v>
                </c:pt>
                <c:pt idx="14">
                  <c:v>3.195340388758535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2F-4BE8-BE7B-AB6D8F109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3248"/>
        <c:axId val="786063640"/>
      </c:scatterChart>
      <c:valAx>
        <c:axId val="786063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3640"/>
        <c:crosses val="autoZero"/>
        <c:crossBetween val="midCat"/>
      </c:valAx>
      <c:valAx>
        <c:axId val="78606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324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2940421665417093"/>
                  <c:y val="-2.737063784186739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'15_yr'!$O$31:$O$45</c:f>
              <c:numCache>
                <c:formatCode>0.000</c:formatCode>
                <c:ptCount val="15"/>
                <c:pt idx="0">
                  <c:v>6.546607880800642</c:v>
                </c:pt>
                <c:pt idx="1">
                  <c:v>6.5215356359036267</c:v>
                </c:pt>
                <c:pt idx="2">
                  <c:v>6.4537760646860756</c:v>
                </c:pt>
                <c:pt idx="3">
                  <c:v>6.4934674408884225</c:v>
                </c:pt>
                <c:pt idx="4">
                  <c:v>6.3690211318240006</c:v>
                </c:pt>
                <c:pt idx="5">
                  <c:v>6.1490905353810055</c:v>
                </c:pt>
                <c:pt idx="6">
                  <c:v>5.9290815688717071</c:v>
                </c:pt>
                <c:pt idx="7">
                  <c:v>5.7275012777940351</c:v>
                </c:pt>
                <c:pt idx="8">
                  <c:v>5.5955838855202451</c:v>
                </c:pt>
                <c:pt idx="9">
                  <c:v>5.6344460934038247</c:v>
                </c:pt>
                <c:pt idx="10">
                  <c:v>5.9532861327689393</c:v>
                </c:pt>
                <c:pt idx="11">
                  <c:v>6.0020046637124933</c:v>
                </c:pt>
                <c:pt idx="12">
                  <c:v>6.0665199570981603</c:v>
                </c:pt>
                <c:pt idx="13">
                  <c:v>6.1992772681706168</c:v>
                </c:pt>
                <c:pt idx="14">
                  <c:v>6.320882432820377</c:v>
                </c:pt>
              </c:numCache>
            </c:numRef>
          </c:xVal>
          <c:yVal>
            <c:numRef>
              <c:f>'15_yr'!$AJ$31:$AJ$45</c:f>
              <c:numCache>
                <c:formatCode>0.000</c:formatCode>
                <c:ptCount val="15"/>
                <c:pt idx="0">
                  <c:v>4.5594398313698639</c:v>
                </c:pt>
                <c:pt idx="1">
                  <c:v>4.5746408594955374</c:v>
                </c:pt>
                <c:pt idx="2">
                  <c:v>4.5481641465651057</c:v>
                </c:pt>
                <c:pt idx="3">
                  <c:v>4.5756568511474152</c:v>
                </c:pt>
                <c:pt idx="4">
                  <c:v>4.5511962903000089</c:v>
                </c:pt>
                <c:pt idx="5">
                  <c:v>4.391486954724118</c:v>
                </c:pt>
                <c:pt idx="6">
                  <c:v>4.2738826563803824</c:v>
                </c:pt>
                <c:pt idx="7">
                  <c:v>4.1268185618734741</c:v>
                </c:pt>
                <c:pt idx="8">
                  <c:v>4.0588370302852308</c:v>
                </c:pt>
                <c:pt idx="9">
                  <c:v>4.0926738800403726</c:v>
                </c:pt>
                <c:pt idx="10">
                  <c:v>4.3607644329685673</c:v>
                </c:pt>
                <c:pt idx="11">
                  <c:v>4.4023289420843223</c:v>
                </c:pt>
                <c:pt idx="12">
                  <c:v>4.434995497347284</c:v>
                </c:pt>
                <c:pt idx="13">
                  <c:v>4.5388138021412141</c:v>
                </c:pt>
                <c:pt idx="14">
                  <c:v>4.6477535181384138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E3-4F1C-BBC0-FFF887ABF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4032"/>
        <c:axId val="786059328"/>
      </c:scatterChart>
      <c:valAx>
        <c:axId val="78606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9328"/>
        <c:crosses val="autoZero"/>
        <c:crossBetween val="midCat"/>
      </c:valAx>
      <c:valAx>
        <c:axId val="786059328"/>
        <c:scaling>
          <c:orientation val="minMax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403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2018745135302678E-2"/>
                  <c:y val="0.260984578111168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'15_yr'!$S$31:$S$45</c:f>
              <c:numCache>
                <c:formatCode>0.000</c:formatCode>
                <c:ptCount val="15"/>
                <c:pt idx="0">
                  <c:v>6.2854273450767799</c:v>
                </c:pt>
                <c:pt idx="1">
                  <c:v>6.2603352863024178</c:v>
                </c:pt>
                <c:pt idx="2">
                  <c:v>6.2498709764121667</c:v>
                </c:pt>
                <c:pt idx="3">
                  <c:v>6.2952641104317522</c:v>
                </c:pt>
                <c:pt idx="4">
                  <c:v>6.2024036355876566</c:v>
                </c:pt>
                <c:pt idx="5">
                  <c:v>6.1144545731241857</c:v>
                </c:pt>
                <c:pt idx="6">
                  <c:v>6.1871955763470137</c:v>
                </c:pt>
                <c:pt idx="7">
                  <c:v>6.2726059462256512</c:v>
                </c:pt>
                <c:pt idx="8">
                  <c:v>6.4336778258550655</c:v>
                </c:pt>
                <c:pt idx="9">
                  <c:v>6.5781251571871264</c:v>
                </c:pt>
                <c:pt idx="10">
                  <c:v>6.739035670624431</c:v>
                </c:pt>
                <c:pt idx="11">
                  <c:v>6.8174387029301213</c:v>
                </c:pt>
                <c:pt idx="12">
                  <c:v>6.7602232795071266</c:v>
                </c:pt>
                <c:pt idx="13">
                  <c:v>6.6841638578381479</c:v>
                </c:pt>
                <c:pt idx="14">
                  <c:v>6.6456024632197801</c:v>
                </c:pt>
              </c:numCache>
            </c:numRef>
          </c:xVal>
          <c:yVal>
            <c:numRef>
              <c:f>'15_yr'!$AN$31:$AN$45</c:f>
              <c:numCache>
                <c:formatCode>0.000</c:formatCode>
                <c:ptCount val="15"/>
                <c:pt idx="0">
                  <c:v>4.4768123018556256</c:v>
                </c:pt>
                <c:pt idx="1">
                  <c:v>4.4455845966178735</c:v>
                </c:pt>
                <c:pt idx="2">
                  <c:v>4.4123489597333077</c:v>
                </c:pt>
                <c:pt idx="3">
                  <c:v>4.432324852090475</c:v>
                </c:pt>
                <c:pt idx="4">
                  <c:v>4.3710057799881135</c:v>
                </c:pt>
                <c:pt idx="5">
                  <c:v>4.346976656568196</c:v>
                </c:pt>
                <c:pt idx="6">
                  <c:v>4.4011190351990992</c:v>
                </c:pt>
                <c:pt idx="7">
                  <c:v>4.4810777569835381</c:v>
                </c:pt>
                <c:pt idx="8">
                  <c:v>4.5946128747181065</c:v>
                </c:pt>
                <c:pt idx="9">
                  <c:v>4.6876177577929878</c:v>
                </c:pt>
                <c:pt idx="10">
                  <c:v>4.7622652650937738</c:v>
                </c:pt>
                <c:pt idx="11">
                  <c:v>4.7779610009749245</c:v>
                </c:pt>
                <c:pt idx="12">
                  <c:v>4.7380134625668324</c:v>
                </c:pt>
                <c:pt idx="13">
                  <c:v>4.6535916835217206</c:v>
                </c:pt>
                <c:pt idx="14">
                  <c:v>4.6199753924354923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7F-4FEA-8E5C-103EBA140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52664"/>
        <c:axId val="786053448"/>
      </c:scatterChart>
      <c:valAx>
        <c:axId val="786052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3448"/>
        <c:crosses val="autoZero"/>
        <c:crossBetween val="midCat"/>
      </c:valAx>
      <c:valAx>
        <c:axId val="786053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52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3.1837374035010198E-2"/>
                  <c:y val="0.278863905325443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'15_yr'!$G$31:$G$45</c:f>
              <c:numCache>
                <c:formatCode>0.000</c:formatCode>
                <c:ptCount val="15"/>
                <c:pt idx="0">
                  <c:v>6.46546743733514</c:v>
                </c:pt>
                <c:pt idx="1">
                  <c:v>6.3965809640033138</c:v>
                </c:pt>
                <c:pt idx="2">
                  <c:v>6.4597879293205498</c:v>
                </c:pt>
                <c:pt idx="3">
                  <c:v>6.446835810118988</c:v>
                </c:pt>
                <c:pt idx="4">
                  <c:v>6.4500002082504837</c:v>
                </c:pt>
                <c:pt idx="5">
                  <c:v>6.4488848572424393</c:v>
                </c:pt>
                <c:pt idx="6">
                  <c:v>6.4772548240519896</c:v>
                </c:pt>
                <c:pt idx="7">
                  <c:v>6.5708918978656854</c:v>
                </c:pt>
                <c:pt idx="8">
                  <c:v>6.5988752953059029</c:v>
                </c:pt>
                <c:pt idx="9">
                  <c:v>6.7862440592943258</c:v>
                </c:pt>
                <c:pt idx="10">
                  <c:v>6.8580557594667066</c:v>
                </c:pt>
                <c:pt idx="11">
                  <c:v>6.8099409913815787</c:v>
                </c:pt>
                <c:pt idx="12">
                  <c:v>6.8052487764929559</c:v>
                </c:pt>
                <c:pt idx="13">
                  <c:v>6.7383042629683159</c:v>
                </c:pt>
                <c:pt idx="14">
                  <c:v>6.7435880751891002</c:v>
                </c:pt>
              </c:numCache>
            </c:numRef>
          </c:xVal>
          <c:yVal>
            <c:numRef>
              <c:f>'15_yr'!$AB$31:$AB$45</c:f>
              <c:numCache>
                <c:formatCode>0.000</c:formatCode>
                <c:ptCount val="15"/>
                <c:pt idx="0">
                  <c:v>4.5597328733848181</c:v>
                </c:pt>
                <c:pt idx="1">
                  <c:v>4.5308073852831967</c:v>
                </c:pt>
                <c:pt idx="2">
                  <c:v>4.5396238054092084</c:v>
                </c:pt>
                <c:pt idx="3">
                  <c:v>4.5567490075948278</c:v>
                </c:pt>
                <c:pt idx="4">
                  <c:v>4.5977821364070586</c:v>
                </c:pt>
                <c:pt idx="5">
                  <c:v>4.5177130109542194</c:v>
                </c:pt>
                <c:pt idx="6">
                  <c:v>4.507309755091728</c:v>
                </c:pt>
                <c:pt idx="7">
                  <c:v>4.5209508105061218</c:v>
                </c:pt>
                <c:pt idx="8">
                  <c:v>4.5593693261379808</c:v>
                </c:pt>
                <c:pt idx="9">
                  <c:v>4.6682541888470315</c:v>
                </c:pt>
                <c:pt idx="10">
                  <c:v>4.7382359654936872</c:v>
                </c:pt>
                <c:pt idx="11">
                  <c:v>4.754948992915061</c:v>
                </c:pt>
                <c:pt idx="12">
                  <c:v>4.8295456295906858</c:v>
                </c:pt>
                <c:pt idx="13">
                  <c:v>4.8216770464949352</c:v>
                </c:pt>
                <c:pt idx="14">
                  <c:v>4.8329420372622209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FE-480E-ACAF-D690F2D89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68344"/>
        <c:axId val="786068736"/>
      </c:scatterChart>
      <c:valAx>
        <c:axId val="786068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8736"/>
        <c:crosses val="autoZero"/>
        <c:crossBetween val="midCat"/>
      </c:valAx>
      <c:valAx>
        <c:axId val="7860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834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9527559055118E-2"/>
                  <c:y val="0.188483158355205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'15_yr'!$K$31:$K$45</c:f>
              <c:numCache>
                <c:formatCode>0.000</c:formatCode>
                <c:ptCount val="15"/>
                <c:pt idx="0">
                  <c:v>6.2660996916374661</c:v>
                </c:pt>
                <c:pt idx="1">
                  <c:v>6.2804747804993637</c:v>
                </c:pt>
                <c:pt idx="2">
                  <c:v>6.299786959682498</c:v>
                </c:pt>
                <c:pt idx="3">
                  <c:v>6.341550391151964</c:v>
                </c:pt>
                <c:pt idx="4">
                  <c:v>6.4822460811344671</c:v>
                </c:pt>
                <c:pt idx="5">
                  <c:v>6.4404567179209682</c:v>
                </c:pt>
                <c:pt idx="6">
                  <c:v>6.5172813910691723</c:v>
                </c:pt>
                <c:pt idx="7">
                  <c:v>6.4447612874889826</c:v>
                </c:pt>
                <c:pt idx="8">
                  <c:v>6.4344876485980347</c:v>
                </c:pt>
                <c:pt idx="9">
                  <c:v>6.4119088277365774</c:v>
                </c:pt>
                <c:pt idx="10">
                  <c:v>6.2596062484616075</c:v>
                </c:pt>
                <c:pt idx="11">
                  <c:v>6.2425978020985591</c:v>
                </c:pt>
                <c:pt idx="12">
                  <c:v>6.1949314808486999</c:v>
                </c:pt>
                <c:pt idx="13">
                  <c:v>6.1633911678266697</c:v>
                </c:pt>
                <c:pt idx="14">
                  <c:v>6.2311169797160062</c:v>
                </c:pt>
              </c:numCache>
            </c:numRef>
          </c:xVal>
          <c:yVal>
            <c:numRef>
              <c:f>'15_yr'!$AF$31:$AF$45</c:f>
              <c:numCache>
                <c:formatCode>0.000</c:formatCode>
                <c:ptCount val="15"/>
                <c:pt idx="0">
                  <c:v>4.6302526325421649</c:v>
                </c:pt>
                <c:pt idx="1">
                  <c:v>4.6582042188377537</c:v>
                </c:pt>
                <c:pt idx="2">
                  <c:v>4.6193315245396631</c:v>
                </c:pt>
                <c:pt idx="3">
                  <c:v>4.6631396766750699</c:v>
                </c:pt>
                <c:pt idx="4">
                  <c:v>4.7661212604755976</c:v>
                </c:pt>
                <c:pt idx="5">
                  <c:v>4.7254537996598653</c:v>
                </c:pt>
                <c:pt idx="6">
                  <c:v>4.7454640695698584</c:v>
                </c:pt>
                <c:pt idx="7">
                  <c:v>4.7001955101514392</c:v>
                </c:pt>
                <c:pt idx="8">
                  <c:v>4.7200720580315689</c:v>
                </c:pt>
                <c:pt idx="9">
                  <c:v>4.7012588645229059</c:v>
                </c:pt>
                <c:pt idx="10">
                  <c:v>4.5685586325856242</c:v>
                </c:pt>
                <c:pt idx="11">
                  <c:v>4.548777858455761</c:v>
                </c:pt>
                <c:pt idx="12">
                  <c:v>4.5246078666413192</c:v>
                </c:pt>
                <c:pt idx="13">
                  <c:v>4.496644213111292</c:v>
                </c:pt>
                <c:pt idx="14">
                  <c:v>4.5622016860200203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08-4DB7-A6AC-1F752D83B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6074616"/>
        <c:axId val="786065208"/>
      </c:scatterChart>
      <c:valAx>
        <c:axId val="786074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65208"/>
        <c:crosses val="autoZero"/>
        <c:crossBetween val="midCat"/>
      </c:valAx>
      <c:valAx>
        <c:axId val="78606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074616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305594</xdr:colOff>
      <xdr:row>5</xdr:row>
      <xdr:rowOff>98426</xdr:rowOff>
    </xdr:from>
    <xdr:to>
      <xdr:col>22</xdr:col>
      <xdr:colOff>317500</xdr:colOff>
      <xdr:row>25</xdr:row>
      <xdr:rowOff>22225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3E7257-159E-4DC2-BE82-43435E38B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111125</xdr:colOff>
      <xdr:row>46</xdr:row>
      <xdr:rowOff>3175</xdr:rowOff>
    </xdr:from>
    <xdr:to>
      <xdr:col>39</xdr:col>
      <xdr:colOff>489744</xdr:colOff>
      <xdr:row>61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B22D97-61C4-47E8-B41D-62E2CD53A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457200</xdr:colOff>
      <xdr:row>45</xdr:row>
      <xdr:rowOff>111125</xdr:rowOff>
    </xdr:from>
    <xdr:to>
      <xdr:col>44</xdr:col>
      <xdr:colOff>226219</xdr:colOff>
      <xdr:row>60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13B2EE-E53F-4F6E-A1E7-0D2846D97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158750</xdr:colOff>
      <xdr:row>43</xdr:row>
      <xdr:rowOff>158750</xdr:rowOff>
    </xdr:from>
    <xdr:to>
      <xdr:col>17</xdr:col>
      <xdr:colOff>29369</xdr:colOff>
      <xdr:row>58</xdr:row>
      <xdr:rowOff>174625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B5ECEC-A2D8-4131-8BF9-A195DE711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441325</xdr:colOff>
      <xdr:row>46</xdr:row>
      <xdr:rowOff>107950</xdr:rowOff>
    </xdr:from>
    <xdr:to>
      <xdr:col>21</xdr:col>
      <xdr:colOff>289719</xdr:colOff>
      <xdr:row>61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0A51BC9-AE97-4111-A949-F1E369808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63500</xdr:colOff>
      <xdr:row>52</xdr:row>
      <xdr:rowOff>82550</xdr:rowOff>
    </xdr:from>
    <xdr:to>
      <xdr:col>39</xdr:col>
      <xdr:colOff>442119</xdr:colOff>
      <xdr:row>67</xdr:row>
      <xdr:rowOff>98425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CE2BE7-59AD-40D3-9229-2DD8F4853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92075</xdr:colOff>
      <xdr:row>49</xdr:row>
      <xdr:rowOff>63500</xdr:rowOff>
    </xdr:from>
    <xdr:to>
      <xdr:col>45</xdr:col>
      <xdr:colOff>273844</xdr:colOff>
      <xdr:row>64</xdr:row>
      <xdr:rowOff>79375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B0D6EC-7333-4D86-A167-633A9FE4E8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45</xdr:row>
      <xdr:rowOff>0</xdr:rowOff>
    </xdr:from>
    <xdr:to>
      <xdr:col>14</xdr:col>
      <xdr:colOff>378619</xdr:colOff>
      <xdr:row>60</xdr:row>
      <xdr:rowOff>15875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2A75678-D465-4944-B8E3-1DD7ED276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44</xdr:row>
      <xdr:rowOff>187325</xdr:rowOff>
    </xdr:from>
    <xdr:to>
      <xdr:col>21</xdr:col>
      <xdr:colOff>480219</xdr:colOff>
      <xdr:row>60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93D832B-CA1E-4D2A-844C-BDEED9679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117475</xdr:colOff>
      <xdr:row>6</xdr:row>
      <xdr:rowOff>95250</xdr:rowOff>
    </xdr:from>
    <xdr:to>
      <xdr:col>21</xdr:col>
      <xdr:colOff>95250</xdr:colOff>
      <xdr:row>26</xdr:row>
      <xdr:rowOff>76199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FFE4617-F491-4048-8C3D-A0F56C91F0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365124</xdr:colOff>
      <xdr:row>53</xdr:row>
      <xdr:rowOff>63500</xdr:rowOff>
    </xdr:from>
    <xdr:to>
      <xdr:col>36</xdr:col>
      <xdr:colOff>324643</xdr:colOff>
      <xdr:row>65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5D79C9-2D43-4321-A1BB-8785AA975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292100</xdr:colOff>
      <xdr:row>47</xdr:row>
      <xdr:rowOff>114300</xdr:rowOff>
    </xdr:from>
    <xdr:to>
      <xdr:col>42</xdr:col>
      <xdr:colOff>150019</xdr:colOff>
      <xdr:row>62</xdr:row>
      <xdr:rowOff>130175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008F9C-2FDC-41B1-A7E2-9CEB245CA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396875</xdr:colOff>
      <xdr:row>51</xdr:row>
      <xdr:rowOff>47625</xdr:rowOff>
    </xdr:from>
    <xdr:to>
      <xdr:col>15</xdr:col>
      <xdr:colOff>150019</xdr:colOff>
      <xdr:row>64</xdr:row>
      <xdr:rowOff>34925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30DBF6A-D29D-4438-8267-BAC7886F8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292100</xdr:colOff>
      <xdr:row>47</xdr:row>
      <xdr:rowOff>63500</xdr:rowOff>
    </xdr:from>
    <xdr:to>
      <xdr:col>21</xdr:col>
      <xdr:colOff>150019</xdr:colOff>
      <xdr:row>62</xdr:row>
      <xdr:rowOff>79375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B1A5004-64CF-47AF-BC6F-C956B1D23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203200</xdr:colOff>
      <xdr:row>3</xdr:row>
      <xdr:rowOff>92075</xdr:rowOff>
    </xdr:from>
    <xdr:to>
      <xdr:col>22</xdr:col>
      <xdr:colOff>215106</xdr:colOff>
      <xdr:row>23</xdr:row>
      <xdr:rowOff>15874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EA0F725-58D4-4E2B-A3FD-AFBA3136FC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1"/>
  <sheetViews>
    <sheetView topLeftCell="A13" zoomScale="60" zoomScaleNormal="60" workbookViewId="0">
      <pane ySplit="690" activePane="bottomLeft"/>
      <selection activeCell="X13" sqref="X1:AA1048576"/>
      <selection pane="bottomLeft" activeCell="C4" sqref="C4:F29"/>
    </sheetView>
  </sheetViews>
  <sheetFormatPr defaultRowHeight="15" x14ac:dyDescent="0.25"/>
  <cols>
    <col min="1" max="1" width="8.8554687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3" x14ac:dyDescent="0.25">
      <c r="A1" s="3" t="s">
        <v>0</v>
      </c>
    </row>
    <row r="2" spans="1:43" x14ac:dyDescent="0.25">
      <c r="A2" s="1" t="s">
        <v>1</v>
      </c>
      <c r="B2" s="4" t="s">
        <v>2</v>
      </c>
      <c r="C2" s="4" t="s">
        <v>12</v>
      </c>
      <c r="G2" s="23" t="s">
        <v>7</v>
      </c>
      <c r="H2" s="24"/>
      <c r="I2" s="24"/>
      <c r="J2" s="25"/>
      <c r="K2" s="20" t="s">
        <v>8</v>
      </c>
      <c r="L2" s="21"/>
      <c r="M2" s="21"/>
      <c r="N2" s="22"/>
      <c r="O2" s="20" t="s">
        <v>10</v>
      </c>
      <c r="P2" s="21"/>
      <c r="Q2" s="21"/>
      <c r="R2" s="22"/>
      <c r="S2" s="20" t="s">
        <v>9</v>
      </c>
      <c r="T2" s="21"/>
      <c r="U2" s="21"/>
      <c r="V2" s="22"/>
      <c r="AB2" s="23" t="s">
        <v>7</v>
      </c>
      <c r="AC2" s="24"/>
      <c r="AD2" s="24"/>
      <c r="AE2" s="25"/>
      <c r="AF2" s="20" t="s">
        <v>8</v>
      </c>
      <c r="AG2" s="21"/>
      <c r="AH2" s="21"/>
      <c r="AI2" s="22"/>
      <c r="AJ2" s="20" t="s">
        <v>10</v>
      </c>
      <c r="AK2" s="21"/>
      <c r="AL2" s="21"/>
      <c r="AM2" s="22"/>
      <c r="AN2" s="20" t="s">
        <v>9</v>
      </c>
      <c r="AO2" s="21"/>
      <c r="AP2" s="21"/>
      <c r="AQ2" s="22"/>
    </row>
    <row r="3" spans="1:43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  <c r="AN3" s="16" t="s">
        <v>3</v>
      </c>
      <c r="AO3" s="17" t="s">
        <v>4</v>
      </c>
      <c r="AP3" s="17">
        <v>0.05</v>
      </c>
      <c r="AQ3" s="18">
        <v>0.95</v>
      </c>
    </row>
    <row r="4" spans="1:43" x14ac:dyDescent="0.25">
      <c r="A4" s="26">
        <v>1908.9986301369863</v>
      </c>
      <c r="B4" s="27">
        <v>3.2781113851126698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3" x14ac:dyDescent="0.25">
      <c r="A5" s="26">
        <v>1913.9986301369863</v>
      </c>
      <c r="B5" s="27">
        <v>3.162736984458439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3" x14ac:dyDescent="0.25">
      <c r="A6" s="26">
        <v>1918.9986301369863</v>
      </c>
      <c r="B6" s="27">
        <v>3.3387424935217256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3" x14ac:dyDescent="0.25">
      <c r="A7" s="26">
        <v>1923.9986301369863</v>
      </c>
      <c r="B7" s="27">
        <v>4.2672735489414908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>
        <f>H31/2</f>
        <v>0.31829573474710277</v>
      </c>
      <c r="AG7" s="6">
        <f>L31/2</f>
        <v>0.23229246839580375</v>
      </c>
      <c r="AH7" s="6">
        <f>P31/2</f>
        <v>0.25728270970858147</v>
      </c>
      <c r="AI7" s="7">
        <f>T31/2</f>
        <v>0.21588361057131603</v>
      </c>
      <c r="AJ7" s="5">
        <f>AC31/2</f>
        <v>0.22427020652093277</v>
      </c>
      <c r="AK7" s="6">
        <f>AG31/2</f>
        <v>0.16989033957830255</v>
      </c>
      <c r="AL7" s="6">
        <f>AK31/2</f>
        <v>0.18918090324594555</v>
      </c>
      <c r="AM7" s="7">
        <f>AO31/2</f>
        <v>0.15697004651104129</v>
      </c>
      <c r="AN7" s="5"/>
      <c r="AO7" s="6"/>
      <c r="AP7" s="6"/>
      <c r="AQ7" s="7"/>
    </row>
    <row r="8" spans="1:43" x14ac:dyDescent="0.25">
      <c r="A8" s="26">
        <v>1928.9986301369863</v>
      </c>
      <c r="B8" s="27">
        <v>3.8866127220981648</v>
      </c>
      <c r="C8" s="28">
        <f>AVERAGE(B4:B15)*25.406</f>
        <v>105.00505544540654</v>
      </c>
      <c r="D8" s="29">
        <f>STDEV(B4:B15)*25.406</f>
        <v>16.02191186955498</v>
      </c>
      <c r="E8" s="29">
        <f>PERCENTILE(B4:B15,0.9)*25.406</f>
        <v>121.29477769537864</v>
      </c>
      <c r="F8" s="29">
        <f>PERCENTILE(B4:B15,0.1)*25.406</f>
        <v>83.437737244196526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>
        <f t="shared" ref="AF8:AF21" si="0">H32/2</f>
        <v>0.28572181764728516</v>
      </c>
      <c r="AG8" s="6">
        <f t="shared" ref="AG8:AG21" si="1">L32/2</f>
        <v>0.23774114813638922</v>
      </c>
      <c r="AH8" s="6">
        <f t="shared" ref="AH8:AH21" si="2">P32/2</f>
        <v>0.34822016469134665</v>
      </c>
      <c r="AI8" s="7">
        <f t="shared" ref="AI8:AI21" si="3">T32/2</f>
        <v>0.22804978801616635</v>
      </c>
      <c r="AJ8" s="5">
        <f t="shared" ref="AJ8:AJ21" si="4">AC32/2</f>
        <v>0.20000777347080126</v>
      </c>
      <c r="AK8" s="6">
        <f t="shared" ref="AK8:AK21" si="5">AG32/2</f>
        <v>0.170643288466306</v>
      </c>
      <c r="AL8" s="6">
        <f t="shared" ref="AL8:AL21" si="6">AK32/2</f>
        <v>0.258702696556534</v>
      </c>
      <c r="AM8" s="7">
        <f t="shared" ref="AM8:AM21" si="7">AO32/2</f>
        <v>0.16615505963132055</v>
      </c>
      <c r="AN8" s="5"/>
      <c r="AO8" s="6"/>
      <c r="AP8" s="6"/>
      <c r="AQ8" s="7"/>
    </row>
    <row r="9" spans="1:43" x14ac:dyDescent="0.25">
      <c r="A9" s="26">
        <v>1933.9986301369863</v>
      </c>
      <c r="B9" s="27">
        <v>4.215191846636988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>
        <f t="shared" si="0"/>
        <v>0.27941047671771146</v>
      </c>
      <c r="AG9" s="6">
        <f t="shared" si="1"/>
        <v>0.23111651239095615</v>
      </c>
      <c r="AH9" s="6">
        <f t="shared" si="2"/>
        <v>0.25045453143020968</v>
      </c>
      <c r="AI9" s="7">
        <f t="shared" si="3"/>
        <v>0.22865469894601417</v>
      </c>
      <c r="AJ9" s="5">
        <f t="shared" si="4"/>
        <v>0.19924609694731071</v>
      </c>
      <c r="AK9" s="6">
        <f t="shared" si="5"/>
        <v>0.15979419520917024</v>
      </c>
      <c r="AL9" s="6">
        <f t="shared" si="6"/>
        <v>0.18106097940487711</v>
      </c>
      <c r="AM9" s="7">
        <f t="shared" si="7"/>
        <v>0.16727527377601831</v>
      </c>
      <c r="AN9" s="5"/>
      <c r="AO9" s="6"/>
      <c r="AP9" s="6"/>
      <c r="AQ9" s="7"/>
    </row>
    <row r="10" spans="1:43" x14ac:dyDescent="0.25">
      <c r="A10" s="26">
        <v>1938.9986301369863</v>
      </c>
      <c r="B10" s="27">
        <v>4.3734309784434906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>
        <f t="shared" si="0"/>
        <v>0.2943103720423958</v>
      </c>
      <c r="AG10" s="6">
        <f t="shared" si="1"/>
        <v>0.23907511674958271</v>
      </c>
      <c r="AH10" s="6">
        <f t="shared" si="2"/>
        <v>0.26283865889262104</v>
      </c>
      <c r="AI10" s="7">
        <f t="shared" si="3"/>
        <v>0.22996703872510138</v>
      </c>
      <c r="AJ10" s="5">
        <f t="shared" si="4"/>
        <v>0.21148749907538569</v>
      </c>
      <c r="AK10" s="6">
        <f t="shared" si="5"/>
        <v>0.17038844497890238</v>
      </c>
      <c r="AL10" s="6">
        <f t="shared" si="6"/>
        <v>0.19084502194135</v>
      </c>
      <c r="AM10" s="7">
        <f t="shared" si="7"/>
        <v>0.16556097417857515</v>
      </c>
      <c r="AN10" s="5"/>
      <c r="AO10" s="6"/>
      <c r="AP10" s="6"/>
      <c r="AQ10" s="7"/>
    </row>
    <row r="11" spans="1:43" x14ac:dyDescent="0.25">
      <c r="A11" s="26">
        <v>1943.9561643835616</v>
      </c>
      <c r="B11" s="27">
        <v>4.5092808170422423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>
        <f t="shared" si="0"/>
        <v>0.28221330544590295</v>
      </c>
      <c r="AG11" s="6">
        <f t="shared" si="1"/>
        <v>0.2563800229567561</v>
      </c>
      <c r="AH11" s="6">
        <f t="shared" si="2"/>
        <v>0.29138842730376663</v>
      </c>
      <c r="AI11" s="7">
        <f t="shared" si="3"/>
        <v>0.19275261387540168</v>
      </c>
      <c r="AJ11" s="5">
        <f t="shared" si="4"/>
        <v>0.20042139126929451</v>
      </c>
      <c r="AK11" s="6">
        <f t="shared" si="5"/>
        <v>0.18506565078612019</v>
      </c>
      <c r="AL11" s="6">
        <f t="shared" si="6"/>
        <v>0.21261576600702137</v>
      </c>
      <c r="AM11" s="7">
        <f t="shared" si="7"/>
        <v>0.14051898650693007</v>
      </c>
      <c r="AN11" s="5"/>
      <c r="AO11" s="6"/>
      <c r="AP11" s="6"/>
      <c r="AQ11" s="7"/>
    </row>
    <row r="12" spans="1:43" x14ac:dyDescent="0.25">
      <c r="A12" s="26">
        <v>1948.9986301369863</v>
      </c>
      <c r="B12" s="27">
        <v>4.7206668992082763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>
        <f t="shared" si="0"/>
        <v>0.28317556500601121</v>
      </c>
      <c r="AG12" s="6">
        <f t="shared" si="1"/>
        <v>0.25087631236799784</v>
      </c>
      <c r="AH12" s="6">
        <f t="shared" si="2"/>
        <v>0.19082848674440123</v>
      </c>
      <c r="AI12" s="7">
        <f t="shared" si="3"/>
        <v>0.1906615472065237</v>
      </c>
      <c r="AJ12" s="5">
        <f t="shared" si="4"/>
        <v>0.20556481025228521</v>
      </c>
      <c r="AK12" s="6">
        <f t="shared" si="5"/>
        <v>0.17914093506360926</v>
      </c>
      <c r="AL12" s="6">
        <f t="shared" si="6"/>
        <v>0.13405352644963001</v>
      </c>
      <c r="AM12" s="7">
        <f t="shared" si="7"/>
        <v>0.13934940825246048</v>
      </c>
      <c r="AN12" s="5"/>
      <c r="AO12" s="6"/>
      <c r="AP12" s="6"/>
      <c r="AQ12" s="7"/>
    </row>
    <row r="13" spans="1:43" x14ac:dyDescent="0.25">
      <c r="A13" s="26">
        <v>1953.9986301369863</v>
      </c>
      <c r="B13" s="27">
        <v>3.9392612759104986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>
        <f t="shared" si="0"/>
        <v>0.30776707748257809</v>
      </c>
      <c r="AG13" s="6">
        <f t="shared" si="1"/>
        <v>0.23881329626026718</v>
      </c>
      <c r="AH13" s="6">
        <f t="shared" si="2"/>
        <v>0.21146184467232546</v>
      </c>
      <c r="AI13" s="7">
        <f t="shared" si="3"/>
        <v>0.20775013311516743</v>
      </c>
      <c r="AJ13" s="5">
        <f t="shared" si="4"/>
        <v>0.22278484578889796</v>
      </c>
      <c r="AK13" s="6">
        <f t="shared" si="5"/>
        <v>0.16360405471795761</v>
      </c>
      <c r="AL13" s="6">
        <f t="shared" si="6"/>
        <v>0.15055316704454849</v>
      </c>
      <c r="AM13" s="7">
        <f t="shared" si="7"/>
        <v>0.15194567488335731</v>
      </c>
      <c r="AN13" s="5"/>
      <c r="AO13" s="6"/>
      <c r="AP13" s="6"/>
      <c r="AQ13" s="7"/>
    </row>
    <row r="14" spans="1:43" x14ac:dyDescent="0.25">
      <c r="A14" s="26">
        <v>1958.9986301369863</v>
      </c>
      <c r="B14" s="27">
        <v>5.1254511944857262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>
        <f t="shared" si="0"/>
        <v>0.3164143275981145</v>
      </c>
      <c r="AG14" s="6">
        <f t="shared" si="1"/>
        <v>0.24150849126408819</v>
      </c>
      <c r="AH14" s="6">
        <f t="shared" si="2"/>
        <v>0.16234373281693956</v>
      </c>
      <c r="AI14" s="7">
        <f t="shared" si="3"/>
        <v>0.20900771417085698</v>
      </c>
      <c r="AJ14" s="5">
        <f t="shared" si="4"/>
        <v>0.23148776410977037</v>
      </c>
      <c r="AK14" s="6">
        <f t="shared" si="5"/>
        <v>0.16865028888039255</v>
      </c>
      <c r="AL14" s="6">
        <f t="shared" si="6"/>
        <v>0.11369045900842983</v>
      </c>
      <c r="AM14" s="7">
        <f t="shared" si="7"/>
        <v>0.14959666456713336</v>
      </c>
      <c r="AN14" s="5"/>
      <c r="AO14" s="6"/>
      <c r="AP14" s="6"/>
      <c r="AQ14" s="7"/>
    </row>
    <row r="15" spans="1:43" x14ac:dyDescent="0.25">
      <c r="A15" s="26">
        <v>1963.9986301369863</v>
      </c>
      <c r="B15" s="27">
        <v>4.7802116460350614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>
        <f t="shared" si="0"/>
        <v>0.33176270311603145</v>
      </c>
      <c r="AG15" s="6">
        <f t="shared" si="1"/>
        <v>0.25846863844976392</v>
      </c>
      <c r="AH15" s="6">
        <f t="shared" si="2"/>
        <v>0.17798286354526438</v>
      </c>
      <c r="AI15" s="7">
        <f t="shared" si="3"/>
        <v>0.21429404419475437</v>
      </c>
      <c r="AJ15" s="5">
        <f t="shared" si="4"/>
        <v>0.24259457295256015</v>
      </c>
      <c r="AK15" s="6">
        <f t="shared" si="5"/>
        <v>0.18909087021716092</v>
      </c>
      <c r="AL15" s="6">
        <f t="shared" si="6"/>
        <v>0.13259164922861572</v>
      </c>
      <c r="AM15" s="7">
        <f t="shared" si="7"/>
        <v>0.15542655136500083</v>
      </c>
      <c r="AN15" s="5"/>
      <c r="AO15" s="6"/>
      <c r="AP15" s="6"/>
      <c r="AQ15" s="7"/>
    </row>
    <row r="16" spans="1:43" x14ac:dyDescent="0.25">
      <c r="A16" s="2">
        <v>1968.9986301369863</v>
      </c>
      <c r="B16" s="4">
        <v>4.4792096228265255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>
        <f t="shared" si="0"/>
        <v>0.3354200894783137</v>
      </c>
      <c r="AG16" s="6">
        <f t="shared" si="1"/>
        <v>0.22256253646740295</v>
      </c>
      <c r="AH16" s="6">
        <f t="shared" si="2"/>
        <v>0.17750119178779256</v>
      </c>
      <c r="AI16" s="7">
        <f t="shared" si="3"/>
        <v>0.23318016387020316</v>
      </c>
      <c r="AJ16" s="5">
        <f t="shared" si="4"/>
        <v>0.24119614773539869</v>
      </c>
      <c r="AK16" s="6">
        <f t="shared" si="5"/>
        <v>0.1567402716109785</v>
      </c>
      <c r="AL16" s="6">
        <f t="shared" si="6"/>
        <v>0.13394859404457696</v>
      </c>
      <c r="AM16" s="7">
        <f t="shared" si="7"/>
        <v>0.17058003744120556</v>
      </c>
      <c r="AN16" s="5"/>
      <c r="AO16" s="6"/>
      <c r="AP16" s="6"/>
      <c r="AQ16" s="7"/>
    </row>
    <row r="17" spans="1:47" x14ac:dyDescent="0.25">
      <c r="A17" s="2">
        <v>1973.9547945205479</v>
      </c>
      <c r="B17" s="4">
        <v>4.91978223821837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>
        <f t="shared" si="0"/>
        <v>0.36187290449891379</v>
      </c>
      <c r="AG17" s="6">
        <f t="shared" si="1"/>
        <v>0.19141522463381491</v>
      </c>
      <c r="AH17" s="6">
        <f t="shared" si="2"/>
        <v>0.15986237849855048</v>
      </c>
      <c r="AI17" s="7">
        <f t="shared" si="3"/>
        <v>0.23597184299966584</v>
      </c>
      <c r="AJ17" s="5">
        <f t="shared" si="4"/>
        <v>0.25933456714545911</v>
      </c>
      <c r="AK17" s="6">
        <f t="shared" si="5"/>
        <v>0.13711894941221855</v>
      </c>
      <c r="AL17" s="6">
        <f t="shared" si="6"/>
        <v>0.12011206504131122</v>
      </c>
      <c r="AM17" s="7">
        <f t="shared" si="7"/>
        <v>0.17193778948876615</v>
      </c>
      <c r="AN17" s="5"/>
      <c r="AO17" s="6"/>
      <c r="AP17" s="6"/>
      <c r="AQ17" s="7"/>
    </row>
    <row r="18" spans="1:47" x14ac:dyDescent="0.25">
      <c r="A18" s="2">
        <v>1978.9986301369863</v>
      </c>
      <c r="B18" s="4">
        <v>4.6250376179887454</v>
      </c>
      <c r="C18" s="28">
        <f>AVERAGE(B16:B22)*25.406</f>
        <v>120.24414632423688</v>
      </c>
      <c r="D18" s="29">
        <f>STDEV(B16:B22)*25.406</f>
        <v>8.3763131323370779</v>
      </c>
      <c r="E18" s="29">
        <f>PERCENTILE(B16:B22,0.9)*25.406</f>
        <v>128.66623679138229</v>
      </c>
      <c r="F18" s="29">
        <f>PERCENTILE(B16:B22,0.1)*25.406</f>
        <v>111.45846063718398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>
        <f t="shared" si="0"/>
        <v>0.3651075051248614</v>
      </c>
      <c r="AG18" s="6">
        <f t="shared" si="1"/>
        <v>0.17221184147975996</v>
      </c>
      <c r="AH18" s="6">
        <f t="shared" si="2"/>
        <v>0.16159309791134413</v>
      </c>
      <c r="AI18" s="7">
        <f t="shared" si="3"/>
        <v>0.26218493310913898</v>
      </c>
      <c r="AJ18" s="5">
        <f t="shared" si="4"/>
        <v>0.26338564496971517</v>
      </c>
      <c r="AK18" s="6">
        <f t="shared" si="5"/>
        <v>0.12326017362051644</v>
      </c>
      <c r="AL18" s="6">
        <f t="shared" si="6"/>
        <v>0.12027263986038599</v>
      </c>
      <c r="AM18" s="7">
        <f t="shared" si="7"/>
        <v>0.19120049957515861</v>
      </c>
      <c r="AN18" s="5"/>
      <c r="AO18" s="6"/>
      <c r="AP18" s="6"/>
      <c r="AQ18" s="7"/>
    </row>
    <row r="19" spans="1:47" x14ac:dyDescent="0.25">
      <c r="A19" s="2">
        <v>1983.9986301369863</v>
      </c>
      <c r="B19" s="4">
        <v>4.7783199816959385</v>
      </c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>
        <f t="shared" si="0"/>
        <v>0.35026016198073107</v>
      </c>
      <c r="AG19" s="6">
        <f t="shared" si="1"/>
        <v>0.18192189591223329</v>
      </c>
      <c r="AH19" s="6">
        <f t="shared" si="2"/>
        <v>0.12985950125653584</v>
      </c>
      <c r="AI19" s="7">
        <f t="shared" si="3"/>
        <v>0.27402535123501864</v>
      </c>
      <c r="AJ19" s="5">
        <f t="shared" si="4"/>
        <v>0.25522430326437812</v>
      </c>
      <c r="AK19" s="6">
        <f t="shared" si="5"/>
        <v>0.12915756006539864</v>
      </c>
      <c r="AL19" s="6">
        <f t="shared" si="6"/>
        <v>9.7694682690853629E-2</v>
      </c>
      <c r="AM19" s="7">
        <f t="shared" si="7"/>
        <v>0.20031420127982444</v>
      </c>
      <c r="AN19" s="5"/>
      <c r="AO19" s="6"/>
      <c r="AP19" s="6"/>
      <c r="AQ19" s="7"/>
    </row>
    <row r="20" spans="1:47" x14ac:dyDescent="0.25">
      <c r="A20" s="2">
        <v>1988.972602739726</v>
      </c>
      <c r="B20" s="4">
        <v>4.2489156922248235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AB20" s="5"/>
      <c r="AC20" s="6"/>
      <c r="AD20" s="6"/>
      <c r="AE20" s="7"/>
      <c r="AF20" s="5">
        <f t="shared" si="0"/>
        <v>0.36530776530343789</v>
      </c>
      <c r="AG20" s="6">
        <f t="shared" si="1"/>
        <v>0.1916800398167943</v>
      </c>
      <c r="AH20" s="6">
        <f t="shared" si="2"/>
        <v>0.15673842559015597</v>
      </c>
      <c r="AI20" s="7">
        <f t="shared" si="3"/>
        <v>0.25192712403056827</v>
      </c>
      <c r="AJ20" s="5">
        <f t="shared" si="4"/>
        <v>0.26562924779741787</v>
      </c>
      <c r="AK20" s="6">
        <f t="shared" si="5"/>
        <v>0.13563096439510738</v>
      </c>
      <c r="AL20" s="6">
        <f t="shared" si="6"/>
        <v>0.11408060793754643</v>
      </c>
      <c r="AM20" s="7">
        <f t="shared" si="7"/>
        <v>0.18401121261859621</v>
      </c>
      <c r="AN20" s="5"/>
      <c r="AO20" s="6"/>
      <c r="AP20" s="6"/>
      <c r="AQ20" s="7"/>
    </row>
    <row r="21" spans="1:47" x14ac:dyDescent="0.25">
      <c r="A21" s="2">
        <v>1993.831506849315</v>
      </c>
      <c r="B21" s="4">
        <v>4.7977238105765103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AB21" s="5"/>
      <c r="AC21" s="6"/>
      <c r="AD21" s="6"/>
      <c r="AE21" s="7"/>
      <c r="AF21" s="5">
        <f t="shared" si="0"/>
        <v>0.37887035899293037</v>
      </c>
      <c r="AG21" s="6">
        <f t="shared" si="1"/>
        <v>0.20503327948754496</v>
      </c>
      <c r="AH21" s="6">
        <f t="shared" si="2"/>
        <v>0.19512622133857799</v>
      </c>
      <c r="AI21" s="7">
        <f t="shared" si="3"/>
        <v>0.2316240146913025</v>
      </c>
      <c r="AJ21" s="5">
        <f t="shared" si="4"/>
        <v>0.27395435933320184</v>
      </c>
      <c r="AK21" s="6">
        <f t="shared" si="5"/>
        <v>0.14047413653671639</v>
      </c>
      <c r="AL21" s="6">
        <f t="shared" si="6"/>
        <v>0.14473747435188522</v>
      </c>
      <c r="AM21" s="7">
        <f t="shared" si="7"/>
        <v>0.1674055022915206</v>
      </c>
      <c r="AN21" s="5"/>
      <c r="AO21" s="6"/>
      <c r="AP21" s="6"/>
      <c r="AQ21" s="7"/>
    </row>
    <row r="22" spans="1:47" x14ac:dyDescent="0.25">
      <c r="A22" s="2">
        <v>1998.9808219178083</v>
      </c>
      <c r="B22" s="4">
        <v>5.281335537360933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</row>
    <row r="23" spans="1:47" x14ac:dyDescent="0.25">
      <c r="A23" s="2">
        <v>2001.9876712328767</v>
      </c>
      <c r="B23" s="4">
        <v>5.2467837449644197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s="5"/>
      <c r="AO23" s="6"/>
      <c r="AP23" s="6"/>
      <c r="AQ23" s="7"/>
    </row>
    <row r="24" spans="1:47" x14ac:dyDescent="0.25">
      <c r="A24" s="2"/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  <c r="AN24" s="5"/>
      <c r="AO24" s="6"/>
      <c r="AP24" s="6"/>
      <c r="AQ24" s="7"/>
    </row>
    <row r="25" spans="1:47" x14ac:dyDescent="0.25">
      <c r="A25" s="2">
        <v>1964.9984668623242</v>
      </c>
      <c r="B25" s="4">
        <v>3.3011990172395951</v>
      </c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W25" s="4">
        <v>3.3011990172395951</v>
      </c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5"/>
      <c r="AO25" s="6"/>
      <c r="AP25" s="6"/>
      <c r="AQ25" s="7"/>
    </row>
    <row r="26" spans="1:47" x14ac:dyDescent="0.25">
      <c r="A26" s="2">
        <v>1969.9973170090675</v>
      </c>
      <c r="B26" s="4">
        <v>3.1302849115306981</v>
      </c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5"/>
      <c r="T26" s="6"/>
      <c r="U26" s="6"/>
      <c r="V26" s="7"/>
      <c r="W26" s="4">
        <v>3.1302849115306981</v>
      </c>
      <c r="AB26" s="5"/>
      <c r="AC26" s="6"/>
      <c r="AD26" s="6"/>
      <c r="AE26" s="7"/>
      <c r="AF26" s="5"/>
      <c r="AG26" s="6"/>
      <c r="AH26" s="6"/>
      <c r="AI26" s="7"/>
      <c r="AJ26" s="5"/>
      <c r="AK26" s="6"/>
      <c r="AL26" s="6"/>
      <c r="AM26" s="7"/>
      <c r="AN26" s="5"/>
      <c r="AO26" s="6"/>
      <c r="AP26" s="6"/>
      <c r="AQ26" s="7"/>
    </row>
    <row r="27" spans="1:47" x14ac:dyDescent="0.25">
      <c r="A27" s="2">
        <v>1974.9964409303957</v>
      </c>
      <c r="B27" s="4">
        <v>3.3762023170664355</v>
      </c>
      <c r="C27" s="28"/>
      <c r="D27" s="29"/>
      <c r="E27" s="29"/>
      <c r="F27" s="29"/>
      <c r="G27" s="5"/>
      <c r="H27" s="6"/>
      <c r="I27" s="6"/>
      <c r="J27" s="7"/>
      <c r="K27" s="5"/>
      <c r="L27" s="6"/>
      <c r="M27" s="6"/>
      <c r="N27" s="7"/>
      <c r="O27" s="5"/>
      <c r="P27" s="6"/>
      <c r="Q27" s="6"/>
      <c r="R27" s="7"/>
      <c r="S27" s="5"/>
      <c r="T27" s="6"/>
      <c r="U27" s="6"/>
      <c r="V27" s="7"/>
      <c r="W27" s="4">
        <v>3.3762023170664355</v>
      </c>
      <c r="AB27" s="5"/>
      <c r="AC27" s="6"/>
      <c r="AD27" s="6"/>
      <c r="AE27" s="7"/>
      <c r="AF27" s="5"/>
      <c r="AG27" s="6"/>
      <c r="AH27" s="6"/>
      <c r="AI27" s="7"/>
      <c r="AJ27" s="5"/>
      <c r="AK27" s="6"/>
      <c r="AL27" s="6"/>
      <c r="AM27" s="7"/>
      <c r="AN27" s="5"/>
      <c r="AO27" s="6"/>
      <c r="AP27" s="6"/>
      <c r="AQ27" s="7"/>
    </row>
    <row r="28" spans="1:47" x14ac:dyDescent="0.25">
      <c r="A28" s="2">
        <v>1979.9983025975732</v>
      </c>
      <c r="B28" s="4">
        <v>3.1694657321296682</v>
      </c>
      <c r="G28" s="5"/>
      <c r="H28" s="6"/>
      <c r="I28" s="6"/>
      <c r="J28" s="7"/>
      <c r="K28" s="5"/>
      <c r="L28" s="6"/>
      <c r="M28" s="6"/>
      <c r="N28" s="7"/>
      <c r="O28" s="5"/>
      <c r="P28" s="6"/>
      <c r="Q28" s="6"/>
      <c r="R28" s="7"/>
      <c r="S28" s="5"/>
      <c r="T28" s="6"/>
      <c r="U28" s="6"/>
      <c r="V28" s="7"/>
      <c r="W28" s="4">
        <v>3.1694657321296682</v>
      </c>
      <c r="AB28" s="5"/>
      <c r="AC28" s="6"/>
      <c r="AD28" s="6"/>
      <c r="AE28" s="7"/>
      <c r="AF28" s="5"/>
      <c r="AG28" s="6"/>
      <c r="AH28" s="6"/>
      <c r="AI28" s="7"/>
      <c r="AJ28" s="5"/>
      <c r="AK28" s="6"/>
      <c r="AL28" s="6"/>
      <c r="AM28" s="7"/>
      <c r="AN28" s="5"/>
      <c r="AO28" s="6"/>
      <c r="AP28" s="6"/>
      <c r="AQ28" s="7"/>
      <c r="AR28" t="s">
        <v>11</v>
      </c>
    </row>
    <row r="29" spans="1:47" x14ac:dyDescent="0.25">
      <c r="A29" s="2">
        <v>1984.9974265189014</v>
      </c>
      <c r="B29" s="4">
        <v>3.2170953240548821</v>
      </c>
      <c r="G29" s="5"/>
      <c r="H29" s="6"/>
      <c r="I29" s="6"/>
      <c r="J29" s="7"/>
      <c r="K29" s="5"/>
      <c r="L29" s="6"/>
      <c r="M29" s="6"/>
      <c r="N29" s="7"/>
      <c r="O29" s="5"/>
      <c r="P29" s="6"/>
      <c r="Q29" s="6"/>
      <c r="R29" s="7"/>
      <c r="S29" s="5"/>
      <c r="T29" s="6"/>
      <c r="U29" s="6"/>
      <c r="V29" s="7"/>
      <c r="W29" s="4">
        <v>3.2170953240548821</v>
      </c>
      <c r="AB29" s="5"/>
      <c r="AC29" s="6"/>
      <c r="AD29" s="6"/>
      <c r="AE29" s="7"/>
      <c r="AF29" s="5"/>
      <c r="AG29" s="6"/>
      <c r="AH29" s="6"/>
      <c r="AI29" s="7"/>
      <c r="AJ29" s="5"/>
      <c r="AK29" s="6"/>
      <c r="AL29" s="6"/>
      <c r="AM29" s="7"/>
      <c r="AN29" s="5"/>
      <c r="AO29" s="6"/>
      <c r="AP29" s="6"/>
      <c r="AQ29" s="7"/>
    </row>
    <row r="30" spans="1:47" x14ac:dyDescent="0.25">
      <c r="A30" s="2"/>
      <c r="G30" s="5"/>
      <c r="H30" s="6"/>
      <c r="I30" s="6"/>
      <c r="J30" s="7"/>
      <c r="K30" s="5"/>
      <c r="L30" s="6"/>
      <c r="M30" s="6"/>
      <c r="N30" s="7"/>
      <c r="O30" s="5"/>
      <c r="P30" s="6"/>
      <c r="Q30" s="6"/>
      <c r="R30" s="7"/>
      <c r="S30" s="5"/>
      <c r="T30" s="6"/>
      <c r="U30" s="6"/>
      <c r="V30" s="7"/>
      <c r="AB30" s="5"/>
      <c r="AC30" s="6"/>
      <c r="AD30" s="6"/>
      <c r="AE30" s="7"/>
      <c r="AF30" s="5"/>
      <c r="AG30" s="6"/>
      <c r="AH30" s="6"/>
      <c r="AI30" s="7"/>
      <c r="AJ30" s="5"/>
      <c r="AK30" s="6"/>
      <c r="AL30" s="6"/>
      <c r="AM30" s="7"/>
      <c r="AN30" s="5"/>
      <c r="AO30" s="6"/>
      <c r="AP30" s="6"/>
      <c r="AQ30" s="7"/>
      <c r="AR30" s="19"/>
      <c r="AS30" s="19"/>
      <c r="AT30" s="19"/>
      <c r="AU30" s="19"/>
    </row>
    <row r="31" spans="1:47" x14ac:dyDescent="0.25">
      <c r="A31" s="1">
        <v>2015</v>
      </c>
      <c r="C31" s="4">
        <f t="shared" ref="C31:C40" si="8">AVERAGE(G31,K31,O31,S31)</f>
        <v>4.7260908483275497</v>
      </c>
      <c r="D31" s="4">
        <f t="shared" ref="D31:F40" si="9">AVERAGE(H31,L31,P31,T31)</f>
        <v>0.51187726171140202</v>
      </c>
      <c r="E31" s="4">
        <f t="shared" si="9"/>
        <v>4.1307329618333979</v>
      </c>
      <c r="F31" s="4">
        <f t="shared" si="9"/>
        <v>5.3024517658111039</v>
      </c>
      <c r="G31" s="5">
        <v>4.9075992975820801</v>
      </c>
      <c r="H31" s="6">
        <v>0.63659146949420553</v>
      </c>
      <c r="I31" s="6">
        <v>4.2454853455718675</v>
      </c>
      <c r="J31" s="7">
        <v>5.6811566673033198</v>
      </c>
      <c r="K31" s="5">
        <v>4.216754688800342</v>
      </c>
      <c r="L31" s="6">
        <v>0.46458493679160751</v>
      </c>
      <c r="M31" s="6">
        <v>3.6901400434763407</v>
      </c>
      <c r="N31" s="7">
        <v>4.7307317233700958</v>
      </c>
      <c r="O31" s="5">
        <v>4.9409069482925512</v>
      </c>
      <c r="P31" s="6">
        <v>0.51456541941716294</v>
      </c>
      <c r="Q31" s="6">
        <v>4.2613941268940003</v>
      </c>
      <c r="R31" s="7">
        <v>5.5421403869497903</v>
      </c>
      <c r="S31" s="5">
        <v>4.8391024586352227</v>
      </c>
      <c r="T31" s="6">
        <v>0.43176722114263205</v>
      </c>
      <c r="U31" s="6">
        <v>4.3259123313913834</v>
      </c>
      <c r="V31" s="7">
        <v>5.2557782856212114</v>
      </c>
      <c r="X31" s="4">
        <f t="shared" ref="X31:X45" si="10">AVERAGE(AB31,AF31,AJ31,AN31)</f>
        <v>3.4277178705156279</v>
      </c>
      <c r="Y31" s="4">
        <f t="shared" ref="Y31:Y45" si="11">AVERAGE(AC31,AG31,AK31,AO31)</f>
        <v>0.37015574792811112</v>
      </c>
      <c r="Z31" s="4">
        <f t="shared" ref="Z31:Z45" si="12">AVERAGE(AD31,AH31,AL31,AP31)</f>
        <v>3.0168567587306292</v>
      </c>
      <c r="AA31" s="4">
        <f t="shared" ref="AA31:AA45" si="13">AVERAGE(AE31,AI31,AM31,AQ31)</f>
        <v>3.8417943705679978</v>
      </c>
      <c r="AB31" s="5">
        <v>3.5758749611953871</v>
      </c>
      <c r="AC31" s="6">
        <v>0.44854041304186554</v>
      </c>
      <c r="AD31" s="6">
        <v>3.1298437298492172</v>
      </c>
      <c r="AE31" s="7">
        <v>4.1553102800885293</v>
      </c>
      <c r="AF31" s="5">
        <v>3.0689178559686945</v>
      </c>
      <c r="AG31" s="6">
        <v>0.33978067915660509</v>
      </c>
      <c r="AH31" s="6">
        <v>2.7317380282256214</v>
      </c>
      <c r="AI31" s="7">
        <v>3.4202737375951893</v>
      </c>
      <c r="AJ31" s="5">
        <v>3.5484051604879596</v>
      </c>
      <c r="AK31" s="6">
        <v>0.37836180649189111</v>
      </c>
      <c r="AL31" s="6">
        <v>3.037586022143536</v>
      </c>
      <c r="AM31" s="7">
        <v>3.9664685967435513</v>
      </c>
      <c r="AN31" s="5">
        <v>3.5176735044104701</v>
      </c>
      <c r="AO31" s="6">
        <v>0.31394009302208259</v>
      </c>
      <c r="AP31" s="6">
        <v>3.1682592547041435</v>
      </c>
      <c r="AQ31" s="7">
        <v>3.8251248678447216</v>
      </c>
      <c r="AR31" s="19">
        <f t="shared" ref="AR31:AR45" si="14">(AB31-G31)/G31</f>
        <v>-0.27135963138694286</v>
      </c>
      <c r="AS31" s="19">
        <f t="shared" ref="AS31:AS45" si="15">(AF31-K31)/K31</f>
        <v>-0.27220858635203288</v>
      </c>
      <c r="AT31" s="19">
        <f t="shared" ref="AT31:AT45" si="16">(AJ31-O31)/O31</f>
        <v>-0.28183121082371404</v>
      </c>
      <c r="AU31" s="19">
        <f t="shared" ref="AU31:AU45" si="17">(AN31-S31)/S31</f>
        <v>-0.27307315055226927</v>
      </c>
    </row>
    <row r="32" spans="1:47" x14ac:dyDescent="0.25">
      <c r="A32" s="1">
        <v>2020</v>
      </c>
      <c r="C32" s="4">
        <f t="shared" si="8"/>
        <v>4.7423680506196604</v>
      </c>
      <c r="D32" s="4">
        <f t="shared" si="9"/>
        <v>0.54986645924559363</v>
      </c>
      <c r="E32" s="4">
        <f t="shared" si="9"/>
        <v>4.0839504821799517</v>
      </c>
      <c r="F32" s="4">
        <f t="shared" si="9"/>
        <v>5.4111023637164672</v>
      </c>
      <c r="G32" s="5">
        <v>4.9404170505803711</v>
      </c>
      <c r="H32" s="6">
        <v>0.57144363529457032</v>
      </c>
      <c r="I32" s="6">
        <v>4.1759083537344912</v>
      </c>
      <c r="J32" s="7">
        <v>5.6567026834147676</v>
      </c>
      <c r="K32" s="5">
        <v>4.2372201559702178</v>
      </c>
      <c r="L32" s="6">
        <v>0.47548229627277844</v>
      </c>
      <c r="M32" s="6">
        <v>3.6689840657058399</v>
      </c>
      <c r="N32" s="7">
        <v>4.9722116942429411</v>
      </c>
      <c r="O32" s="5">
        <v>4.9613650794588331</v>
      </c>
      <c r="P32" s="6">
        <v>0.69644032938269329</v>
      </c>
      <c r="Q32" s="6">
        <v>4.1900288312921079</v>
      </c>
      <c r="R32" s="7">
        <v>5.6540377851787964</v>
      </c>
      <c r="S32" s="5">
        <v>4.8304699164692178</v>
      </c>
      <c r="T32" s="6">
        <v>0.4560995760323327</v>
      </c>
      <c r="U32" s="6">
        <v>4.3008806779873687</v>
      </c>
      <c r="V32" s="7">
        <v>5.3614572920293639</v>
      </c>
      <c r="X32" s="4">
        <f t="shared" si="10"/>
        <v>3.4406048133868299</v>
      </c>
      <c r="Y32" s="4">
        <f t="shared" si="11"/>
        <v>0.39775440906248094</v>
      </c>
      <c r="Z32" s="4">
        <f t="shared" si="12"/>
        <v>2.9661053252785305</v>
      </c>
      <c r="AA32" s="4">
        <f t="shared" si="13"/>
        <v>3.9103126206515473</v>
      </c>
      <c r="AB32" s="5">
        <v>3.5895148505785839</v>
      </c>
      <c r="AC32" s="6">
        <v>0.40001554694160252</v>
      </c>
      <c r="AD32" s="6">
        <v>3.047382703557628</v>
      </c>
      <c r="AE32" s="7">
        <v>4.0975061278794378</v>
      </c>
      <c r="AF32" s="5">
        <v>3.093885932274818</v>
      </c>
      <c r="AG32" s="6">
        <v>0.341286576932612</v>
      </c>
      <c r="AH32" s="6">
        <v>2.6856119322804539</v>
      </c>
      <c r="AI32" s="7">
        <v>3.5861917378325869</v>
      </c>
      <c r="AJ32" s="5">
        <v>3.5731719549746099</v>
      </c>
      <c r="AK32" s="6">
        <v>0.51740539311306799</v>
      </c>
      <c r="AL32" s="6">
        <v>2.9950221867265991</v>
      </c>
      <c r="AM32" s="7">
        <v>4.0765641345674073</v>
      </c>
      <c r="AN32" s="5">
        <v>3.5058465157193077</v>
      </c>
      <c r="AO32" s="6">
        <v>0.33231011926264109</v>
      </c>
      <c r="AP32" s="6">
        <v>3.1364044785494412</v>
      </c>
      <c r="AQ32" s="7">
        <v>3.8809884823267571</v>
      </c>
      <c r="AR32" s="19">
        <f t="shared" si="14"/>
        <v>-0.27343889922068243</v>
      </c>
      <c r="AS32" s="19">
        <f t="shared" si="15"/>
        <v>-0.26983120574569364</v>
      </c>
      <c r="AT32" s="19">
        <f t="shared" si="16"/>
        <v>-0.27980063999556387</v>
      </c>
      <c r="AU32" s="19">
        <f t="shared" si="17"/>
        <v>-0.27422247186214338</v>
      </c>
    </row>
    <row r="33" spans="1:47" x14ac:dyDescent="0.25">
      <c r="A33" s="1">
        <v>2025</v>
      </c>
      <c r="C33" s="4">
        <f t="shared" si="8"/>
        <v>4.7316331461922205</v>
      </c>
      <c r="D33" s="4">
        <f t="shared" si="9"/>
        <v>0.49481810974244578</v>
      </c>
      <c r="E33" s="4">
        <f t="shared" si="9"/>
        <v>4.1295314189066152</v>
      </c>
      <c r="F33" s="4">
        <f t="shared" si="9"/>
        <v>5.3705724713296776</v>
      </c>
      <c r="G33" s="5">
        <v>4.9863885693159018</v>
      </c>
      <c r="H33" s="6">
        <v>0.55882095343542293</v>
      </c>
      <c r="I33" s="6">
        <v>4.1799439631940851</v>
      </c>
      <c r="J33" s="7">
        <v>5.85037712565516</v>
      </c>
      <c r="K33" s="5">
        <v>4.2510464253209106</v>
      </c>
      <c r="L33" s="6">
        <v>0.46223302478191231</v>
      </c>
      <c r="M33" s="6">
        <v>3.6795211828033541</v>
      </c>
      <c r="N33" s="7">
        <v>4.8336086515737842</v>
      </c>
      <c r="O33" s="5">
        <v>4.8587751076436687</v>
      </c>
      <c r="P33" s="6">
        <v>0.50090906286041936</v>
      </c>
      <c r="Q33" s="6">
        <v>4.3123599670790984</v>
      </c>
      <c r="R33" s="7">
        <v>5.5639144407669336</v>
      </c>
      <c r="S33" s="5">
        <v>4.8303224824884019</v>
      </c>
      <c r="T33" s="6">
        <v>0.45730939789202835</v>
      </c>
      <c r="U33" s="6">
        <v>4.3463005625499243</v>
      </c>
      <c r="V33" s="7">
        <v>5.2343896673228345</v>
      </c>
      <c r="X33" s="4">
        <f t="shared" si="10"/>
        <v>3.4233997648228569</v>
      </c>
      <c r="Y33" s="4">
        <f t="shared" si="11"/>
        <v>0.35368827266868819</v>
      </c>
      <c r="Z33" s="4">
        <f t="shared" si="12"/>
        <v>2.9984776029653983</v>
      </c>
      <c r="AA33" s="4">
        <f t="shared" si="13"/>
        <v>3.8460494344091947</v>
      </c>
      <c r="AB33" s="5">
        <v>3.6140739998996918</v>
      </c>
      <c r="AC33" s="6">
        <v>0.39849219389462143</v>
      </c>
      <c r="AD33" s="6">
        <v>3.0591070164096594</v>
      </c>
      <c r="AE33" s="7">
        <v>4.2218433985272661</v>
      </c>
      <c r="AF33" s="5">
        <v>3.0933423338160639</v>
      </c>
      <c r="AG33" s="6">
        <v>0.31958839041834047</v>
      </c>
      <c r="AH33" s="6">
        <v>2.729179924431794</v>
      </c>
      <c r="AI33" s="7">
        <v>3.4039896479409575</v>
      </c>
      <c r="AJ33" s="5">
        <v>3.4864249771866858</v>
      </c>
      <c r="AK33" s="6">
        <v>0.36212195880975423</v>
      </c>
      <c r="AL33" s="6">
        <v>3.0733505820660638</v>
      </c>
      <c r="AM33" s="7">
        <v>3.9777155814536607</v>
      </c>
      <c r="AN33" s="5">
        <v>3.4997577483889848</v>
      </c>
      <c r="AO33" s="6">
        <v>0.33455054755203661</v>
      </c>
      <c r="AP33" s="6">
        <v>3.1322728889540747</v>
      </c>
      <c r="AQ33" s="7">
        <v>3.7806491097148953</v>
      </c>
      <c r="AR33" s="19">
        <f t="shared" si="14"/>
        <v>-0.27521212002226336</v>
      </c>
      <c r="AS33" s="19">
        <f t="shared" si="15"/>
        <v>-0.27233390927210394</v>
      </c>
      <c r="AT33" s="19">
        <f t="shared" si="16"/>
        <v>-0.28244775690441937</v>
      </c>
      <c r="AU33" s="19">
        <f t="shared" si="17"/>
        <v>-0.27546084944083482</v>
      </c>
    </row>
    <row r="34" spans="1:47" x14ac:dyDescent="0.25">
      <c r="A34" s="1">
        <v>2030</v>
      </c>
      <c r="C34" s="4">
        <f t="shared" si="8"/>
        <v>4.7573066675406199</v>
      </c>
      <c r="D34" s="4">
        <f t="shared" si="9"/>
        <v>0.51309559320485043</v>
      </c>
      <c r="E34" s="4">
        <f t="shared" si="9"/>
        <v>4.1117768997510629</v>
      </c>
      <c r="F34" s="4">
        <f t="shared" si="9"/>
        <v>5.4143036591116465</v>
      </c>
      <c r="G34" s="5">
        <v>4.9518686220029959</v>
      </c>
      <c r="H34" s="6">
        <v>0.58862074408479159</v>
      </c>
      <c r="I34" s="6">
        <v>4.1872530962603438</v>
      </c>
      <c r="J34" s="7">
        <v>5.7370442282066811</v>
      </c>
      <c r="K34" s="5">
        <v>4.2849815276303396</v>
      </c>
      <c r="L34" s="6">
        <v>0.47815023349916541</v>
      </c>
      <c r="M34" s="6">
        <v>3.6508452919201657</v>
      </c>
      <c r="N34" s="7">
        <v>4.9554402042326702</v>
      </c>
      <c r="O34" s="5">
        <v>4.913669199847293</v>
      </c>
      <c r="P34" s="6">
        <v>0.52567731778524207</v>
      </c>
      <c r="Q34" s="6">
        <v>4.3056774335905503</v>
      </c>
      <c r="R34" s="7">
        <v>5.5498275659907206</v>
      </c>
      <c r="S34" s="5">
        <v>4.8787073206818503</v>
      </c>
      <c r="T34" s="6">
        <v>0.45993407745020276</v>
      </c>
      <c r="U34" s="6">
        <v>4.3033317772331925</v>
      </c>
      <c r="V34" s="7">
        <v>5.4149026380165139</v>
      </c>
      <c r="X34" s="4">
        <f t="shared" si="10"/>
        <v>3.4447224741563942</v>
      </c>
      <c r="Y34" s="4">
        <f t="shared" si="11"/>
        <v>0.36914097008710661</v>
      </c>
      <c r="Z34" s="4">
        <f t="shared" si="12"/>
        <v>2.9779936270125735</v>
      </c>
      <c r="AA34" s="4">
        <f t="shared" si="13"/>
        <v>3.8691661187089608</v>
      </c>
      <c r="AB34" s="5">
        <v>3.6020772695092536</v>
      </c>
      <c r="AC34" s="6">
        <v>0.42297499815077139</v>
      </c>
      <c r="AD34" s="6">
        <v>3.0783172647287698</v>
      </c>
      <c r="AE34" s="7">
        <v>4.1687385702416844</v>
      </c>
      <c r="AF34" s="5">
        <v>3.1265339644585071</v>
      </c>
      <c r="AG34" s="6">
        <v>0.34077688995780475</v>
      </c>
      <c r="AH34" s="6">
        <v>2.6679699892157021</v>
      </c>
      <c r="AI34" s="7">
        <v>3.4465370725489692</v>
      </c>
      <c r="AJ34" s="5">
        <v>3.5209852939846611</v>
      </c>
      <c r="AK34" s="6">
        <v>0.3816900438827</v>
      </c>
      <c r="AL34" s="6">
        <v>3.0526168334770878</v>
      </c>
      <c r="AM34" s="7">
        <v>3.9584251795932945</v>
      </c>
      <c r="AN34" s="5">
        <v>3.5292933686731556</v>
      </c>
      <c r="AO34" s="6">
        <v>0.33112194835715031</v>
      </c>
      <c r="AP34" s="6">
        <v>3.1130704206287358</v>
      </c>
      <c r="AQ34" s="7">
        <v>3.9029636524518945</v>
      </c>
      <c r="AR34" s="19">
        <f t="shared" si="14"/>
        <v>-0.27258222209210414</v>
      </c>
      <c r="AS34" s="19">
        <f t="shared" si="15"/>
        <v>-0.27035065511997008</v>
      </c>
      <c r="AT34" s="19">
        <f t="shared" si="16"/>
        <v>-0.28343053820267627</v>
      </c>
      <c r="AU34" s="19">
        <f t="shared" si="17"/>
        <v>-0.27659251996696943</v>
      </c>
    </row>
    <row r="35" spans="1:47" x14ac:dyDescent="0.25">
      <c r="A35" s="1">
        <v>2035</v>
      </c>
      <c r="C35" s="4">
        <f t="shared" si="8"/>
        <v>4.7644296125115977</v>
      </c>
      <c r="D35" s="4">
        <f t="shared" si="9"/>
        <v>0.5113671847909137</v>
      </c>
      <c r="E35" s="4">
        <f t="shared" si="9"/>
        <v>4.203171163674245</v>
      </c>
      <c r="F35" s="4">
        <f t="shared" si="9"/>
        <v>5.3222175703812287</v>
      </c>
      <c r="G35" s="5">
        <v>4.9397344945495565</v>
      </c>
      <c r="H35" s="6">
        <v>0.5644266108918059</v>
      </c>
      <c r="I35" s="6">
        <v>4.3705045312804662</v>
      </c>
      <c r="J35" s="7">
        <v>5.5434418632632463</v>
      </c>
      <c r="K35" s="5">
        <v>4.3940213878182366</v>
      </c>
      <c r="L35" s="6">
        <v>0.51276004591351221</v>
      </c>
      <c r="M35" s="6">
        <v>3.7948409740850346</v>
      </c>
      <c r="N35" s="7">
        <v>5.0163183805938303</v>
      </c>
      <c r="O35" s="5">
        <v>4.8296829392145195</v>
      </c>
      <c r="P35" s="6">
        <v>0.58277685460753326</v>
      </c>
      <c r="Q35" s="6">
        <v>4.207925400722039</v>
      </c>
      <c r="R35" s="7">
        <v>5.3268171722111468</v>
      </c>
      <c r="S35" s="5">
        <v>4.8942796284640782</v>
      </c>
      <c r="T35" s="6">
        <v>0.38550522775080337</v>
      </c>
      <c r="U35" s="6">
        <v>4.4394137486094385</v>
      </c>
      <c r="V35" s="7">
        <v>5.4022928654566904</v>
      </c>
      <c r="X35" s="4">
        <f t="shared" si="10"/>
        <v>3.4675085977816997</v>
      </c>
      <c r="Y35" s="4">
        <f t="shared" si="11"/>
        <v>0.36931089728468308</v>
      </c>
      <c r="Z35" s="4">
        <f t="shared" si="12"/>
        <v>3.0681042975709212</v>
      </c>
      <c r="AA35" s="4">
        <f t="shared" si="13"/>
        <v>3.8552396389134982</v>
      </c>
      <c r="AB35" s="5">
        <v>3.6023077077619741</v>
      </c>
      <c r="AC35" s="6">
        <v>0.40084278253858902</v>
      </c>
      <c r="AD35" s="6">
        <v>3.2692653065458526</v>
      </c>
      <c r="AE35" s="7">
        <v>4.0354080697004902</v>
      </c>
      <c r="AF35" s="5">
        <v>3.2222433548391431</v>
      </c>
      <c r="AG35" s="6">
        <v>0.37013130157224039</v>
      </c>
      <c r="AH35" s="6">
        <v>2.7906688581090697</v>
      </c>
      <c r="AI35" s="7">
        <v>3.6415264197403778</v>
      </c>
      <c r="AJ35" s="5">
        <v>3.5028185352305541</v>
      </c>
      <c r="AK35" s="6">
        <v>0.42523153201404273</v>
      </c>
      <c r="AL35" s="6">
        <v>3.0168564052196669</v>
      </c>
      <c r="AM35" s="7">
        <v>3.8363622081398967</v>
      </c>
      <c r="AN35" s="5">
        <v>3.5426647932951272</v>
      </c>
      <c r="AO35" s="6">
        <v>0.28103797301386013</v>
      </c>
      <c r="AP35" s="6">
        <v>3.1956266204090951</v>
      </c>
      <c r="AQ35" s="7">
        <v>3.9076618580732285</v>
      </c>
      <c r="AR35" s="19">
        <f t="shared" si="14"/>
        <v>-0.27074871903809467</v>
      </c>
      <c r="AS35" s="19">
        <f t="shared" si="15"/>
        <v>-0.26667554150457068</v>
      </c>
      <c r="AT35" s="19">
        <f t="shared" si="16"/>
        <v>-0.27473116158630517</v>
      </c>
      <c r="AU35" s="19">
        <f t="shared" si="17"/>
        <v>-0.27616216027140128</v>
      </c>
    </row>
    <row r="36" spans="1:47" x14ac:dyDescent="0.25">
      <c r="A36" s="1">
        <v>2040</v>
      </c>
      <c r="C36" s="4">
        <f t="shared" si="8"/>
        <v>4.7728860823744848</v>
      </c>
      <c r="D36" s="4">
        <f t="shared" si="9"/>
        <v>0.45777095566246701</v>
      </c>
      <c r="E36" s="4">
        <f t="shared" si="9"/>
        <v>4.2646668419094818</v>
      </c>
      <c r="F36" s="4">
        <f t="shared" si="9"/>
        <v>5.3304441321954812</v>
      </c>
      <c r="G36" s="5">
        <v>4.9656225175612283</v>
      </c>
      <c r="H36" s="6">
        <v>0.56635113001202242</v>
      </c>
      <c r="I36" s="6">
        <v>4.3760419378949145</v>
      </c>
      <c r="J36" s="7">
        <v>5.6334694024533016</v>
      </c>
      <c r="K36" s="5">
        <v>4.4173597886488896</v>
      </c>
      <c r="L36" s="6">
        <v>0.50175262473599569</v>
      </c>
      <c r="M36" s="6">
        <v>3.8112613791305527</v>
      </c>
      <c r="N36" s="7">
        <v>4.9802659482268972</v>
      </c>
      <c r="O36" s="5">
        <v>4.8244198796723321</v>
      </c>
      <c r="P36" s="6">
        <v>0.38165697348880245</v>
      </c>
      <c r="Q36" s="6">
        <v>4.4101030194552102</v>
      </c>
      <c r="R36" s="7">
        <v>5.293661817151424</v>
      </c>
      <c r="S36" s="5">
        <v>4.8841421436154908</v>
      </c>
      <c r="T36" s="6">
        <v>0.3813230944130474</v>
      </c>
      <c r="U36" s="6">
        <v>4.4612610311572496</v>
      </c>
      <c r="V36" s="7">
        <v>5.4143793609503019</v>
      </c>
      <c r="X36" s="4">
        <f t="shared" si="10"/>
        <v>3.4655411039103479</v>
      </c>
      <c r="Y36" s="4">
        <f t="shared" si="11"/>
        <v>0.32905434000899247</v>
      </c>
      <c r="Z36" s="4">
        <f t="shared" si="12"/>
        <v>3.1324818202542297</v>
      </c>
      <c r="AA36" s="4">
        <f t="shared" si="13"/>
        <v>3.8559095970669253</v>
      </c>
      <c r="AB36" s="5">
        <v>3.5861594300857824</v>
      </c>
      <c r="AC36" s="6">
        <v>0.41112962050457041</v>
      </c>
      <c r="AD36" s="6">
        <v>3.1765002656963932</v>
      </c>
      <c r="AE36" s="7">
        <v>4.0896219555594522</v>
      </c>
      <c r="AF36" s="5">
        <v>3.2406206314357431</v>
      </c>
      <c r="AG36" s="6">
        <v>0.35828187012721852</v>
      </c>
      <c r="AH36" s="6">
        <v>2.8665440707070049</v>
      </c>
      <c r="AI36" s="7">
        <v>3.6009226950560804</v>
      </c>
      <c r="AJ36" s="5">
        <v>3.4967464560414956</v>
      </c>
      <c r="AK36" s="6">
        <v>0.26810705289926001</v>
      </c>
      <c r="AL36" s="6">
        <v>3.2662201229677255</v>
      </c>
      <c r="AM36" s="7">
        <v>3.8135075936910945</v>
      </c>
      <c r="AN36" s="5">
        <v>3.5386378980783695</v>
      </c>
      <c r="AO36" s="6">
        <v>0.27869881650492095</v>
      </c>
      <c r="AP36" s="6">
        <v>3.2206628216457962</v>
      </c>
      <c r="AQ36" s="7">
        <v>3.9195861439610749</v>
      </c>
      <c r="AR36" s="19">
        <f t="shared" si="14"/>
        <v>-0.27780264863003384</v>
      </c>
      <c r="AS36" s="19">
        <f t="shared" si="15"/>
        <v>-0.26638970188413574</v>
      </c>
      <c r="AT36" s="19">
        <f t="shared" si="16"/>
        <v>-0.2751985641268459</v>
      </c>
      <c r="AU36" s="19">
        <f t="shared" si="17"/>
        <v>-0.27548425209040101</v>
      </c>
    </row>
    <row r="37" spans="1:47" x14ac:dyDescent="0.25">
      <c r="A37" s="1">
        <v>2045</v>
      </c>
      <c r="C37" s="4">
        <f t="shared" si="8"/>
        <v>4.7820179606452422</v>
      </c>
      <c r="D37" s="4">
        <f t="shared" si="9"/>
        <v>0.48289617576516908</v>
      </c>
      <c r="E37" s="4">
        <f t="shared" si="9"/>
        <v>4.2561221925893538</v>
      </c>
      <c r="F37" s="4">
        <f t="shared" si="9"/>
        <v>5.3527224344066484</v>
      </c>
      <c r="G37" s="5">
        <v>5.0030511837576208</v>
      </c>
      <c r="H37" s="6">
        <v>0.61553415496515618</v>
      </c>
      <c r="I37" s="6">
        <v>4.2856883360642692</v>
      </c>
      <c r="J37" s="7">
        <v>5.7776118875418145</v>
      </c>
      <c r="K37" s="5">
        <v>4.4140171731000253</v>
      </c>
      <c r="L37" s="6">
        <v>0.47762659252053435</v>
      </c>
      <c r="M37" s="6">
        <v>3.9048309107432564</v>
      </c>
      <c r="N37" s="7">
        <v>4.8969843619522981</v>
      </c>
      <c r="O37" s="5">
        <v>4.7837283278670286</v>
      </c>
      <c r="P37" s="6">
        <v>0.42292368934465091</v>
      </c>
      <c r="Q37" s="6">
        <v>4.4173290176940743</v>
      </c>
      <c r="R37" s="7">
        <v>5.3632187336721193</v>
      </c>
      <c r="S37" s="5">
        <v>4.9272751578562941</v>
      </c>
      <c r="T37" s="6">
        <v>0.41550026623033487</v>
      </c>
      <c r="U37" s="6">
        <v>4.4166405058558142</v>
      </c>
      <c r="V37" s="7">
        <v>5.3730747544603616</v>
      </c>
      <c r="X37" s="4">
        <f t="shared" si="10"/>
        <v>3.4751795822536282</v>
      </c>
      <c r="Y37" s="4">
        <f t="shared" si="11"/>
        <v>0.34444387121738068</v>
      </c>
      <c r="Z37" s="4">
        <f t="shared" si="12"/>
        <v>3.0877824136132253</v>
      </c>
      <c r="AA37" s="4">
        <f t="shared" si="13"/>
        <v>3.8879351550941865</v>
      </c>
      <c r="AB37" s="5">
        <v>3.6079084739843492</v>
      </c>
      <c r="AC37" s="6">
        <v>0.44556969157779591</v>
      </c>
      <c r="AD37" s="6">
        <v>3.0886284955778733</v>
      </c>
      <c r="AE37" s="7">
        <v>4.1576233426236833</v>
      </c>
      <c r="AF37" s="5">
        <v>3.2347515849483779</v>
      </c>
      <c r="AG37" s="6">
        <v>0.32720810943591522</v>
      </c>
      <c r="AH37" s="6">
        <v>2.8785275726624002</v>
      </c>
      <c r="AI37" s="7">
        <v>3.5961619563740865</v>
      </c>
      <c r="AJ37" s="5">
        <v>3.4815660604450551</v>
      </c>
      <c r="AK37" s="6">
        <v>0.30110633408909698</v>
      </c>
      <c r="AL37" s="6">
        <v>3.194995930333004</v>
      </c>
      <c r="AM37" s="7">
        <v>3.8853909602765997</v>
      </c>
      <c r="AN37" s="5">
        <v>3.5764922096367289</v>
      </c>
      <c r="AO37" s="6">
        <v>0.30389134976671461</v>
      </c>
      <c r="AP37" s="6">
        <v>3.1889776558796243</v>
      </c>
      <c r="AQ37" s="7">
        <v>3.9125643611023784</v>
      </c>
      <c r="AR37" s="19">
        <f t="shared" si="14"/>
        <v>-0.27885837232738991</v>
      </c>
      <c r="AS37" s="19">
        <f t="shared" si="15"/>
        <v>-0.26716379703693649</v>
      </c>
      <c r="AT37" s="19">
        <f t="shared" si="16"/>
        <v>-0.27220656738309851</v>
      </c>
      <c r="AU37" s="19">
        <f t="shared" si="17"/>
        <v>-0.27414400554956003</v>
      </c>
    </row>
    <row r="38" spans="1:47" x14ac:dyDescent="0.25">
      <c r="A38" s="1">
        <v>2050</v>
      </c>
      <c r="C38" s="4">
        <f t="shared" si="8"/>
        <v>4.8094198433313551</v>
      </c>
      <c r="D38" s="4">
        <f t="shared" si="9"/>
        <v>0.46463713292499964</v>
      </c>
      <c r="E38" s="4">
        <f t="shared" si="9"/>
        <v>4.2716803789972921</v>
      </c>
      <c r="F38" s="4">
        <f t="shared" si="9"/>
        <v>5.3946530130345778</v>
      </c>
      <c r="G38" s="5">
        <v>5.0413135671080056</v>
      </c>
      <c r="H38" s="6">
        <v>0.632828655196229</v>
      </c>
      <c r="I38" s="6">
        <v>4.3960495725133182</v>
      </c>
      <c r="J38" s="7">
        <v>5.9268337587820143</v>
      </c>
      <c r="K38" s="5">
        <v>4.3934070138772707</v>
      </c>
      <c r="L38" s="6">
        <v>0.48301698252817638</v>
      </c>
      <c r="M38" s="6">
        <v>3.7497537112031734</v>
      </c>
      <c r="N38" s="7">
        <v>4.9166166252310193</v>
      </c>
      <c r="O38" s="5">
        <v>4.7969385679914982</v>
      </c>
      <c r="P38" s="6">
        <v>0.32468746563387912</v>
      </c>
      <c r="Q38" s="6">
        <v>4.4169898260334444</v>
      </c>
      <c r="R38" s="7">
        <v>5.2687840819012042</v>
      </c>
      <c r="S38" s="5">
        <v>5.0060202243486476</v>
      </c>
      <c r="T38" s="6">
        <v>0.41801542834171396</v>
      </c>
      <c r="U38" s="6">
        <v>4.5239284062392304</v>
      </c>
      <c r="V38" s="7">
        <v>5.4663775862240742</v>
      </c>
      <c r="X38" s="4">
        <f t="shared" si="10"/>
        <v>3.4936249479871146</v>
      </c>
      <c r="Y38" s="4">
        <f t="shared" si="11"/>
        <v>0.3317125882828631</v>
      </c>
      <c r="Z38" s="4">
        <f t="shared" si="12"/>
        <v>3.1190909729924989</v>
      </c>
      <c r="AA38" s="4">
        <f t="shared" si="13"/>
        <v>3.9203904514126799</v>
      </c>
      <c r="AB38" s="5">
        <v>3.6146099448119182</v>
      </c>
      <c r="AC38" s="6">
        <v>0.46297552821954074</v>
      </c>
      <c r="AD38" s="6">
        <v>3.1417021349512431</v>
      </c>
      <c r="AE38" s="7">
        <v>4.2582155234517662</v>
      </c>
      <c r="AF38" s="5">
        <v>3.2335653885389615</v>
      </c>
      <c r="AG38" s="6">
        <v>0.33730057776078509</v>
      </c>
      <c r="AH38" s="6">
        <v>2.7824246655963201</v>
      </c>
      <c r="AI38" s="7">
        <v>3.6264343414179327</v>
      </c>
      <c r="AJ38" s="5">
        <v>3.4904429056681048</v>
      </c>
      <c r="AK38" s="6">
        <v>0.22738091801685967</v>
      </c>
      <c r="AL38" s="6">
        <v>3.2668874571803741</v>
      </c>
      <c r="AM38" s="7">
        <v>3.8288134572831889</v>
      </c>
      <c r="AN38" s="5">
        <v>3.6358815529294737</v>
      </c>
      <c r="AO38" s="6">
        <v>0.29919332913426672</v>
      </c>
      <c r="AP38" s="6">
        <v>3.2853496342420581</v>
      </c>
      <c r="AQ38" s="7">
        <v>3.9680984834978323</v>
      </c>
      <c r="AR38" s="19">
        <f t="shared" si="14"/>
        <v>-0.28300235708498661</v>
      </c>
      <c r="AS38" s="19">
        <f t="shared" si="15"/>
        <v>-0.26399594248262592</v>
      </c>
      <c r="AT38" s="19">
        <f t="shared" si="16"/>
        <v>-0.27236030726789767</v>
      </c>
      <c r="AU38" s="19">
        <f t="shared" si="17"/>
        <v>-0.27369818938305385</v>
      </c>
    </row>
    <row r="39" spans="1:47" x14ac:dyDescent="0.25">
      <c r="A39" s="1">
        <v>2055</v>
      </c>
      <c r="C39" s="4">
        <f t="shared" si="8"/>
        <v>4.8286938305130507</v>
      </c>
      <c r="D39" s="4">
        <f t="shared" si="9"/>
        <v>0.49125412465290708</v>
      </c>
      <c r="E39" s="4">
        <f t="shared" si="9"/>
        <v>4.322029230307634</v>
      </c>
      <c r="F39" s="4">
        <f t="shared" si="9"/>
        <v>5.4399640526334476</v>
      </c>
      <c r="G39" s="5">
        <v>5.060548747713411</v>
      </c>
      <c r="H39" s="6">
        <v>0.66352540623206291</v>
      </c>
      <c r="I39" s="6">
        <v>4.4616108818756306</v>
      </c>
      <c r="J39" s="7">
        <v>5.9585551452996848</v>
      </c>
      <c r="K39" s="5">
        <v>4.4158663658044626</v>
      </c>
      <c r="L39" s="6">
        <v>0.51693727689952784</v>
      </c>
      <c r="M39" s="6">
        <v>3.8080116013113963</v>
      </c>
      <c r="N39" s="7">
        <v>5.1317088280035552</v>
      </c>
      <c r="O39" s="5">
        <v>4.7628195683943089</v>
      </c>
      <c r="P39" s="6">
        <v>0.35596572709052876</v>
      </c>
      <c r="Q39" s="6">
        <v>4.4590980936798683</v>
      </c>
      <c r="R39" s="7">
        <v>5.1712264553941161</v>
      </c>
      <c r="S39" s="5">
        <v>5.0755406401400185</v>
      </c>
      <c r="T39" s="6">
        <v>0.42858808838950874</v>
      </c>
      <c r="U39" s="6">
        <v>4.5593963443636421</v>
      </c>
      <c r="V39" s="7">
        <v>5.4983657818364335</v>
      </c>
      <c r="X39" s="4">
        <f t="shared" si="10"/>
        <v>3.5140798268256699</v>
      </c>
      <c r="Y39" s="4">
        <f t="shared" si="11"/>
        <v>0.35985182188166881</v>
      </c>
      <c r="Z39" s="4">
        <f t="shared" si="12"/>
        <v>3.1340177861291858</v>
      </c>
      <c r="AA39" s="4">
        <f t="shared" si="13"/>
        <v>3.9538445969802436</v>
      </c>
      <c r="AB39" s="5">
        <v>3.6255065760995304</v>
      </c>
      <c r="AC39" s="6">
        <v>0.4851891459051203</v>
      </c>
      <c r="AD39" s="6">
        <v>3.1838257306089335</v>
      </c>
      <c r="AE39" s="7">
        <v>4.2638508201553948</v>
      </c>
      <c r="AF39" s="5">
        <v>3.2694287615132085</v>
      </c>
      <c r="AG39" s="6">
        <v>0.37818174043432184</v>
      </c>
      <c r="AH39" s="6">
        <v>2.8090917380933123</v>
      </c>
      <c r="AI39" s="7">
        <v>3.7961232937766187</v>
      </c>
      <c r="AJ39" s="5">
        <v>3.4750651920935494</v>
      </c>
      <c r="AK39" s="6">
        <v>0.26518329845723143</v>
      </c>
      <c r="AL39" s="6">
        <v>3.2345794808847468</v>
      </c>
      <c r="AM39" s="7">
        <v>3.7630340139922467</v>
      </c>
      <c r="AN39" s="5">
        <v>3.6863187775963913</v>
      </c>
      <c r="AO39" s="6">
        <v>0.31085310273000166</v>
      </c>
      <c r="AP39" s="6">
        <v>3.3085741949297498</v>
      </c>
      <c r="AQ39" s="7">
        <v>3.9923702599967132</v>
      </c>
      <c r="AR39" s="19">
        <f t="shared" si="14"/>
        <v>-0.28357441913039544</v>
      </c>
      <c r="AS39" s="19">
        <f t="shared" si="15"/>
        <v>-0.25961782112996556</v>
      </c>
      <c r="AT39" s="19">
        <f t="shared" si="16"/>
        <v>-0.27037647717041285</v>
      </c>
      <c r="AU39" s="19">
        <f t="shared" si="17"/>
        <v>-0.27370913978245731</v>
      </c>
    </row>
    <row r="40" spans="1:47" x14ac:dyDescent="0.25">
      <c r="A40" s="1">
        <v>2060</v>
      </c>
      <c r="C40" s="4">
        <f t="shared" si="8"/>
        <v>4.8521255985232354</v>
      </c>
      <c r="D40" s="4">
        <f t="shared" si="9"/>
        <v>0.48433199080185618</v>
      </c>
      <c r="E40" s="4">
        <f t="shared" si="9"/>
        <v>4.3363361677569845</v>
      </c>
      <c r="F40" s="4">
        <f t="shared" si="9"/>
        <v>5.5069112111616976</v>
      </c>
      <c r="G40" s="5">
        <v>5.1591843803272655</v>
      </c>
      <c r="H40" s="6">
        <v>0.6708401789566274</v>
      </c>
      <c r="I40" s="6">
        <v>4.4291805132118309</v>
      </c>
      <c r="J40" s="7">
        <v>6.1579139240417629</v>
      </c>
      <c r="K40" s="5">
        <v>4.4098652845294897</v>
      </c>
      <c r="L40" s="6">
        <v>0.44512507293480591</v>
      </c>
      <c r="M40" s="6">
        <v>3.8520096925544762</v>
      </c>
      <c r="N40" s="7">
        <v>4.9912922199208403</v>
      </c>
      <c r="O40" s="5">
        <v>4.7179841000485432</v>
      </c>
      <c r="P40" s="6">
        <v>0.35500238357558511</v>
      </c>
      <c r="Q40" s="6">
        <v>4.435721492557871</v>
      </c>
      <c r="R40" s="7">
        <v>5.1918323796774786</v>
      </c>
      <c r="S40" s="5">
        <v>5.1214686291876443</v>
      </c>
      <c r="T40" s="6">
        <v>0.46636032774040631</v>
      </c>
      <c r="U40" s="6">
        <v>4.6284329727037612</v>
      </c>
      <c r="V40" s="7">
        <v>5.6866063210067113</v>
      </c>
      <c r="X40" s="4">
        <f t="shared" si="10"/>
        <v>3.5294179551346878</v>
      </c>
      <c r="Y40" s="4">
        <f t="shared" si="11"/>
        <v>0.35123252541607985</v>
      </c>
      <c r="Z40" s="4">
        <f t="shared" si="12"/>
        <v>3.1534330923337004</v>
      </c>
      <c r="AA40" s="4">
        <f t="shared" si="13"/>
        <v>3.9846961993630741</v>
      </c>
      <c r="AB40" s="5">
        <v>3.6793109448555681</v>
      </c>
      <c r="AC40" s="6">
        <v>0.48239229547079737</v>
      </c>
      <c r="AD40" s="6">
        <v>3.1431164962041032</v>
      </c>
      <c r="AE40" s="7">
        <v>4.3741375251396226</v>
      </c>
      <c r="AF40" s="5">
        <v>3.2600813951843852</v>
      </c>
      <c r="AG40" s="6">
        <v>0.31348054322195701</v>
      </c>
      <c r="AH40" s="6">
        <v>2.8739799948546327</v>
      </c>
      <c r="AI40" s="7">
        <v>3.6745017316890065</v>
      </c>
      <c r="AJ40" s="5">
        <v>3.458758258552233</v>
      </c>
      <c r="AK40" s="6">
        <v>0.26789718808915391</v>
      </c>
      <c r="AL40" s="6">
        <v>3.2389135505881828</v>
      </c>
      <c r="AM40" s="7">
        <v>3.8259096146852105</v>
      </c>
      <c r="AN40" s="5">
        <v>3.7195212219465641</v>
      </c>
      <c r="AO40" s="6">
        <v>0.34116007488241112</v>
      </c>
      <c r="AP40" s="6">
        <v>3.3577223276878825</v>
      </c>
      <c r="AQ40" s="7">
        <v>4.0642359259384566</v>
      </c>
      <c r="AR40" s="19">
        <f t="shared" si="14"/>
        <v>-0.28684251741703087</v>
      </c>
      <c r="AS40" s="19">
        <f t="shared" si="15"/>
        <v>-0.26072993507958842</v>
      </c>
      <c r="AT40" s="19">
        <f t="shared" si="16"/>
        <v>-0.26689912784643638</v>
      </c>
      <c r="AU40" s="19">
        <f t="shared" si="17"/>
        <v>-0.27373933313801319</v>
      </c>
    </row>
    <row r="41" spans="1:47" x14ac:dyDescent="0.25">
      <c r="A41" s="1">
        <v>2065</v>
      </c>
      <c r="C41" s="4">
        <f t="shared" ref="C41:C45" si="18">AVERAGE(G41,K41,O41,S41)</f>
        <v>4.8784956767903713</v>
      </c>
      <c r="D41" s="4">
        <f t="shared" ref="D41:D45" si="19">AVERAGE(H41,L41,P41,T41)</f>
        <v>0.47456117531547248</v>
      </c>
      <c r="E41" s="4">
        <f t="shared" ref="E41:E45" si="20">AVERAGE(I41,M41,Q41,U41)</f>
        <v>4.372834565857695</v>
      </c>
      <c r="F41" s="4">
        <f t="shared" ref="F41:F45" si="21">AVERAGE(J41,N41,R41,V41)</f>
        <v>5.5489328350938045</v>
      </c>
      <c r="G41" s="5">
        <v>5.1805150600817598</v>
      </c>
      <c r="H41" s="6">
        <v>0.72374580899782759</v>
      </c>
      <c r="I41" s="6">
        <v>4.4274712738046063</v>
      </c>
      <c r="J41" s="7">
        <v>6.2502111037773096</v>
      </c>
      <c r="K41" s="5">
        <v>4.3517729374568184</v>
      </c>
      <c r="L41" s="6">
        <v>0.38283044926762982</v>
      </c>
      <c r="M41" s="6">
        <v>3.8744384421852867</v>
      </c>
      <c r="N41" s="7">
        <v>4.8625837765103217</v>
      </c>
      <c r="O41" s="5">
        <v>4.7741211837718502</v>
      </c>
      <c r="P41" s="6">
        <v>0.31972475699710096</v>
      </c>
      <c r="Q41" s="6">
        <v>4.5030108490699661</v>
      </c>
      <c r="R41" s="7">
        <v>5.2128913251876501</v>
      </c>
      <c r="S41" s="5">
        <v>5.2075735258510578</v>
      </c>
      <c r="T41" s="6">
        <v>0.47194368599933167</v>
      </c>
      <c r="U41" s="6">
        <v>4.6864176983709207</v>
      </c>
      <c r="V41" s="7">
        <v>5.8700451348999385</v>
      </c>
      <c r="X41" s="4">
        <f t="shared" si="10"/>
        <v>3.5314349056440575</v>
      </c>
      <c r="Y41" s="4">
        <f t="shared" si="11"/>
        <v>0.34425168554387753</v>
      </c>
      <c r="Z41" s="4">
        <f t="shared" si="12"/>
        <v>3.1715950832813395</v>
      </c>
      <c r="AA41" s="4">
        <f t="shared" si="13"/>
        <v>4.0125393471801001</v>
      </c>
      <c r="AB41" s="5">
        <v>3.6876931785586868</v>
      </c>
      <c r="AC41" s="6">
        <v>0.51866913429091821</v>
      </c>
      <c r="AD41" s="6">
        <v>3.1891176225665623</v>
      </c>
      <c r="AE41" s="7">
        <v>4.4448369630973987</v>
      </c>
      <c r="AF41" s="5">
        <v>3.201069754591269</v>
      </c>
      <c r="AG41" s="6">
        <v>0.27423789882443711</v>
      </c>
      <c r="AH41" s="6">
        <v>2.8494333707959782</v>
      </c>
      <c r="AI41" s="7">
        <v>3.5612151842831836</v>
      </c>
      <c r="AJ41" s="5">
        <v>3.4796555056170169</v>
      </c>
      <c r="AK41" s="6">
        <v>0.24022413008262244</v>
      </c>
      <c r="AL41" s="6">
        <v>3.2689010746168825</v>
      </c>
      <c r="AM41" s="7">
        <v>3.8074359055508835</v>
      </c>
      <c r="AN41" s="5">
        <v>3.7573211838092564</v>
      </c>
      <c r="AO41" s="6">
        <v>0.34387557897753229</v>
      </c>
      <c r="AP41" s="6">
        <v>3.3789282651459356</v>
      </c>
      <c r="AQ41" s="7">
        <v>4.2366693357889345</v>
      </c>
      <c r="AR41" s="19">
        <f t="shared" si="14"/>
        <v>-0.28816089987382704</v>
      </c>
      <c r="AS41" s="19">
        <f t="shared" si="15"/>
        <v>-0.26442169649090697</v>
      </c>
      <c r="AT41" s="19">
        <f t="shared" si="16"/>
        <v>-0.27114219106020382</v>
      </c>
      <c r="AU41" s="19">
        <f t="shared" si="17"/>
        <v>-0.27848907650416538</v>
      </c>
    </row>
    <row r="42" spans="1:47" x14ac:dyDescent="0.25">
      <c r="A42" s="1">
        <v>2070</v>
      </c>
      <c r="C42" s="4">
        <f t="shared" si="18"/>
        <v>4.8648296239352415</v>
      </c>
      <c r="D42" s="4">
        <f t="shared" si="19"/>
        <v>0.48054868881255219</v>
      </c>
      <c r="E42" s="4">
        <f t="shared" si="20"/>
        <v>4.3460961791854267</v>
      </c>
      <c r="F42" s="4">
        <f t="shared" si="21"/>
        <v>5.5039860232147397</v>
      </c>
      <c r="G42" s="5">
        <v>5.1433444018494976</v>
      </c>
      <c r="H42" s="6">
        <v>0.7302150102497228</v>
      </c>
      <c r="I42" s="6">
        <v>4.35316096366327</v>
      </c>
      <c r="J42" s="7">
        <v>6.1481622197440027</v>
      </c>
      <c r="K42" s="5">
        <v>4.3067564858691973</v>
      </c>
      <c r="L42" s="6">
        <v>0.34442368295951992</v>
      </c>
      <c r="M42" s="6">
        <v>3.8903014959336297</v>
      </c>
      <c r="N42" s="7">
        <v>4.6956469779937828</v>
      </c>
      <c r="O42" s="5">
        <v>4.7620272913780557</v>
      </c>
      <c r="P42" s="6">
        <v>0.32318619582268826</v>
      </c>
      <c r="Q42" s="6">
        <v>4.4283332609218586</v>
      </c>
      <c r="R42" s="7">
        <v>5.17917437334546</v>
      </c>
      <c r="S42" s="5">
        <v>5.2471903166442146</v>
      </c>
      <c r="T42" s="6">
        <v>0.52436986621827797</v>
      </c>
      <c r="U42" s="6">
        <v>4.7125889962229497</v>
      </c>
      <c r="V42" s="7">
        <v>5.9929605217757143</v>
      </c>
      <c r="X42" s="4">
        <f t="shared" si="10"/>
        <v>3.5221182403805997</v>
      </c>
      <c r="Y42" s="4">
        <f t="shared" si="11"/>
        <v>0.34905947901288809</v>
      </c>
      <c r="Z42" s="4">
        <f t="shared" si="12"/>
        <v>3.1437819416899346</v>
      </c>
      <c r="AA42" s="4">
        <f t="shared" si="13"/>
        <v>4.0022108619290231</v>
      </c>
      <c r="AB42" s="5">
        <v>3.6789673963068132</v>
      </c>
      <c r="AC42" s="6">
        <v>0.52677128993943034</v>
      </c>
      <c r="AD42" s="6">
        <v>3.0899433970907118</v>
      </c>
      <c r="AE42" s="7">
        <v>4.4567590128239889</v>
      </c>
      <c r="AF42" s="5">
        <v>3.1664039499444931</v>
      </c>
      <c r="AG42" s="6">
        <v>0.24652034724103289</v>
      </c>
      <c r="AH42" s="6">
        <v>2.8962102208741962</v>
      </c>
      <c r="AI42" s="7">
        <v>3.447699626120563</v>
      </c>
      <c r="AJ42" s="5">
        <v>3.4627046128612449</v>
      </c>
      <c r="AK42" s="6">
        <v>0.24054527972077197</v>
      </c>
      <c r="AL42" s="6">
        <v>3.2086198640199943</v>
      </c>
      <c r="AM42" s="7">
        <v>3.770570077780361</v>
      </c>
      <c r="AN42" s="5">
        <v>3.7803970024098477</v>
      </c>
      <c r="AO42" s="6">
        <v>0.38240099915031722</v>
      </c>
      <c r="AP42" s="6">
        <v>3.3803542847748362</v>
      </c>
      <c r="AQ42" s="7">
        <v>4.3338147309911781</v>
      </c>
      <c r="AR42" s="19">
        <f t="shared" si="14"/>
        <v>-0.28471299822273388</v>
      </c>
      <c r="AS42" s="19">
        <f t="shared" si="15"/>
        <v>-0.26478221828104037</v>
      </c>
      <c r="AT42" s="19">
        <f t="shared" si="16"/>
        <v>-0.27285074171441953</v>
      </c>
      <c r="AU42" s="19">
        <f t="shared" si="17"/>
        <v>-0.27953880566932421</v>
      </c>
    </row>
    <row r="43" spans="1:47" x14ac:dyDescent="0.25">
      <c r="A43" s="1">
        <v>2075</v>
      </c>
      <c r="C43" s="4">
        <f t="shared" si="18"/>
        <v>4.8657045046818936</v>
      </c>
      <c r="D43" s="4">
        <f t="shared" si="19"/>
        <v>0.46803345519225936</v>
      </c>
      <c r="E43" s="4">
        <f t="shared" si="20"/>
        <v>4.3267175502144122</v>
      </c>
      <c r="F43" s="4">
        <f t="shared" si="21"/>
        <v>5.4902729387742646</v>
      </c>
      <c r="G43" s="5">
        <v>5.1732041285172397</v>
      </c>
      <c r="H43" s="6">
        <v>0.70052032396146213</v>
      </c>
      <c r="I43" s="6">
        <v>4.3796447416477173</v>
      </c>
      <c r="J43" s="7">
        <v>6.0609977039776952</v>
      </c>
      <c r="K43" s="5">
        <v>4.3494646232413192</v>
      </c>
      <c r="L43" s="6">
        <v>0.36384379182446658</v>
      </c>
      <c r="M43" s="6">
        <v>3.9024836061498465</v>
      </c>
      <c r="N43" s="7">
        <v>4.867466007550207</v>
      </c>
      <c r="O43" s="5">
        <v>4.725792872727764</v>
      </c>
      <c r="P43" s="6">
        <v>0.25971900251307167</v>
      </c>
      <c r="Q43" s="6">
        <v>4.4661833125098713</v>
      </c>
      <c r="R43" s="7">
        <v>5.0658372191736145</v>
      </c>
      <c r="S43" s="5">
        <v>5.2143563942412499</v>
      </c>
      <c r="T43" s="6">
        <v>0.54805070247003729</v>
      </c>
      <c r="U43" s="6">
        <v>4.558558540550214</v>
      </c>
      <c r="V43" s="7">
        <v>5.9667908243955434</v>
      </c>
      <c r="X43" s="4">
        <f t="shared" si="10"/>
        <v>3.5224824370785726</v>
      </c>
      <c r="Y43" s="4">
        <f t="shared" si="11"/>
        <v>0.3411953736502274</v>
      </c>
      <c r="Z43" s="4">
        <f t="shared" si="12"/>
        <v>3.1389465483253578</v>
      </c>
      <c r="AA43" s="4">
        <f t="shared" si="13"/>
        <v>3.9765634020404859</v>
      </c>
      <c r="AB43" s="5">
        <v>3.7220331649653722</v>
      </c>
      <c r="AC43" s="6">
        <v>0.51044860652875623</v>
      </c>
      <c r="AD43" s="6">
        <v>3.1319073329735545</v>
      </c>
      <c r="AE43" s="7">
        <v>4.3601667707240717</v>
      </c>
      <c r="AF43" s="5">
        <v>3.1895074506766101</v>
      </c>
      <c r="AG43" s="6">
        <v>0.25831512013079727</v>
      </c>
      <c r="AH43" s="6">
        <v>2.917340373556677</v>
      </c>
      <c r="AI43" s="7">
        <v>3.5528669664863166</v>
      </c>
      <c r="AJ43" s="5">
        <v>3.4252658729772527</v>
      </c>
      <c r="AK43" s="6">
        <v>0.19538936538170726</v>
      </c>
      <c r="AL43" s="6">
        <v>3.2298948229635984</v>
      </c>
      <c r="AM43" s="7">
        <v>3.6839746739979051</v>
      </c>
      <c r="AN43" s="5">
        <v>3.7531232596950557</v>
      </c>
      <c r="AO43" s="6">
        <v>0.40062840255964888</v>
      </c>
      <c r="AP43" s="6">
        <v>3.2766436638076031</v>
      </c>
      <c r="AQ43" s="7">
        <v>4.3092451969536505</v>
      </c>
      <c r="AR43" s="19">
        <f t="shared" si="14"/>
        <v>-0.28051685715479524</v>
      </c>
      <c r="AS43" s="19">
        <f t="shared" si="15"/>
        <v>-0.26668964413838198</v>
      </c>
      <c r="AT43" s="19">
        <f t="shared" si="16"/>
        <v>-0.27519763027613126</v>
      </c>
      <c r="AU43" s="19">
        <f t="shared" si="17"/>
        <v>-0.28023269298584658</v>
      </c>
    </row>
    <row r="44" spans="1:47" x14ac:dyDescent="0.25">
      <c r="A44" s="1">
        <v>2080</v>
      </c>
      <c r="C44" s="4">
        <f t="shared" si="18"/>
        <v>4.8715237697631188</v>
      </c>
      <c r="D44" s="4">
        <f t="shared" si="19"/>
        <v>0.48282667737047819</v>
      </c>
      <c r="E44" s="4">
        <f t="shared" si="20"/>
        <v>4.3083183237256657</v>
      </c>
      <c r="F44" s="4">
        <f t="shared" si="21"/>
        <v>5.4739092144456656</v>
      </c>
      <c r="G44" s="5">
        <v>5.1896658268678681</v>
      </c>
      <c r="H44" s="6">
        <v>0.73061553060687578</v>
      </c>
      <c r="I44" s="6">
        <v>4.4961165894456707</v>
      </c>
      <c r="J44" s="7">
        <v>6.1410220919470557</v>
      </c>
      <c r="K44" s="5">
        <v>4.3388432545395661</v>
      </c>
      <c r="L44" s="6">
        <v>0.38336007963358859</v>
      </c>
      <c r="M44" s="6">
        <v>3.826904616526174</v>
      </c>
      <c r="N44" s="7">
        <v>4.781591475202565</v>
      </c>
      <c r="O44" s="5">
        <v>4.777094909629831</v>
      </c>
      <c r="P44" s="6">
        <v>0.31347685118031193</v>
      </c>
      <c r="Q44" s="6">
        <v>4.3007792433066152</v>
      </c>
      <c r="R44" s="7">
        <v>5.0275267282585681</v>
      </c>
      <c r="S44" s="5">
        <v>5.1804910880152111</v>
      </c>
      <c r="T44" s="6">
        <v>0.50385424806113654</v>
      </c>
      <c r="U44" s="6">
        <v>4.6094728456242038</v>
      </c>
      <c r="V44" s="7">
        <v>5.9454965623744727</v>
      </c>
      <c r="X44" s="4">
        <f t="shared" si="10"/>
        <v>3.528149957164854</v>
      </c>
      <c r="Y44" s="4">
        <f t="shared" si="11"/>
        <v>0.34967601637433399</v>
      </c>
      <c r="Z44" s="4">
        <f t="shared" si="12"/>
        <v>3.1057471046284388</v>
      </c>
      <c r="AA44" s="4">
        <f t="shared" si="13"/>
        <v>3.9597306200110283</v>
      </c>
      <c r="AB44" s="5">
        <v>3.7347322849256388</v>
      </c>
      <c r="AC44" s="6">
        <v>0.53125849559483573</v>
      </c>
      <c r="AD44" s="6">
        <v>3.2118165870121795</v>
      </c>
      <c r="AE44" s="7">
        <v>4.4429367245840812</v>
      </c>
      <c r="AF44" s="5">
        <v>3.1699208305155477</v>
      </c>
      <c r="AG44" s="6">
        <v>0.27126192879021477</v>
      </c>
      <c r="AH44" s="6">
        <v>2.800811712954729</v>
      </c>
      <c r="AI44" s="7">
        <v>3.4746660585360138</v>
      </c>
      <c r="AJ44" s="5">
        <v>3.4787879304152329</v>
      </c>
      <c r="AK44" s="6">
        <v>0.22816121587509286</v>
      </c>
      <c r="AL44" s="6">
        <v>3.1013194579393595</v>
      </c>
      <c r="AM44" s="7">
        <v>3.6431742820113344</v>
      </c>
      <c r="AN44" s="5">
        <v>3.7291587828029957</v>
      </c>
      <c r="AO44" s="6">
        <v>0.36802242523719242</v>
      </c>
      <c r="AP44" s="6">
        <v>3.3090406606074887</v>
      </c>
      <c r="AQ44" s="7">
        <v>4.2781454149126841</v>
      </c>
      <c r="AR44" s="19">
        <f t="shared" si="14"/>
        <v>-0.28035206706562243</v>
      </c>
      <c r="AS44" s="19">
        <f t="shared" si="15"/>
        <v>-0.26940876990682239</v>
      </c>
      <c r="AT44" s="19">
        <f t="shared" si="16"/>
        <v>-0.27177751411164691</v>
      </c>
      <c r="AU44" s="19">
        <f t="shared" si="17"/>
        <v>-0.28015342185797693</v>
      </c>
    </row>
    <row r="45" spans="1:47" x14ac:dyDescent="0.25">
      <c r="A45" s="1">
        <v>2085</v>
      </c>
      <c r="C45" s="4">
        <f t="shared" si="18"/>
        <v>4.917841211950444</v>
      </c>
      <c r="D45" s="4">
        <f t="shared" si="19"/>
        <v>0.50532693725517785</v>
      </c>
      <c r="E45" s="4">
        <f t="shared" si="20"/>
        <v>4.3483110570328281</v>
      </c>
      <c r="F45" s="4">
        <f t="shared" si="21"/>
        <v>5.5132575752678363</v>
      </c>
      <c r="G45" s="5">
        <v>5.2207681269885375</v>
      </c>
      <c r="H45" s="6">
        <v>0.75774071798586073</v>
      </c>
      <c r="I45" s="6">
        <v>4.5028453824251438</v>
      </c>
      <c r="J45" s="7">
        <v>6.1833863496826709</v>
      </c>
      <c r="K45" s="5">
        <v>4.3843571442385345</v>
      </c>
      <c r="L45" s="6">
        <v>0.41006655897508992</v>
      </c>
      <c r="M45" s="6">
        <v>3.8383141442185029</v>
      </c>
      <c r="N45" s="7">
        <v>4.8563303564073426</v>
      </c>
      <c r="O45" s="5">
        <v>4.8399601210670467</v>
      </c>
      <c r="P45" s="6">
        <v>0.39025244267715598</v>
      </c>
      <c r="Q45" s="6">
        <v>4.4334644719255527</v>
      </c>
      <c r="R45" s="7">
        <v>5.2142861690943896</v>
      </c>
      <c r="S45" s="5">
        <v>5.2262794555076599</v>
      </c>
      <c r="T45" s="6">
        <v>0.46324802938260501</v>
      </c>
      <c r="U45" s="6">
        <v>4.6186202295621106</v>
      </c>
      <c r="V45" s="7">
        <v>5.7990274258869405</v>
      </c>
      <c r="X45" s="4">
        <f t="shared" si="10"/>
        <v>3.5695235322742009</v>
      </c>
      <c r="Y45" s="4">
        <f t="shared" si="11"/>
        <v>0.36328573625666205</v>
      </c>
      <c r="Z45" s="4">
        <f t="shared" si="12"/>
        <v>3.1572842291731074</v>
      </c>
      <c r="AA45" s="4">
        <f t="shared" si="13"/>
        <v>3.9842635910012056</v>
      </c>
      <c r="AB45" s="5">
        <v>3.7807554088447608</v>
      </c>
      <c r="AC45" s="6">
        <v>0.54790871866640367</v>
      </c>
      <c r="AD45" s="6">
        <v>3.2720286709307982</v>
      </c>
      <c r="AE45" s="7">
        <v>4.4542886264790145</v>
      </c>
      <c r="AF45" s="5">
        <v>3.195340388758535</v>
      </c>
      <c r="AG45" s="6">
        <v>0.28094827307343279</v>
      </c>
      <c r="AH45" s="6">
        <v>2.8206749134698916</v>
      </c>
      <c r="AI45" s="7">
        <v>3.5074981737003488</v>
      </c>
      <c r="AJ45" s="5">
        <v>3.5504684964615105</v>
      </c>
      <c r="AK45" s="6">
        <v>0.28947494870377044</v>
      </c>
      <c r="AL45" s="6">
        <v>3.2345314122971005</v>
      </c>
      <c r="AM45" s="7">
        <v>3.8065793330911708</v>
      </c>
      <c r="AN45" s="5">
        <v>3.7515298350319966</v>
      </c>
      <c r="AO45" s="6">
        <v>0.33481100458304119</v>
      </c>
      <c r="AP45" s="6">
        <v>3.3019019199946391</v>
      </c>
      <c r="AQ45" s="7">
        <v>4.1686882307342898</v>
      </c>
      <c r="AR45" s="19">
        <f t="shared" si="14"/>
        <v>-0.27582391769128617</v>
      </c>
      <c r="AS45" s="19">
        <f t="shared" si="15"/>
        <v>-0.27119523258785644</v>
      </c>
      <c r="AT45" s="19">
        <f t="shared" si="16"/>
        <v>-0.26642608458543393</v>
      </c>
      <c r="AU45" s="19">
        <f t="shared" si="17"/>
        <v>-0.28217963333773016</v>
      </c>
    </row>
    <row r="46" spans="1:47" x14ac:dyDescent="0.25">
      <c r="G46" s="5"/>
      <c r="H46" s="6"/>
      <c r="I46" s="6"/>
      <c r="J46" s="7"/>
      <c r="K46" s="5"/>
      <c r="L46" s="6"/>
      <c r="M46" s="6"/>
      <c r="N46" s="7"/>
      <c r="O46" s="5"/>
      <c r="P46" s="6"/>
      <c r="Q46" s="6"/>
      <c r="R46" s="7"/>
      <c r="S46" s="5"/>
      <c r="T46" s="6"/>
      <c r="U46" s="6"/>
      <c r="V46" s="7"/>
      <c r="AB46" s="5"/>
      <c r="AC46" s="6"/>
      <c r="AD46" s="6"/>
      <c r="AE46" s="7"/>
      <c r="AF46" s="5"/>
      <c r="AG46" s="6"/>
      <c r="AH46" s="6"/>
      <c r="AI46" s="7"/>
      <c r="AJ46" s="5"/>
      <c r="AK46" s="6"/>
      <c r="AL46" s="6"/>
      <c r="AM46" s="7"/>
      <c r="AN46" s="5"/>
      <c r="AO46" s="6"/>
      <c r="AP46" s="6"/>
      <c r="AQ46" s="7"/>
    </row>
    <row r="47" spans="1:47" x14ac:dyDescent="0.25">
      <c r="A47" s="1">
        <v>2015</v>
      </c>
      <c r="C47" s="28">
        <f>C31*25.406</f>
        <v>120.07106409260972</v>
      </c>
      <c r="D47" s="28">
        <f t="shared" ref="D47:F47" si="22">D31*25.406</f>
        <v>13.004753711039879</v>
      </c>
      <c r="E47" s="28">
        <f t="shared" si="22"/>
        <v>104.9454016283393</v>
      </c>
      <c r="F47" s="28">
        <f t="shared" si="22"/>
        <v>134.7140895621969</v>
      </c>
      <c r="G47" s="5"/>
      <c r="H47" s="6"/>
      <c r="I47" s="6"/>
      <c r="J47" s="7"/>
      <c r="K47" s="5"/>
      <c r="L47" s="6"/>
      <c r="M47" s="6"/>
      <c r="N47" s="7"/>
      <c r="O47" s="5"/>
      <c r="P47" s="6"/>
      <c r="Q47" s="6"/>
      <c r="R47" s="7"/>
      <c r="S47" s="5"/>
      <c r="T47" s="6"/>
      <c r="U47" s="6"/>
      <c r="V47" s="7"/>
      <c r="X47" s="28">
        <f>X31*25.406</f>
        <v>87.084600218320034</v>
      </c>
      <c r="Y47" s="28">
        <f t="shared" ref="Y47:AA47" si="23">Y31*25.406</f>
        <v>9.4041769318615902</v>
      </c>
      <c r="Z47" s="28">
        <f t="shared" si="23"/>
        <v>76.646262812310368</v>
      </c>
      <c r="AA47" s="28">
        <f t="shared" si="23"/>
        <v>97.604627778650553</v>
      </c>
      <c r="AB47" s="5"/>
      <c r="AC47" s="6"/>
      <c r="AD47" s="6"/>
      <c r="AE47" s="7"/>
      <c r="AF47" s="5"/>
      <c r="AG47" s="6"/>
      <c r="AH47" s="6"/>
      <c r="AI47" s="7"/>
      <c r="AJ47" s="5"/>
      <c r="AK47" s="6"/>
      <c r="AL47" s="6"/>
      <c r="AM47" s="7"/>
      <c r="AN47" s="5"/>
      <c r="AO47" s="6"/>
      <c r="AP47" s="6"/>
      <c r="AQ47" s="7"/>
    </row>
    <row r="48" spans="1:47" x14ac:dyDescent="0.25">
      <c r="A48" s="30">
        <v>2020</v>
      </c>
      <c r="B48" s="27"/>
      <c r="C48" s="31">
        <f t="shared" ref="C48:F61" si="24">C32*25.406</f>
        <v>120.48460269404309</v>
      </c>
      <c r="D48" s="31">
        <f t="shared" si="24"/>
        <v>13.969907263593552</v>
      </c>
      <c r="E48" s="31">
        <f t="shared" si="24"/>
        <v>103.75684595026385</v>
      </c>
      <c r="F48" s="31">
        <f t="shared" si="24"/>
        <v>137.47446665258056</v>
      </c>
      <c r="G48" s="11"/>
      <c r="H48" s="12"/>
      <c r="I48" s="12"/>
      <c r="J48" s="13"/>
      <c r="K48" s="8"/>
      <c r="L48" s="9"/>
      <c r="M48" s="9"/>
      <c r="N48" s="10"/>
      <c r="O48" s="8"/>
      <c r="P48" s="9"/>
      <c r="Q48" s="9"/>
      <c r="R48" s="10"/>
      <c r="S48" s="8"/>
      <c r="T48" s="9"/>
      <c r="U48" s="9"/>
      <c r="V48" s="10"/>
      <c r="X48" s="31">
        <f t="shared" ref="X48:AA48" si="25">X32*25.406</f>
        <v>87.412005888905796</v>
      </c>
      <c r="Y48" s="31">
        <f t="shared" si="25"/>
        <v>10.10534851664139</v>
      </c>
      <c r="Z48" s="31">
        <f t="shared" si="25"/>
        <v>75.356871894026341</v>
      </c>
      <c r="AA48" s="31">
        <f t="shared" si="25"/>
        <v>99.345402440273205</v>
      </c>
      <c r="AB48" s="11"/>
      <c r="AC48" s="12"/>
      <c r="AD48" s="12"/>
      <c r="AE48" s="13"/>
      <c r="AF48" s="8"/>
      <c r="AG48" s="9"/>
      <c r="AH48" s="9"/>
      <c r="AI48" s="10"/>
      <c r="AJ48" s="8"/>
      <c r="AK48" s="9"/>
      <c r="AL48" s="9"/>
      <c r="AM48" s="10"/>
      <c r="AN48" s="8"/>
      <c r="AO48" s="9"/>
      <c r="AP48" s="9"/>
      <c r="AQ48" s="10"/>
    </row>
    <row r="49" spans="1:27" x14ac:dyDescent="0.25">
      <c r="A49" s="1">
        <v>2025</v>
      </c>
      <c r="C49" s="28">
        <f t="shared" si="24"/>
        <v>120.21187171215955</v>
      </c>
      <c r="D49" s="28">
        <f t="shared" si="24"/>
        <v>12.571348896116577</v>
      </c>
      <c r="E49" s="28">
        <f t="shared" si="24"/>
        <v>104.91487522874147</v>
      </c>
      <c r="F49" s="28">
        <f t="shared" si="24"/>
        <v>136.44476420660177</v>
      </c>
      <c r="X49" s="28">
        <f t="shared" ref="X49:AA49" si="26">X33*25.406</f>
        <v>86.974894425089502</v>
      </c>
      <c r="Y49" s="28">
        <f t="shared" si="26"/>
        <v>8.9858042554206925</v>
      </c>
      <c r="Z49" s="28">
        <f t="shared" si="26"/>
        <v>76.179321980938909</v>
      </c>
      <c r="AA49" s="28">
        <f t="shared" si="26"/>
        <v>97.7127319306</v>
      </c>
    </row>
    <row r="50" spans="1:27" x14ac:dyDescent="0.25">
      <c r="A50" s="1">
        <v>2030</v>
      </c>
      <c r="C50" s="28">
        <f t="shared" si="24"/>
        <v>120.86413319553698</v>
      </c>
      <c r="D50" s="28">
        <f t="shared" si="24"/>
        <v>13.035706640962429</v>
      </c>
      <c r="E50" s="28">
        <f t="shared" si="24"/>
        <v>104.4638039150755</v>
      </c>
      <c r="F50" s="28">
        <f t="shared" si="24"/>
        <v>137.55579876339047</v>
      </c>
      <c r="X50" s="28">
        <f t="shared" ref="X50:AA50" si="27">X34*25.406</f>
        <v>87.516619178417344</v>
      </c>
      <c r="Y50" s="28">
        <f t="shared" si="27"/>
        <v>9.3783954860330301</v>
      </c>
      <c r="Z50" s="28">
        <f t="shared" si="27"/>
        <v>75.658906087881434</v>
      </c>
      <c r="AA50" s="28">
        <f t="shared" si="27"/>
        <v>98.300034411919853</v>
      </c>
    </row>
    <row r="51" spans="1:27" x14ac:dyDescent="0.25">
      <c r="A51" s="1">
        <v>2035</v>
      </c>
      <c r="C51" s="28">
        <f t="shared" si="24"/>
        <v>121.04509873546965</v>
      </c>
      <c r="D51" s="28">
        <f t="shared" si="24"/>
        <v>12.991794696797953</v>
      </c>
      <c r="E51" s="28">
        <f t="shared" si="24"/>
        <v>106.78576658430786</v>
      </c>
      <c r="F51" s="28">
        <f t="shared" si="24"/>
        <v>135.21625959310549</v>
      </c>
      <c r="X51" s="28">
        <f t="shared" ref="X51:AA51" si="28">X35*25.406</f>
        <v>88.095523435241859</v>
      </c>
      <c r="Y51" s="28">
        <f t="shared" si="28"/>
        <v>9.3827126564146575</v>
      </c>
      <c r="Z51" s="28">
        <f t="shared" si="28"/>
        <v>77.94825778408682</v>
      </c>
      <c r="AA51" s="28">
        <f t="shared" si="28"/>
        <v>97.946218266236329</v>
      </c>
    </row>
    <row r="52" spans="1:27" x14ac:dyDescent="0.25">
      <c r="A52" s="1">
        <v>2040</v>
      </c>
      <c r="C52" s="28">
        <f t="shared" si="24"/>
        <v>121.25994380880616</v>
      </c>
      <c r="D52" s="28">
        <f t="shared" si="24"/>
        <v>11.630128899560637</v>
      </c>
      <c r="E52" s="28">
        <f t="shared" si="24"/>
        <v>108.34812578555228</v>
      </c>
      <c r="F52" s="28">
        <f t="shared" si="24"/>
        <v>135.42526362255839</v>
      </c>
      <c r="X52" s="28">
        <f t="shared" ref="X52:AA52" si="29">X36*25.406</f>
        <v>88.045537285946295</v>
      </c>
      <c r="Y52" s="28">
        <f t="shared" si="29"/>
        <v>8.359954562268463</v>
      </c>
      <c r="Z52" s="28">
        <f t="shared" si="29"/>
        <v>79.583833125378959</v>
      </c>
      <c r="AA52" s="28">
        <f t="shared" si="29"/>
        <v>97.963239223082297</v>
      </c>
    </row>
    <row r="53" spans="1:27" x14ac:dyDescent="0.25">
      <c r="A53" s="1">
        <v>2045</v>
      </c>
      <c r="C53" s="28">
        <f t="shared" si="24"/>
        <v>121.49194830815301</v>
      </c>
      <c r="D53" s="28">
        <f t="shared" si="24"/>
        <v>12.268460241489885</v>
      </c>
      <c r="E53" s="28">
        <f t="shared" si="24"/>
        <v>108.13104042492512</v>
      </c>
      <c r="F53" s="28">
        <f t="shared" si="24"/>
        <v>135.9912661685353</v>
      </c>
      <c r="X53" s="28">
        <f t="shared" ref="X53:AA53" si="30">X37*25.406</f>
        <v>88.290412466735674</v>
      </c>
      <c r="Y53" s="28">
        <f t="shared" si="30"/>
        <v>8.7509409921487737</v>
      </c>
      <c r="Z53" s="28">
        <f t="shared" si="30"/>
        <v>78.4482000002576</v>
      </c>
      <c r="AA53" s="28">
        <f t="shared" si="30"/>
        <v>98.7768805503229</v>
      </c>
    </row>
    <row r="54" spans="1:27" x14ac:dyDescent="0.25">
      <c r="A54" s="30">
        <v>2050</v>
      </c>
      <c r="B54" s="27"/>
      <c r="C54" s="31">
        <f t="shared" si="24"/>
        <v>122.1881205396764</v>
      </c>
      <c r="D54" s="31">
        <f t="shared" si="24"/>
        <v>11.80457099909254</v>
      </c>
      <c r="E54" s="31">
        <f t="shared" si="24"/>
        <v>108.5263117088052</v>
      </c>
      <c r="F54" s="31">
        <f t="shared" si="24"/>
        <v>137.05655444915647</v>
      </c>
      <c r="X54" s="31">
        <f t="shared" ref="X54:AA54" si="31">X38*25.406</f>
        <v>88.759035428560637</v>
      </c>
      <c r="Y54" s="31">
        <f t="shared" si="31"/>
        <v>8.427490017914419</v>
      </c>
      <c r="Z54" s="31">
        <f t="shared" si="31"/>
        <v>79.24362525984742</v>
      </c>
      <c r="AA54" s="31">
        <f t="shared" si="31"/>
        <v>99.601439808590541</v>
      </c>
    </row>
    <row r="55" spans="1:27" x14ac:dyDescent="0.25">
      <c r="A55" s="1">
        <v>2055</v>
      </c>
      <c r="C55" s="28">
        <f t="shared" si="24"/>
        <v>122.67779545801456</v>
      </c>
      <c r="D55" s="28">
        <f t="shared" si="24"/>
        <v>12.480802290931756</v>
      </c>
      <c r="E55" s="28">
        <f t="shared" si="24"/>
        <v>109.80547462519574</v>
      </c>
      <c r="F55" s="28">
        <f t="shared" si="24"/>
        <v>138.20772672120538</v>
      </c>
      <c r="X55" s="28">
        <f t="shared" ref="X55:AA55" si="32">X39*25.406</f>
        <v>89.278712080332966</v>
      </c>
      <c r="Y55" s="28">
        <f t="shared" si="32"/>
        <v>9.1423953867256778</v>
      </c>
      <c r="Z55" s="28">
        <f t="shared" si="32"/>
        <v>79.622855874398084</v>
      </c>
      <c r="AA55" s="28">
        <f t="shared" si="32"/>
        <v>100.45137583088007</v>
      </c>
    </row>
    <row r="56" spans="1:27" x14ac:dyDescent="0.25">
      <c r="A56" s="1">
        <v>2060</v>
      </c>
      <c r="C56" s="28">
        <f t="shared" si="24"/>
        <v>123.27310295608132</v>
      </c>
      <c r="D56" s="28">
        <f t="shared" si="24"/>
        <v>12.304938558311958</v>
      </c>
      <c r="E56" s="28">
        <f t="shared" si="24"/>
        <v>110.16895667803394</v>
      </c>
      <c r="F56" s="28">
        <f t="shared" si="24"/>
        <v>139.90858623077409</v>
      </c>
      <c r="X56" s="28">
        <f t="shared" ref="X56:AA56" si="33">X40*25.406</f>
        <v>89.668392568151873</v>
      </c>
      <c r="Y56" s="28">
        <f t="shared" si="33"/>
        <v>8.9234135407209241</v>
      </c>
      <c r="Z56" s="28">
        <f t="shared" si="33"/>
        <v>80.116121143829986</v>
      </c>
      <c r="AA56" s="28">
        <f t="shared" si="33"/>
        <v>101.23519164101826</v>
      </c>
    </row>
    <row r="57" spans="1:27" x14ac:dyDescent="0.25">
      <c r="A57" s="1">
        <v>2065</v>
      </c>
      <c r="C57" s="28">
        <f t="shared" si="24"/>
        <v>123.94306116453618</v>
      </c>
      <c r="D57" s="28">
        <f t="shared" si="24"/>
        <v>12.056701220064893</v>
      </c>
      <c r="E57" s="28">
        <f t="shared" si="24"/>
        <v>111.0962349801806</v>
      </c>
      <c r="F57" s="28">
        <f t="shared" si="24"/>
        <v>140.97618760839319</v>
      </c>
      <c r="X57" s="28">
        <f t="shared" ref="X57:AA57" si="34">X41*25.406</f>
        <v>89.719635212792923</v>
      </c>
      <c r="Y57" s="28">
        <f t="shared" si="34"/>
        <v>8.7460583229277518</v>
      </c>
      <c r="Z57" s="28">
        <f t="shared" si="34"/>
        <v>80.577544685845709</v>
      </c>
      <c r="AA57" s="28">
        <f t="shared" si="34"/>
        <v>101.94257465445762</v>
      </c>
    </row>
    <row r="58" spans="1:27" x14ac:dyDescent="0.25">
      <c r="A58" s="1">
        <v>2070</v>
      </c>
      <c r="C58" s="28">
        <f t="shared" si="24"/>
        <v>123.59586142569874</v>
      </c>
      <c r="D58" s="28">
        <f t="shared" si="24"/>
        <v>12.208819987971701</v>
      </c>
      <c r="E58" s="28">
        <f t="shared" si="24"/>
        <v>110.41691952838495</v>
      </c>
      <c r="F58" s="28">
        <f t="shared" si="24"/>
        <v>139.83426890579366</v>
      </c>
      <c r="X58" s="28">
        <f t="shared" ref="X58:AA58" si="35">X42*25.406</f>
        <v>89.482936015109516</v>
      </c>
      <c r="Y58" s="28">
        <f t="shared" si="35"/>
        <v>8.8682051238014346</v>
      </c>
      <c r="Z58" s="28">
        <f t="shared" si="35"/>
        <v>79.87092401057447</v>
      </c>
      <c r="AA58" s="28">
        <f t="shared" si="35"/>
        <v>101.68016915816875</v>
      </c>
    </row>
    <row r="59" spans="1:27" x14ac:dyDescent="0.25">
      <c r="A59" s="1">
        <v>2075</v>
      </c>
      <c r="C59" s="28">
        <f t="shared" si="24"/>
        <v>123.61808864594818</v>
      </c>
      <c r="D59" s="28">
        <f t="shared" si="24"/>
        <v>11.890857962614541</v>
      </c>
      <c r="E59" s="28">
        <f t="shared" si="24"/>
        <v>109.92458608074735</v>
      </c>
      <c r="F59" s="28">
        <f t="shared" si="24"/>
        <v>139.48587428249897</v>
      </c>
      <c r="X59" s="28">
        <f t="shared" ref="X59:AA59" si="36">X43*25.406</f>
        <v>89.492188796418205</v>
      </c>
      <c r="Y59" s="28">
        <f t="shared" si="36"/>
        <v>8.6684096629576768</v>
      </c>
      <c r="Z59" s="28">
        <f t="shared" si="36"/>
        <v>79.748076006754033</v>
      </c>
      <c r="AA59" s="28">
        <f t="shared" si="36"/>
        <v>101.02856979224057</v>
      </c>
    </row>
    <row r="60" spans="1:27" x14ac:dyDescent="0.25">
      <c r="A60" s="1">
        <v>2080</v>
      </c>
      <c r="C60" s="28">
        <f t="shared" si="24"/>
        <v>123.76593289460179</v>
      </c>
      <c r="D60" s="28">
        <f t="shared" si="24"/>
        <v>12.266694565274369</v>
      </c>
      <c r="E60" s="28">
        <f t="shared" si="24"/>
        <v>109.45713533257425</v>
      </c>
      <c r="F60" s="28">
        <f t="shared" si="24"/>
        <v>139.07013750220656</v>
      </c>
      <c r="X60" s="28">
        <f t="shared" ref="X60:AA60" si="37">X44*25.406</f>
        <v>89.636177811730278</v>
      </c>
      <c r="Y60" s="28">
        <f t="shared" si="37"/>
        <v>8.8838688720063281</v>
      </c>
      <c r="Z60" s="28">
        <f t="shared" si="37"/>
        <v>78.904610940190111</v>
      </c>
      <c r="AA60" s="28">
        <f t="shared" si="37"/>
        <v>100.60091613200018</v>
      </c>
    </row>
    <row r="61" spans="1:27" x14ac:dyDescent="0.25">
      <c r="A61" s="30">
        <v>2085</v>
      </c>
      <c r="B61" s="27"/>
      <c r="C61" s="31">
        <f t="shared" si="24"/>
        <v>124.94267383081298</v>
      </c>
      <c r="D61" s="31">
        <f t="shared" si="24"/>
        <v>12.838336167905048</v>
      </c>
      <c r="E61" s="31">
        <f t="shared" si="24"/>
        <v>110.47319071497603</v>
      </c>
      <c r="F61" s="31">
        <f t="shared" si="24"/>
        <v>140.06982195725465</v>
      </c>
      <c r="X61" s="31">
        <f t="shared" ref="X61:AA61" si="38">X45*25.406</f>
        <v>90.687314860958338</v>
      </c>
      <c r="Y61" s="31">
        <f t="shared" si="38"/>
        <v>9.2296374153367555</v>
      </c>
      <c r="Z61" s="31">
        <f t="shared" si="38"/>
        <v>80.213963126371965</v>
      </c>
      <c r="AA61" s="31">
        <f t="shared" si="38"/>
        <v>101.22420079297663</v>
      </c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61"/>
  <sheetViews>
    <sheetView zoomScale="60" zoomScaleNormal="60" workbookViewId="0">
      <pane ySplit="2" topLeftCell="A3" activePane="bottomLeft" state="frozen"/>
      <selection pane="bottomLeft" activeCell="C4" sqref="C4:F29"/>
    </sheetView>
  </sheetViews>
  <sheetFormatPr defaultRowHeight="15" x14ac:dyDescent="0.25"/>
  <cols>
    <col min="1" max="1" width="9.14062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8" x14ac:dyDescent="0.25">
      <c r="A1" s="3" t="s">
        <v>0</v>
      </c>
    </row>
    <row r="2" spans="1:48" x14ac:dyDescent="0.25">
      <c r="A2" s="1" t="s">
        <v>1</v>
      </c>
      <c r="B2" s="4" t="s">
        <v>2</v>
      </c>
      <c r="C2" s="4" t="s">
        <v>12</v>
      </c>
      <c r="G2" s="23" t="s">
        <v>7</v>
      </c>
      <c r="H2" s="24"/>
      <c r="I2" s="24"/>
      <c r="J2" s="25"/>
      <c r="K2" s="20" t="s">
        <v>8</v>
      </c>
      <c r="L2" s="21"/>
      <c r="M2" s="21"/>
      <c r="N2" s="22"/>
      <c r="O2" s="20" t="s">
        <v>10</v>
      </c>
      <c r="P2" s="21"/>
      <c r="Q2" s="21"/>
      <c r="R2" s="22"/>
      <c r="S2" s="20" t="s">
        <v>9</v>
      </c>
      <c r="T2" s="21"/>
      <c r="U2" s="21"/>
      <c r="V2" s="22"/>
      <c r="AB2" s="23" t="s">
        <v>7</v>
      </c>
      <c r="AC2" s="24"/>
      <c r="AD2" s="24"/>
      <c r="AE2" s="25"/>
      <c r="AF2" s="20" t="s">
        <v>8</v>
      </c>
      <c r="AG2" s="21"/>
      <c r="AH2" s="21"/>
      <c r="AI2" s="22"/>
      <c r="AJ2" s="20" t="s">
        <v>10</v>
      </c>
      <c r="AK2" s="21"/>
      <c r="AL2" s="21"/>
      <c r="AM2" s="22"/>
      <c r="AN2" s="20" t="s">
        <v>9</v>
      </c>
      <c r="AO2" s="21"/>
      <c r="AP2" s="21"/>
      <c r="AQ2" s="22"/>
    </row>
    <row r="3" spans="1:48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X3" s="15"/>
      <c r="Y3" s="15"/>
      <c r="Z3" s="15"/>
      <c r="AA3" s="15"/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  <c r="AN3" s="16" t="s">
        <v>3</v>
      </c>
      <c r="AO3" s="17" t="s">
        <v>4</v>
      </c>
      <c r="AP3" s="17">
        <v>0.05</v>
      </c>
      <c r="AQ3" s="18">
        <v>0.95</v>
      </c>
      <c r="AR3" s="15"/>
      <c r="AS3" s="15"/>
      <c r="AT3" s="15"/>
      <c r="AU3" s="15"/>
      <c r="AV3" s="15"/>
    </row>
    <row r="4" spans="1:48" x14ac:dyDescent="0.25">
      <c r="A4" s="26">
        <v>1908.9986301369863</v>
      </c>
      <c r="B4" s="27">
        <v>5.0276503673222699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8" x14ac:dyDescent="0.25">
      <c r="A5" s="26">
        <v>1913.9986301369863</v>
      </c>
      <c r="B5" s="27">
        <v>4.8714344260071769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8" x14ac:dyDescent="0.25">
      <c r="A6" s="26">
        <v>1918.9986301369863</v>
      </c>
      <c r="B6" s="27">
        <v>5.3502513888825689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8" x14ac:dyDescent="0.25">
      <c r="A7" s="26">
        <v>1923.9986301369863</v>
      </c>
      <c r="B7" s="27">
        <v>6.28161860030625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</row>
    <row r="8" spans="1:48" x14ac:dyDescent="0.25">
      <c r="A8" s="26">
        <v>1928.9986301369863</v>
      </c>
      <c r="B8" s="27">
        <v>5.6912356484963258</v>
      </c>
      <c r="C8" s="28">
        <f>AVERAGE(B4:B15)*25.406</f>
        <v>149.04703445470062</v>
      </c>
      <c r="D8" s="29">
        <f>STDEV(B4:B15)*25.406</f>
        <v>13.703383207647569</v>
      </c>
      <c r="E8" s="29">
        <f>PERCENTILE(B4:B15,0.9)*25.406</f>
        <v>160.78980467952724</v>
      </c>
      <c r="F8" s="29">
        <f>PERCENTILE(B4:B15,0.1)*25.406</f>
        <v>128.55208538756568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/>
      <c r="AG8" s="6"/>
      <c r="AH8" s="6"/>
      <c r="AI8" s="7"/>
      <c r="AJ8" s="5"/>
      <c r="AK8" s="6"/>
      <c r="AL8" s="6"/>
      <c r="AM8" s="7"/>
      <c r="AN8" s="5"/>
      <c r="AO8" s="6"/>
      <c r="AP8" s="6"/>
      <c r="AQ8" s="7"/>
    </row>
    <row r="9" spans="1:48" x14ac:dyDescent="0.25">
      <c r="A9" s="26">
        <v>1933.9986301369863</v>
      </c>
      <c r="B9" s="27">
        <v>6.0004438240323896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</row>
    <row r="10" spans="1:48" x14ac:dyDescent="0.25">
      <c r="A10" s="26">
        <v>1938.9986301369863</v>
      </c>
      <c r="B10" s="27">
        <v>6.2553196346728122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</row>
    <row r="11" spans="1:48" x14ac:dyDescent="0.25">
      <c r="A11" s="26">
        <v>1943.9561643835616</v>
      </c>
      <c r="B11" s="27">
        <v>6.2500852668050335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G11" s="6"/>
      <c r="AH11" s="6"/>
      <c r="AI11" s="7"/>
      <c r="AJ11" s="5"/>
      <c r="AK11" s="6"/>
      <c r="AL11" s="6"/>
      <c r="AM11" s="7"/>
      <c r="AN11" s="5"/>
      <c r="AO11" s="6"/>
      <c r="AP11" s="6"/>
      <c r="AQ11" s="7"/>
    </row>
    <row r="12" spans="1:48" x14ac:dyDescent="0.25">
      <c r="A12" s="26">
        <v>1948.9986301369863</v>
      </c>
      <c r="B12" s="27">
        <v>6.3340560175456888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>
        <f t="shared" ref="AF12:AF26" si="0">H31/2</f>
        <v>0.57380387632719621</v>
      </c>
      <c r="AG12" s="6">
        <f>L31/2</f>
        <v>0.48889642935956301</v>
      </c>
      <c r="AH12" s="6">
        <f>P31/2</f>
        <v>0.7017462882155896</v>
      </c>
      <c r="AI12" s="7">
        <f>T31/2</f>
        <v>0.51177362998504305</v>
      </c>
      <c r="AJ12" s="5">
        <f>AC31/2</f>
        <v>0.4046718080515378</v>
      </c>
      <c r="AK12" s="6">
        <f>AG31/2</f>
        <v>0.36126363934229466</v>
      </c>
      <c r="AL12" s="6">
        <f>AK31/2</f>
        <v>0.48873707365146368</v>
      </c>
      <c r="AM12" s="7">
        <f>AO31/2</f>
        <v>0.36451212569928498</v>
      </c>
      <c r="AN12" s="5"/>
      <c r="AO12" s="6"/>
      <c r="AP12" s="6"/>
      <c r="AQ12" s="7"/>
    </row>
    <row r="13" spans="1:48" x14ac:dyDescent="0.25">
      <c r="A13" s="26">
        <v>1953.9986301369863</v>
      </c>
      <c r="B13" s="27">
        <v>5.6623478199318829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>
        <f t="shared" si="0"/>
        <v>0.54793229794525167</v>
      </c>
      <c r="AG13" s="6">
        <f t="shared" ref="AG13:AG24" si="1">L32/2</f>
        <v>0.50877735225948661</v>
      </c>
      <c r="AH13" s="6">
        <f t="shared" ref="AH13:AH26" si="2">P32/2</f>
        <v>0.86949517047788416</v>
      </c>
      <c r="AI13" s="7">
        <f t="shared" ref="AI13:AI26" si="3">T32/2</f>
        <v>0.47892962538472761</v>
      </c>
      <c r="AJ13" s="5">
        <f t="shared" ref="AJ13:AJ26" si="4">AC32/2</f>
        <v>0.3881097911737858</v>
      </c>
      <c r="AK13" s="6">
        <f t="shared" ref="AK13:AK26" si="5">AG32/2</f>
        <v>0.37735822395194835</v>
      </c>
      <c r="AL13" s="6">
        <f t="shared" ref="AL13:AL26" si="6">AK32/2</f>
        <v>0.60992201163538151</v>
      </c>
      <c r="AM13" s="7">
        <f t="shared" ref="AM13:AM26" si="7">AO32/2</f>
        <v>0.34009714625554038</v>
      </c>
      <c r="AN13" s="5"/>
      <c r="AO13" s="6"/>
      <c r="AP13" s="6"/>
      <c r="AQ13" s="7"/>
    </row>
    <row r="14" spans="1:48" x14ac:dyDescent="0.25">
      <c r="A14" s="26">
        <v>1958.9986301369863</v>
      </c>
      <c r="B14" s="27">
        <v>6.4288738269275667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>
        <f t="shared" si="0"/>
        <v>0.50383966810520919</v>
      </c>
      <c r="AG14" s="6">
        <f t="shared" si="1"/>
        <v>0.522852459492675</v>
      </c>
      <c r="AH14" s="6">
        <f t="shared" si="2"/>
        <v>0.7382989105709572</v>
      </c>
      <c r="AI14" s="7">
        <f t="shared" si="3"/>
        <v>0.45338556058456314</v>
      </c>
      <c r="AJ14" s="5">
        <f t="shared" si="4"/>
        <v>0.35407393810224641</v>
      </c>
      <c r="AK14" s="6">
        <f t="shared" si="5"/>
        <v>0.38338262297989445</v>
      </c>
      <c r="AL14" s="6">
        <f t="shared" si="6"/>
        <v>0.52030076669080083</v>
      </c>
      <c r="AM14" s="7">
        <f t="shared" si="7"/>
        <v>0.32008585683665014</v>
      </c>
      <c r="AN14" s="5"/>
      <c r="AO14" s="6"/>
      <c r="AP14" s="6"/>
      <c r="AQ14" s="7"/>
    </row>
    <row r="15" spans="1:48" x14ac:dyDescent="0.25">
      <c r="A15" s="26">
        <v>1963.9986301369863</v>
      </c>
      <c r="B15" s="27">
        <v>6.2459752146682366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>
        <f t="shared" si="0"/>
        <v>0.52762645906807248</v>
      </c>
      <c r="AG15" s="6">
        <f t="shared" si="1"/>
        <v>0.53296284413470063</v>
      </c>
      <c r="AH15" s="6">
        <f t="shared" si="2"/>
        <v>0.74359798790969112</v>
      </c>
      <c r="AI15" s="7">
        <f t="shared" si="3"/>
        <v>0.44300973008059868</v>
      </c>
      <c r="AJ15" s="5">
        <f t="shared" si="4"/>
        <v>0.37293664900934353</v>
      </c>
      <c r="AK15" s="6">
        <f t="shared" si="5"/>
        <v>0.39190419241100666</v>
      </c>
      <c r="AL15" s="6">
        <f t="shared" si="6"/>
        <v>0.52398033236506003</v>
      </c>
      <c r="AM15" s="7">
        <f t="shared" si="7"/>
        <v>0.31191114493518246</v>
      </c>
      <c r="AN15" s="5"/>
      <c r="AO15" s="6"/>
      <c r="AP15" s="6"/>
      <c r="AQ15" s="7"/>
    </row>
    <row r="16" spans="1:48" x14ac:dyDescent="0.25">
      <c r="A16" s="2">
        <v>1968.9986301369863</v>
      </c>
      <c r="B16" s="4">
        <v>6.0694474312929447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>
        <f t="shared" si="0"/>
        <v>0.50991295086825172</v>
      </c>
      <c r="AG16" s="6">
        <f t="shared" si="1"/>
        <v>0.51828275599014817</v>
      </c>
      <c r="AH16" s="6">
        <f t="shared" si="2"/>
        <v>0.72757547225952923</v>
      </c>
      <c r="AI16" s="7">
        <f t="shared" si="3"/>
        <v>0.41576499981853621</v>
      </c>
      <c r="AJ16" s="5">
        <f t="shared" si="4"/>
        <v>0.36348350091923148</v>
      </c>
      <c r="AK16" s="6">
        <f t="shared" si="5"/>
        <v>0.38107138040495664</v>
      </c>
      <c r="AL16" s="6">
        <f t="shared" si="6"/>
        <v>0.51991329934754416</v>
      </c>
      <c r="AM16" s="7">
        <f t="shared" si="7"/>
        <v>0.29300112087132729</v>
      </c>
      <c r="AN16" s="5"/>
      <c r="AO16" s="6"/>
      <c r="AP16" s="6"/>
      <c r="AQ16" s="7"/>
    </row>
    <row r="17" spans="1:47" x14ac:dyDescent="0.25">
      <c r="A17" s="2">
        <v>1973.9547945205479</v>
      </c>
      <c r="B17" s="4">
        <v>6.2440380726328026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>
        <f t="shared" si="0"/>
        <v>0.55276084425175409</v>
      </c>
      <c r="AG17" s="6">
        <f t="shared" si="1"/>
        <v>0.54729960419676715</v>
      </c>
      <c r="AH17" s="6">
        <f t="shared" si="2"/>
        <v>0.54893332280535134</v>
      </c>
      <c r="AI17" s="7">
        <f t="shared" si="3"/>
        <v>0.2989115972109031</v>
      </c>
      <c r="AJ17" s="5">
        <f t="shared" si="4"/>
        <v>0.3872320429504465</v>
      </c>
      <c r="AK17" s="6">
        <f t="shared" si="5"/>
        <v>0.40156142762478075</v>
      </c>
      <c r="AL17" s="6">
        <f t="shared" si="6"/>
        <v>0.39203090477244013</v>
      </c>
      <c r="AM17" s="7">
        <f t="shared" si="7"/>
        <v>0.21250656455354136</v>
      </c>
      <c r="AN17" s="5"/>
      <c r="AO17" s="6"/>
      <c r="AP17" s="6"/>
      <c r="AQ17" s="7"/>
    </row>
    <row r="18" spans="1:47" x14ac:dyDescent="0.25">
      <c r="A18" s="2">
        <v>1978.9986301369863</v>
      </c>
      <c r="B18" s="4">
        <v>6.0924326475257349</v>
      </c>
      <c r="C18" s="28">
        <f>AVERAGE(B16:B22)*25.406</f>
        <v>158.04540195871209</v>
      </c>
      <c r="D18" s="29">
        <f>STDEV(B16:B22)*25.406</f>
        <v>19.555445212434677</v>
      </c>
      <c r="E18" s="29">
        <f>PERCENTILE(B16:B22,0.9)*25.406</f>
        <v>175.08570855506753</v>
      </c>
      <c r="F18" s="29">
        <f>PERCENTILE(B16:B22,0.1)*25.406</f>
        <v>143.40275853153443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>
        <f t="shared" si="0"/>
        <v>0.58202874006393335</v>
      </c>
      <c r="AG18" s="6">
        <f t="shared" si="1"/>
        <v>0.51863186115901838</v>
      </c>
      <c r="AH18" s="6">
        <f t="shared" si="2"/>
        <v>0.54491719981910813</v>
      </c>
      <c r="AI18" s="7">
        <f t="shared" si="3"/>
        <v>0.30489624674611931</v>
      </c>
      <c r="AJ18" s="5">
        <f t="shared" si="4"/>
        <v>0.4050147615147861</v>
      </c>
      <c r="AK18" s="6">
        <f t="shared" si="5"/>
        <v>0.37763427950753392</v>
      </c>
      <c r="AL18" s="6">
        <f t="shared" si="6"/>
        <v>0.39279475959603588</v>
      </c>
      <c r="AM18" s="7">
        <f t="shared" si="7"/>
        <v>0.21688092105007778</v>
      </c>
      <c r="AN18" s="5"/>
      <c r="AO18" s="6"/>
      <c r="AP18" s="6"/>
      <c r="AQ18" s="7"/>
    </row>
    <row r="19" spans="1:47" x14ac:dyDescent="0.25">
      <c r="A19" s="2">
        <v>1983.9986301369863</v>
      </c>
      <c r="B19" s="4">
        <v>6.1022421398338054</v>
      </c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>
        <f t="shared" si="0"/>
        <v>0.66993090345987194</v>
      </c>
      <c r="AG19" s="6">
        <f t="shared" si="1"/>
        <v>0.47584058147469188</v>
      </c>
      <c r="AH19" s="6">
        <f t="shared" si="2"/>
        <v>0.23396177666896406</v>
      </c>
      <c r="AI19" s="7">
        <f t="shared" si="3"/>
        <v>0.3562016410434134</v>
      </c>
      <c r="AJ19" s="5">
        <f t="shared" si="4"/>
        <v>0.46093052633597237</v>
      </c>
      <c r="AK19" s="6">
        <f t="shared" si="5"/>
        <v>0.34703283253282485</v>
      </c>
      <c r="AL19" s="6">
        <f t="shared" si="6"/>
        <v>0.16857574636775108</v>
      </c>
      <c r="AM19" s="7">
        <f t="shared" si="7"/>
        <v>0.25446636762526409</v>
      </c>
      <c r="AN19" s="5"/>
      <c r="AO19" s="6"/>
      <c r="AP19" s="6"/>
      <c r="AQ19" s="7"/>
    </row>
    <row r="20" spans="1:47" x14ac:dyDescent="0.25">
      <c r="A20" s="2">
        <v>1988.972602739726</v>
      </c>
      <c r="B20" s="4">
        <v>5.0069402570138246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AB20" s="5"/>
      <c r="AC20" s="6"/>
      <c r="AD20" s="6"/>
      <c r="AE20" s="7"/>
      <c r="AF20" s="5">
        <f t="shared" si="0"/>
        <v>0.67979456232976487</v>
      </c>
      <c r="AG20" s="6">
        <f t="shared" si="1"/>
        <v>0.47095608721355092</v>
      </c>
      <c r="AH20" s="6">
        <f t="shared" si="2"/>
        <v>0.23688994023764812</v>
      </c>
      <c r="AI20" s="7">
        <f t="shared" si="3"/>
        <v>0.43400112024827447</v>
      </c>
      <c r="AJ20" s="5">
        <f t="shared" si="4"/>
        <v>0.4696913241816375</v>
      </c>
      <c r="AK20" s="6">
        <f t="shared" si="5"/>
        <v>0.34547376406898567</v>
      </c>
      <c r="AL20" s="6">
        <f t="shared" si="6"/>
        <v>0.17183151592574633</v>
      </c>
      <c r="AM20" s="7">
        <f t="shared" si="7"/>
        <v>0.30994202518522634</v>
      </c>
      <c r="AN20" s="5"/>
      <c r="AO20" s="6"/>
      <c r="AP20" s="6"/>
      <c r="AQ20" s="7"/>
    </row>
    <row r="21" spans="1:47" x14ac:dyDescent="0.25">
      <c r="A21" s="2">
        <v>1993.831506849315</v>
      </c>
      <c r="B21" s="4">
        <v>6.3966859959671982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AB21" s="5"/>
      <c r="AC21" s="6"/>
      <c r="AD21" s="6"/>
      <c r="AE21" s="7"/>
      <c r="AF21" s="5">
        <f t="shared" si="0"/>
        <v>0.69344107030074298</v>
      </c>
      <c r="AG21" s="6">
        <f t="shared" si="1"/>
        <v>0.45764695864010102</v>
      </c>
      <c r="AH21" s="6">
        <f t="shared" si="2"/>
        <v>0.26499842270867324</v>
      </c>
      <c r="AI21" s="7">
        <f t="shared" si="3"/>
        <v>0.51126258542179726</v>
      </c>
      <c r="AJ21" s="5">
        <f t="shared" si="4"/>
        <v>0.47701779553838081</v>
      </c>
      <c r="AK21" s="6">
        <f t="shared" si="5"/>
        <v>0.33555012694842296</v>
      </c>
      <c r="AL21" s="6">
        <f t="shared" si="6"/>
        <v>0.19248602345159646</v>
      </c>
      <c r="AM21" s="7">
        <f t="shared" si="7"/>
        <v>0.36432927575114477</v>
      </c>
      <c r="AN21" s="5"/>
      <c r="AO21" s="6"/>
      <c r="AP21" s="6"/>
      <c r="AQ21" s="7"/>
    </row>
    <row r="22" spans="1:47" x14ac:dyDescent="0.25">
      <c r="A22" s="2">
        <v>1998.9808219178083</v>
      </c>
      <c r="B22" s="4">
        <v>7.6337465467745762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AB22" s="5"/>
      <c r="AC22" s="6"/>
      <c r="AD22" s="6"/>
      <c r="AE22" s="7"/>
      <c r="AF22" s="5">
        <f t="shared" si="0"/>
        <v>0.70759710367987205</v>
      </c>
      <c r="AG22" s="6">
        <f t="shared" si="1"/>
        <v>0.46816769957802912</v>
      </c>
      <c r="AH22" s="6">
        <f t="shared" si="2"/>
        <v>0.39839957986160468</v>
      </c>
      <c r="AI22" s="7">
        <f t="shared" si="3"/>
        <v>0.53474783111988811</v>
      </c>
      <c r="AJ22" s="5">
        <f t="shared" si="4"/>
        <v>0.48887937971444123</v>
      </c>
      <c r="AK22" s="6">
        <f t="shared" si="5"/>
        <v>0.34169107456728814</v>
      </c>
      <c r="AL22" s="6">
        <f t="shared" si="6"/>
        <v>0.29182651047247016</v>
      </c>
      <c r="AM22" s="7">
        <f t="shared" si="7"/>
        <v>0.37788952992594982</v>
      </c>
      <c r="AN22" s="5"/>
      <c r="AO22" s="6"/>
      <c r="AP22" s="6"/>
      <c r="AQ22" s="7"/>
    </row>
    <row r="23" spans="1:47" x14ac:dyDescent="0.25">
      <c r="A23" s="2">
        <v>2001.9876712328767</v>
      </c>
      <c r="B23" s="4">
        <v>8.1456101812125148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AB23" s="5"/>
      <c r="AC23" s="6"/>
      <c r="AD23" s="6"/>
      <c r="AE23" s="7"/>
      <c r="AF23" s="5">
        <f t="shared" si="0"/>
        <v>0.67794658446477962</v>
      </c>
      <c r="AG23" s="6">
        <f t="shared" si="1"/>
        <v>0.42903976285859946</v>
      </c>
      <c r="AH23" s="6">
        <f t="shared" si="2"/>
        <v>0.46837722759908901</v>
      </c>
      <c r="AI23" s="7">
        <f t="shared" si="3"/>
        <v>0.54793631606584448</v>
      </c>
      <c r="AJ23" s="5">
        <f t="shared" si="4"/>
        <v>0.47336701347789728</v>
      </c>
      <c r="AK23" s="6">
        <f t="shared" si="5"/>
        <v>0.31262731246793457</v>
      </c>
      <c r="AL23" s="6">
        <f t="shared" si="6"/>
        <v>0.34354365589534253</v>
      </c>
      <c r="AM23" s="7">
        <f t="shared" si="7"/>
        <v>0.38401787874605398</v>
      </c>
      <c r="AN23" s="5"/>
      <c r="AO23" s="6"/>
      <c r="AP23" s="6"/>
      <c r="AQ23" s="7"/>
    </row>
    <row r="24" spans="1:47" x14ac:dyDescent="0.25">
      <c r="A24" s="2"/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AB24" s="5"/>
      <c r="AC24" s="6"/>
      <c r="AD24" s="6"/>
      <c r="AE24" s="7"/>
      <c r="AF24" s="5">
        <f t="shared" si="0"/>
        <v>0.69341607419415141</v>
      </c>
      <c r="AG24" s="6">
        <f t="shared" si="1"/>
        <v>0.4377843591619176</v>
      </c>
      <c r="AH24" s="6">
        <f t="shared" si="2"/>
        <v>0.39975408750939617</v>
      </c>
      <c r="AI24" s="7">
        <f t="shared" si="3"/>
        <v>0.55693093598819821</v>
      </c>
      <c r="AJ24" s="5">
        <f t="shared" si="4"/>
        <v>0.49210318102994061</v>
      </c>
      <c r="AK24" s="6">
        <f t="shared" si="5"/>
        <v>0.31974567619998484</v>
      </c>
      <c r="AL24" s="6">
        <f t="shared" si="6"/>
        <v>0.29224458020218752</v>
      </c>
      <c r="AM24" s="7">
        <f t="shared" si="7"/>
        <v>0.39033418917258234</v>
      </c>
      <c r="AN24" s="5"/>
      <c r="AO24" s="6"/>
      <c r="AP24" s="6"/>
      <c r="AQ24" s="7"/>
    </row>
    <row r="25" spans="1:47" x14ac:dyDescent="0.25">
      <c r="A25" s="2">
        <v>1964.9984668623242</v>
      </c>
      <c r="B25" s="4">
        <v>4.1919463841220743</v>
      </c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W25" s="4">
        <v>4.1919463841220743</v>
      </c>
      <c r="AB25" s="5"/>
      <c r="AC25" s="6"/>
      <c r="AD25" s="6"/>
      <c r="AE25" s="7"/>
      <c r="AF25" s="5">
        <f t="shared" si="0"/>
        <v>0.65404725085683202</v>
      </c>
      <c r="AG25" s="6">
        <f>L44/2</f>
        <v>0.44472918616773993</v>
      </c>
      <c r="AH25" s="6">
        <f t="shared" si="2"/>
        <v>0.42983563606691777</v>
      </c>
      <c r="AI25" s="7">
        <f t="shared" si="3"/>
        <v>0.52204947303937632</v>
      </c>
      <c r="AJ25" s="5">
        <f t="shared" si="4"/>
        <v>0.46801160851562607</v>
      </c>
      <c r="AK25" s="6">
        <f t="shared" si="5"/>
        <v>0.32446243746817494</v>
      </c>
      <c r="AL25" s="6">
        <f t="shared" si="6"/>
        <v>0.31470505887025602</v>
      </c>
      <c r="AM25" s="7">
        <f t="shared" si="7"/>
        <v>0.36345684184179744</v>
      </c>
      <c r="AN25" s="5"/>
      <c r="AO25" s="6"/>
      <c r="AP25" s="6"/>
      <c r="AQ25" s="7"/>
    </row>
    <row r="26" spans="1:47" x14ac:dyDescent="0.25">
      <c r="A26" s="2">
        <v>1969.9973170090675</v>
      </c>
      <c r="B26" s="4">
        <v>4.048752682125917</v>
      </c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5"/>
      <c r="T26" s="6"/>
      <c r="U26" s="6"/>
      <c r="V26" s="7"/>
      <c r="W26" s="4">
        <v>4.048752682125917</v>
      </c>
      <c r="AB26" s="5"/>
      <c r="AC26" s="6"/>
      <c r="AD26" s="6"/>
      <c r="AE26" s="7"/>
      <c r="AF26" s="5">
        <f t="shared" si="0"/>
        <v>0.67784694850113381</v>
      </c>
      <c r="AG26" s="6">
        <f>L45/2</f>
        <v>0.47895232185956221</v>
      </c>
      <c r="AH26" s="6">
        <f t="shared" si="2"/>
        <v>0.4984487595142969</v>
      </c>
      <c r="AI26" s="7">
        <f t="shared" si="3"/>
        <v>0.49607522529158138</v>
      </c>
      <c r="AJ26" s="5">
        <f t="shared" si="4"/>
        <v>0.48579405736451153</v>
      </c>
      <c r="AK26" s="6">
        <f t="shared" si="5"/>
        <v>0.35067181332398717</v>
      </c>
      <c r="AL26" s="6">
        <f t="shared" si="6"/>
        <v>0.36651005619330984</v>
      </c>
      <c r="AM26" s="7">
        <f t="shared" si="7"/>
        <v>0.34486795536271059</v>
      </c>
      <c r="AN26" s="5"/>
      <c r="AO26" s="6"/>
      <c r="AP26" s="6"/>
      <c r="AQ26" s="7"/>
    </row>
    <row r="27" spans="1:47" x14ac:dyDescent="0.25">
      <c r="A27" s="2">
        <v>1974.9964409303957</v>
      </c>
      <c r="B27" s="4">
        <v>4.1700955025886568</v>
      </c>
      <c r="C27" s="28"/>
      <c r="D27" s="29"/>
      <c r="E27" s="29"/>
      <c r="F27" s="29"/>
      <c r="G27" s="5"/>
      <c r="H27" s="6"/>
      <c r="I27" s="6"/>
      <c r="J27" s="7"/>
      <c r="K27" s="5"/>
      <c r="L27" s="6"/>
      <c r="M27" s="6"/>
      <c r="N27" s="7"/>
      <c r="O27" s="5"/>
      <c r="P27" s="6"/>
      <c r="Q27" s="6"/>
      <c r="R27" s="7"/>
      <c r="S27" s="5"/>
      <c r="T27" s="6"/>
      <c r="U27" s="6"/>
      <c r="V27" s="7"/>
      <c r="W27" s="4">
        <v>4.1700955025886568</v>
      </c>
      <c r="AB27" s="5"/>
      <c r="AC27" s="6"/>
      <c r="AD27" s="6"/>
      <c r="AE27" s="7"/>
      <c r="AF27" s="5"/>
      <c r="AG27" s="6"/>
      <c r="AH27" s="6"/>
      <c r="AI27" s="7"/>
      <c r="AJ27" s="5"/>
      <c r="AK27" s="6"/>
      <c r="AL27" s="6"/>
      <c r="AM27" s="7"/>
      <c r="AN27" s="5"/>
      <c r="AO27" s="6"/>
      <c r="AP27" s="6"/>
      <c r="AQ27" s="7"/>
    </row>
    <row r="28" spans="1:47" x14ac:dyDescent="0.25">
      <c r="A28" s="2">
        <v>1979.9983025975732</v>
      </c>
      <c r="B28" s="4">
        <v>4.047378467592754</v>
      </c>
      <c r="G28" s="5"/>
      <c r="H28" s="6"/>
      <c r="I28" s="6"/>
      <c r="J28" s="7"/>
      <c r="K28" s="5"/>
      <c r="L28" s="6"/>
      <c r="M28" s="6"/>
      <c r="N28" s="7"/>
      <c r="O28" s="5"/>
      <c r="P28" s="6"/>
      <c r="Q28" s="6"/>
      <c r="R28" s="7"/>
      <c r="S28" s="5"/>
      <c r="T28" s="6"/>
      <c r="U28" s="6"/>
      <c r="V28" s="7"/>
      <c r="W28" s="4">
        <v>4.047378467592754</v>
      </c>
      <c r="AB28" s="5"/>
      <c r="AC28" s="6"/>
      <c r="AD28" s="6"/>
      <c r="AE28" s="7"/>
      <c r="AF28" s="5"/>
      <c r="AG28" s="6"/>
      <c r="AH28" s="6"/>
      <c r="AI28" s="7"/>
      <c r="AJ28" s="5"/>
      <c r="AK28" s="6"/>
      <c r="AL28" s="6"/>
      <c r="AM28" s="7"/>
      <c r="AN28" s="5"/>
      <c r="AO28" s="6"/>
      <c r="AP28" s="6"/>
      <c r="AQ28" s="7"/>
      <c r="AR28" t="s">
        <v>11</v>
      </c>
    </row>
    <row r="29" spans="1:47" x14ac:dyDescent="0.25">
      <c r="A29" s="2">
        <v>1984.9974265189014</v>
      </c>
      <c r="B29" s="4">
        <v>3.9559922820439706</v>
      </c>
      <c r="G29" s="5"/>
      <c r="H29" s="6"/>
      <c r="I29" s="6"/>
      <c r="J29" s="7"/>
      <c r="K29" s="5"/>
      <c r="L29" s="6"/>
      <c r="M29" s="6"/>
      <c r="N29" s="7"/>
      <c r="O29" s="5"/>
      <c r="P29" s="6"/>
      <c r="Q29" s="6"/>
      <c r="R29" s="7"/>
      <c r="S29" s="5"/>
      <c r="T29" s="6"/>
      <c r="U29" s="6"/>
      <c r="V29" s="7"/>
      <c r="W29" s="4">
        <v>3.9559922820439706</v>
      </c>
      <c r="AB29" s="5"/>
      <c r="AC29" s="6"/>
      <c r="AD29" s="6"/>
      <c r="AE29" s="7"/>
      <c r="AF29" s="5"/>
      <c r="AG29" s="6"/>
      <c r="AH29" s="6"/>
      <c r="AI29" s="7"/>
      <c r="AJ29" s="5"/>
      <c r="AK29" s="6"/>
      <c r="AL29" s="6"/>
      <c r="AM29" s="7"/>
      <c r="AN29" s="5"/>
      <c r="AO29" s="6"/>
      <c r="AP29" s="6"/>
      <c r="AQ29" s="7"/>
    </row>
    <row r="30" spans="1:47" x14ac:dyDescent="0.25">
      <c r="A30" s="2"/>
      <c r="G30" s="5"/>
      <c r="H30" s="6"/>
      <c r="I30" s="6"/>
      <c r="J30" s="7"/>
      <c r="K30" s="5"/>
      <c r="L30" s="6"/>
      <c r="M30" s="6"/>
      <c r="N30" s="7"/>
      <c r="O30" s="5"/>
      <c r="P30" s="6"/>
      <c r="Q30" s="6"/>
      <c r="R30" s="7"/>
      <c r="S30" s="5"/>
      <c r="T30" s="6"/>
      <c r="U30" s="6"/>
      <c r="V30" s="7"/>
      <c r="AB30" s="5"/>
      <c r="AC30" s="6"/>
      <c r="AD30" s="6"/>
      <c r="AE30" s="7"/>
      <c r="AF30" s="5"/>
      <c r="AG30" s="6"/>
      <c r="AH30" s="6"/>
      <c r="AI30" s="7"/>
      <c r="AJ30" s="5"/>
      <c r="AK30" s="6"/>
      <c r="AL30" s="6"/>
      <c r="AM30" s="7"/>
      <c r="AN30" s="5"/>
      <c r="AO30" s="6"/>
      <c r="AP30" s="6"/>
      <c r="AQ30" s="7"/>
      <c r="AR30" s="19"/>
      <c r="AS30" s="19"/>
      <c r="AT30" s="19"/>
      <c r="AU30" s="19"/>
    </row>
    <row r="31" spans="1:47" x14ac:dyDescent="0.25">
      <c r="A31" s="1">
        <v>2015</v>
      </c>
      <c r="C31" s="4">
        <f t="shared" ref="C31:F45" si="8">AVERAGE(G31,K31,O31,S31)</f>
        <v>6.3909005887125074</v>
      </c>
      <c r="D31" s="4">
        <f t="shared" si="8"/>
        <v>1.1381101119436958</v>
      </c>
      <c r="E31" s="4">
        <f t="shared" si="8"/>
        <v>5.1837724274129728</v>
      </c>
      <c r="F31" s="4">
        <f t="shared" si="8"/>
        <v>7.8604383076004023</v>
      </c>
      <c r="G31" s="5">
        <v>6.46546743733514</v>
      </c>
      <c r="H31" s="6">
        <v>1.1476077526543924</v>
      </c>
      <c r="I31" s="6">
        <v>5.3198156581483707</v>
      </c>
      <c r="J31" s="7">
        <v>8.1166026244802314</v>
      </c>
      <c r="K31" s="5">
        <v>6.2660996916374661</v>
      </c>
      <c r="L31" s="6">
        <v>0.97779285871912602</v>
      </c>
      <c r="M31" s="6">
        <v>5.2131823121232719</v>
      </c>
      <c r="N31" s="7">
        <v>7.51257882891663</v>
      </c>
      <c r="O31" s="5">
        <v>6.546607880800642</v>
      </c>
      <c r="P31" s="6">
        <v>1.4034925764311792</v>
      </c>
      <c r="Q31" s="6">
        <v>5.0433361711858238</v>
      </c>
      <c r="R31" s="7">
        <v>8.3922868047327466</v>
      </c>
      <c r="S31" s="5">
        <v>6.2854273450767799</v>
      </c>
      <c r="T31" s="6">
        <v>1.0235472599700861</v>
      </c>
      <c r="U31" s="6">
        <v>5.1587555681944259</v>
      </c>
      <c r="V31" s="7">
        <v>7.4202849722720012</v>
      </c>
      <c r="X31" s="4">
        <f t="shared" ref="X31:X45" si="9">AVERAGE(AB31,AF31,AJ31,AN31)</f>
        <v>4.5565594097881181</v>
      </c>
      <c r="Y31" s="4">
        <f t="shared" ref="Y31:Y45" si="10">AVERAGE(AC31,AG31,AK31,AO31)</f>
        <v>0.80959232337229048</v>
      </c>
      <c r="Z31" s="4">
        <f t="shared" ref="Z31:Z45" si="11">AVERAGE(AD31,AH31,AL31,AP31)</f>
        <v>3.6976981942109086</v>
      </c>
      <c r="AA31" s="4">
        <f t="shared" ref="AA31:AA45" si="12">AVERAGE(AE31,AI31,AM31,AQ31)</f>
        <v>5.6013761000045026</v>
      </c>
      <c r="AB31" s="5">
        <v>4.5597328733848181</v>
      </c>
      <c r="AC31" s="6">
        <v>0.80934361610307559</v>
      </c>
      <c r="AD31" s="6">
        <v>3.7517686960626548</v>
      </c>
      <c r="AE31" s="7">
        <v>5.7241862503754497</v>
      </c>
      <c r="AF31" s="5">
        <v>4.6302526325421649</v>
      </c>
      <c r="AG31" s="6">
        <v>0.72252727868458932</v>
      </c>
      <c r="AH31" s="6">
        <v>3.8522130691353822</v>
      </c>
      <c r="AI31" s="7">
        <v>5.5513221320425021</v>
      </c>
      <c r="AJ31" s="5">
        <v>4.5594398313698639</v>
      </c>
      <c r="AK31" s="6">
        <v>0.97747414730292737</v>
      </c>
      <c r="AL31" s="6">
        <v>3.5124736719500587</v>
      </c>
      <c r="AM31" s="7">
        <v>5.8448783599818332</v>
      </c>
      <c r="AN31" s="5">
        <v>4.4768123018556256</v>
      </c>
      <c r="AO31" s="6">
        <v>0.72902425139856997</v>
      </c>
      <c r="AP31" s="6">
        <v>3.6743373396955397</v>
      </c>
      <c r="AQ31" s="7">
        <v>5.2851176576182244</v>
      </c>
      <c r="AR31" s="19">
        <f t="shared" ref="AR31:AR45" si="13">(AB31-G31)/G31</f>
        <v>-0.29475588306973283</v>
      </c>
      <c r="AS31" s="19">
        <f t="shared" ref="AS31:AS45" si="14">(AF31-K31)/K31</f>
        <v>-0.26106304393440305</v>
      </c>
      <c r="AT31" s="19">
        <f t="shared" ref="AT31:AT45" si="15">(AJ31-O31)/O31</f>
        <v>-0.30354163340965978</v>
      </c>
      <c r="AU31" s="19">
        <f t="shared" ref="AU31:AU45" si="16">(AN31-S31)/S31</f>
        <v>-0.2877473469863267</v>
      </c>
    </row>
    <row r="32" spans="1:47" x14ac:dyDescent="0.25">
      <c r="A32" s="1">
        <v>2020</v>
      </c>
      <c r="C32" s="4">
        <f t="shared" si="8"/>
        <v>6.3647316666771809</v>
      </c>
      <c r="D32" s="4">
        <f t="shared" si="8"/>
        <v>1.202567223033675</v>
      </c>
      <c r="E32" s="4">
        <f t="shared" si="8"/>
        <v>5.0206886577485861</v>
      </c>
      <c r="F32" s="4">
        <f t="shared" si="8"/>
        <v>7.6862674085159597</v>
      </c>
      <c r="G32" s="5">
        <v>6.3965809640033138</v>
      </c>
      <c r="H32" s="6">
        <v>1.0958645958905033</v>
      </c>
      <c r="I32" s="6">
        <v>4.8840566801847709</v>
      </c>
      <c r="J32" s="7">
        <v>7.591657955139901</v>
      </c>
      <c r="K32" s="5">
        <v>6.2804747804993637</v>
      </c>
      <c r="L32" s="6">
        <v>1.0175547045189732</v>
      </c>
      <c r="M32" s="6">
        <v>5.198879353686503</v>
      </c>
      <c r="N32" s="7">
        <v>7.6275517144600196</v>
      </c>
      <c r="O32" s="5">
        <v>6.5215356359036267</v>
      </c>
      <c r="P32" s="6">
        <v>1.7389903409557683</v>
      </c>
      <c r="Q32" s="6">
        <v>4.8325979415531872</v>
      </c>
      <c r="R32" s="7">
        <v>8.0534779462274528</v>
      </c>
      <c r="S32" s="5">
        <v>6.2603352863024178</v>
      </c>
      <c r="T32" s="6">
        <v>0.95785925076945522</v>
      </c>
      <c r="U32" s="6">
        <v>5.1672206555698841</v>
      </c>
      <c r="V32" s="7">
        <v>7.4723820182364644</v>
      </c>
      <c r="X32" s="4">
        <f t="shared" si="9"/>
        <v>4.5523092650585903</v>
      </c>
      <c r="Y32" s="4">
        <f t="shared" si="10"/>
        <v>0.85774358650832805</v>
      </c>
      <c r="Z32" s="4">
        <f t="shared" si="11"/>
        <v>3.593674903390307</v>
      </c>
      <c r="AA32" s="4">
        <f t="shared" si="12"/>
        <v>5.4975391799938604</v>
      </c>
      <c r="AB32" s="5">
        <v>4.5308073852831967</v>
      </c>
      <c r="AC32" s="6">
        <v>0.7762195823475716</v>
      </c>
      <c r="AD32" s="6">
        <v>3.4594606401845005</v>
      </c>
      <c r="AE32" s="7">
        <v>5.3773007991701824</v>
      </c>
      <c r="AF32" s="5">
        <v>4.6582042188377537</v>
      </c>
      <c r="AG32" s="6">
        <v>0.75471644790389669</v>
      </c>
      <c r="AH32" s="6">
        <v>3.8559890111755886</v>
      </c>
      <c r="AI32" s="7">
        <v>5.6573260489831538</v>
      </c>
      <c r="AJ32" s="5">
        <v>4.5746408594955374</v>
      </c>
      <c r="AK32" s="6">
        <v>1.219844023270763</v>
      </c>
      <c r="AL32" s="6">
        <v>3.3899071070367661</v>
      </c>
      <c r="AM32" s="7">
        <v>5.6492475592757394</v>
      </c>
      <c r="AN32" s="5">
        <v>4.4455845966178735</v>
      </c>
      <c r="AO32" s="6">
        <v>0.68019429251108077</v>
      </c>
      <c r="AP32" s="6">
        <v>3.669342855164373</v>
      </c>
      <c r="AQ32" s="7">
        <v>5.3062823125463652</v>
      </c>
      <c r="AR32" s="19">
        <f t="shared" si="13"/>
        <v>-0.29168294581429305</v>
      </c>
      <c r="AS32" s="19">
        <f t="shared" si="14"/>
        <v>-0.25830380956208893</v>
      </c>
      <c r="AT32" s="19">
        <f t="shared" si="15"/>
        <v>-0.2985331806959185</v>
      </c>
      <c r="AU32" s="19">
        <f t="shared" si="16"/>
        <v>-0.28988075026192439</v>
      </c>
    </row>
    <row r="33" spans="1:47" x14ac:dyDescent="0.25">
      <c r="A33" s="1">
        <v>2025</v>
      </c>
      <c r="C33" s="4">
        <f t="shared" si="8"/>
        <v>6.3658054825253227</v>
      </c>
      <c r="D33" s="4">
        <f t="shared" si="8"/>
        <v>1.1091882993767022</v>
      </c>
      <c r="E33" s="4">
        <f t="shared" si="8"/>
        <v>5.1286213387791042</v>
      </c>
      <c r="F33" s="4">
        <f t="shared" si="8"/>
        <v>7.720884425113633</v>
      </c>
      <c r="G33" s="5">
        <v>6.4597879293205498</v>
      </c>
      <c r="H33" s="6">
        <v>1.0076793362104184</v>
      </c>
      <c r="I33" s="6">
        <v>5.0477546284174855</v>
      </c>
      <c r="J33" s="7">
        <v>7.8907019451553984</v>
      </c>
      <c r="K33" s="5">
        <v>6.299786959682498</v>
      </c>
      <c r="L33" s="6">
        <v>1.04570491898535</v>
      </c>
      <c r="M33" s="6">
        <v>5.1490703472104</v>
      </c>
      <c r="N33" s="7">
        <v>7.6721256862633407</v>
      </c>
      <c r="O33" s="5">
        <v>6.4537760646860756</v>
      </c>
      <c r="P33" s="6">
        <v>1.4765978211419144</v>
      </c>
      <c r="Q33" s="6">
        <v>5.1524363508975748</v>
      </c>
      <c r="R33" s="7">
        <v>8.0099716195745128</v>
      </c>
      <c r="S33" s="5">
        <v>6.2498709764121667</v>
      </c>
      <c r="T33" s="6">
        <v>0.90677112116912628</v>
      </c>
      <c r="U33" s="6">
        <v>5.1652240285909556</v>
      </c>
      <c r="V33" s="7">
        <v>7.3107384494612848</v>
      </c>
      <c r="X33" s="4">
        <f t="shared" si="9"/>
        <v>4.5298671090618212</v>
      </c>
      <c r="Y33" s="4">
        <f t="shared" si="10"/>
        <v>0.78892159230479586</v>
      </c>
      <c r="Z33" s="4">
        <f t="shared" si="11"/>
        <v>3.6501381653723115</v>
      </c>
      <c r="AA33" s="4">
        <f t="shared" si="12"/>
        <v>5.4942434449429456</v>
      </c>
      <c r="AB33" s="5">
        <v>4.5396238054092084</v>
      </c>
      <c r="AC33" s="6">
        <v>0.70814787620449282</v>
      </c>
      <c r="AD33" s="6">
        <v>3.5473156898880971</v>
      </c>
      <c r="AE33" s="7">
        <v>5.5452003662578262</v>
      </c>
      <c r="AF33" s="5">
        <v>4.6193315245396631</v>
      </c>
      <c r="AG33" s="6">
        <v>0.7667652459597889</v>
      </c>
      <c r="AH33" s="6">
        <v>3.7755662420273559</v>
      </c>
      <c r="AI33" s="7">
        <v>5.6256016702782095</v>
      </c>
      <c r="AJ33" s="5">
        <v>4.5481641465651057</v>
      </c>
      <c r="AK33" s="6">
        <v>1.0406015333816017</v>
      </c>
      <c r="AL33" s="6">
        <v>3.6310721109210005</v>
      </c>
      <c r="AM33" s="7">
        <v>5.6448605235150646</v>
      </c>
      <c r="AN33" s="5">
        <v>4.4123489597333077</v>
      </c>
      <c r="AO33" s="6">
        <v>0.64017171367330028</v>
      </c>
      <c r="AP33" s="6">
        <v>3.6465986186527926</v>
      </c>
      <c r="AQ33" s="7">
        <v>5.1613112197206856</v>
      </c>
      <c r="AR33" s="19">
        <f t="shared" si="13"/>
        <v>-0.29724878663521498</v>
      </c>
      <c r="AS33" s="19">
        <f t="shared" si="14"/>
        <v>-0.26674797828838454</v>
      </c>
      <c r="AT33" s="19">
        <f t="shared" si="15"/>
        <v>-0.29527084593903746</v>
      </c>
      <c r="AU33" s="19">
        <f t="shared" si="16"/>
        <v>-0.29400959213620703</v>
      </c>
    </row>
    <row r="34" spans="1:47" x14ac:dyDescent="0.25">
      <c r="A34" s="1">
        <v>2030</v>
      </c>
      <c r="C34" s="4">
        <f t="shared" si="8"/>
        <v>6.3942794381477821</v>
      </c>
      <c r="D34" s="4">
        <f t="shared" si="8"/>
        <v>1.1235985105965314</v>
      </c>
      <c r="E34" s="4">
        <f t="shared" si="8"/>
        <v>5.0987416885487473</v>
      </c>
      <c r="F34" s="4">
        <f t="shared" si="8"/>
        <v>7.7714968137133464</v>
      </c>
      <c r="G34" s="5">
        <v>6.446835810118988</v>
      </c>
      <c r="H34" s="6">
        <v>1.055252918136145</v>
      </c>
      <c r="I34" s="6">
        <v>5.0423073929604811</v>
      </c>
      <c r="J34" s="7">
        <v>7.8609123323564827</v>
      </c>
      <c r="K34" s="5">
        <v>6.341550391151964</v>
      </c>
      <c r="L34" s="6">
        <v>1.0659256882694013</v>
      </c>
      <c r="M34" s="6">
        <v>5.0961610904205763</v>
      </c>
      <c r="N34" s="7">
        <v>7.6094218805833611</v>
      </c>
      <c r="O34" s="5">
        <v>6.4934674408884225</v>
      </c>
      <c r="P34" s="6">
        <v>1.4871959758193822</v>
      </c>
      <c r="Q34" s="6">
        <v>5.0804408086910913</v>
      </c>
      <c r="R34" s="7">
        <v>8.124159976923103</v>
      </c>
      <c r="S34" s="5">
        <v>6.2952641104317522</v>
      </c>
      <c r="T34" s="6">
        <v>0.88601946016119737</v>
      </c>
      <c r="U34" s="6">
        <v>5.1760574621228397</v>
      </c>
      <c r="V34" s="7">
        <v>7.4914930649904417</v>
      </c>
      <c r="X34" s="4">
        <f t="shared" si="9"/>
        <v>4.5569675968769463</v>
      </c>
      <c r="Y34" s="4">
        <f t="shared" si="10"/>
        <v>0.80036615936029643</v>
      </c>
      <c r="Z34" s="4">
        <f t="shared" si="11"/>
        <v>3.6339122226080431</v>
      </c>
      <c r="AA34" s="4">
        <f t="shared" si="12"/>
        <v>5.5377453241645007</v>
      </c>
      <c r="AB34" s="5">
        <v>4.5567490075948278</v>
      </c>
      <c r="AC34" s="6">
        <v>0.74587329801868707</v>
      </c>
      <c r="AD34" s="6">
        <v>3.564000989880439</v>
      </c>
      <c r="AE34" s="7">
        <v>5.5562458117875071</v>
      </c>
      <c r="AF34" s="5">
        <v>4.6631396766750699</v>
      </c>
      <c r="AG34" s="6">
        <v>0.78380838482201332</v>
      </c>
      <c r="AH34" s="6">
        <v>3.7473661035043913</v>
      </c>
      <c r="AI34" s="7">
        <v>5.5954451039948205</v>
      </c>
      <c r="AJ34" s="5">
        <v>4.5756568511474152</v>
      </c>
      <c r="AK34" s="6">
        <v>1.0479606647301201</v>
      </c>
      <c r="AL34" s="6">
        <v>3.5799600143919084</v>
      </c>
      <c r="AM34" s="7">
        <v>5.7247331409025799</v>
      </c>
      <c r="AN34" s="5">
        <v>4.432324852090475</v>
      </c>
      <c r="AO34" s="6">
        <v>0.62382228987036492</v>
      </c>
      <c r="AP34" s="6">
        <v>3.6443217826554335</v>
      </c>
      <c r="AQ34" s="7">
        <v>5.2745572399730944</v>
      </c>
      <c r="AR34" s="19">
        <f t="shared" si="13"/>
        <v>-0.29318053975525016</v>
      </c>
      <c r="AS34" s="19">
        <f t="shared" si="14"/>
        <v>-0.26466882874867531</v>
      </c>
      <c r="AT34" s="19">
        <f t="shared" si="15"/>
        <v>-0.29534460705305648</v>
      </c>
      <c r="AU34" s="19">
        <f t="shared" si="16"/>
        <v>-0.2959271010177697</v>
      </c>
    </row>
    <row r="35" spans="1:47" x14ac:dyDescent="0.25">
      <c r="A35" s="1">
        <v>2035</v>
      </c>
      <c r="C35" s="4">
        <f t="shared" si="8"/>
        <v>6.3759177641991522</v>
      </c>
      <c r="D35" s="4">
        <f t="shared" si="8"/>
        <v>1.0857680894682327</v>
      </c>
      <c r="E35" s="4">
        <f t="shared" si="8"/>
        <v>5.2355386137794326</v>
      </c>
      <c r="F35" s="4">
        <f t="shared" si="8"/>
        <v>7.5593813349854582</v>
      </c>
      <c r="G35" s="5">
        <v>6.4500002082504837</v>
      </c>
      <c r="H35" s="6">
        <v>1.0198259017365034</v>
      </c>
      <c r="I35" s="6">
        <v>5.1433022752574935</v>
      </c>
      <c r="J35" s="7">
        <v>7.7041822630237347</v>
      </c>
      <c r="K35" s="5">
        <v>6.4822460811344671</v>
      </c>
      <c r="L35" s="6">
        <v>1.0365655119802963</v>
      </c>
      <c r="M35" s="6">
        <v>5.179804326568215</v>
      </c>
      <c r="N35" s="7">
        <v>7.5633483041297422</v>
      </c>
      <c r="O35" s="5">
        <v>6.3690211318240006</v>
      </c>
      <c r="P35" s="6">
        <v>1.4551509445190585</v>
      </c>
      <c r="Q35" s="6">
        <v>5.1929415378643702</v>
      </c>
      <c r="R35" s="7">
        <v>7.8428459901256362</v>
      </c>
      <c r="S35" s="5">
        <v>6.2024036355876566</v>
      </c>
      <c r="T35" s="6">
        <v>0.83152999963707241</v>
      </c>
      <c r="U35" s="6">
        <v>5.4261063154276545</v>
      </c>
      <c r="V35" s="7">
        <v>7.1271487826627204</v>
      </c>
      <c r="X35" s="4">
        <f t="shared" si="9"/>
        <v>4.5715263667926944</v>
      </c>
      <c r="Y35" s="4">
        <f t="shared" si="10"/>
        <v>0.7787346507715297</v>
      </c>
      <c r="Z35" s="4">
        <f t="shared" si="11"/>
        <v>3.7523826973673402</v>
      </c>
      <c r="AA35" s="4">
        <f t="shared" si="12"/>
        <v>5.4199706317150245</v>
      </c>
      <c r="AB35" s="5">
        <v>4.5977821364070586</v>
      </c>
      <c r="AC35" s="6">
        <v>0.72696700183846297</v>
      </c>
      <c r="AD35" s="6">
        <v>3.6663228774894843</v>
      </c>
      <c r="AE35" s="7">
        <v>5.4918062699043917</v>
      </c>
      <c r="AF35" s="5">
        <v>4.7661212604755976</v>
      </c>
      <c r="AG35" s="6">
        <v>0.76214276080991328</v>
      </c>
      <c r="AH35" s="6">
        <v>3.8084909485015488</v>
      </c>
      <c r="AI35" s="7">
        <v>5.5610099804150037</v>
      </c>
      <c r="AJ35" s="5">
        <v>4.5511962903000089</v>
      </c>
      <c r="AK35" s="6">
        <v>1.0398265986950883</v>
      </c>
      <c r="AL35" s="6">
        <v>3.7107894248899544</v>
      </c>
      <c r="AM35" s="7">
        <v>5.6043669563758742</v>
      </c>
      <c r="AN35" s="5">
        <v>4.3710057799881135</v>
      </c>
      <c r="AO35" s="6">
        <v>0.58600224174265458</v>
      </c>
      <c r="AP35" s="6">
        <v>3.8239275385883729</v>
      </c>
      <c r="AQ35" s="7">
        <v>5.0226993201648309</v>
      </c>
      <c r="AR35" s="19">
        <f t="shared" si="13"/>
        <v>-0.28716558326217884</v>
      </c>
      <c r="AS35" s="19">
        <f t="shared" si="14"/>
        <v>-0.26474231295435918</v>
      </c>
      <c r="AT35" s="19">
        <f t="shared" si="15"/>
        <v>-0.28541667611069638</v>
      </c>
      <c r="AU35" s="19">
        <f t="shared" si="16"/>
        <v>-0.29527227881324825</v>
      </c>
    </row>
    <row r="36" spans="1:47" x14ac:dyDescent="0.25">
      <c r="A36" s="1">
        <v>2040</v>
      </c>
      <c r="C36" s="4">
        <f t="shared" si="8"/>
        <v>6.2882216709171495</v>
      </c>
      <c r="D36" s="4">
        <f t="shared" si="8"/>
        <v>0.9739526842323879</v>
      </c>
      <c r="E36" s="4">
        <f t="shared" si="8"/>
        <v>5.2841358938252121</v>
      </c>
      <c r="F36" s="4">
        <f t="shared" si="8"/>
        <v>7.5260354299135459</v>
      </c>
      <c r="G36" s="5">
        <v>6.4488848572424393</v>
      </c>
      <c r="H36" s="6">
        <v>1.1055216885035082</v>
      </c>
      <c r="I36" s="6">
        <v>5.2490160695993673</v>
      </c>
      <c r="J36" s="7">
        <v>8.1499810593481037</v>
      </c>
      <c r="K36" s="5">
        <v>6.4404567179209682</v>
      </c>
      <c r="L36" s="6">
        <v>1.0945992083935343</v>
      </c>
      <c r="M36" s="6">
        <v>5.197791492367366</v>
      </c>
      <c r="N36" s="7">
        <v>7.9535513218289662</v>
      </c>
      <c r="O36" s="5">
        <v>6.1490905353810055</v>
      </c>
      <c r="P36" s="6">
        <v>1.0978666456107027</v>
      </c>
      <c r="Q36" s="6">
        <v>5.3073706402487328</v>
      </c>
      <c r="R36" s="7">
        <v>7.2505459389113414</v>
      </c>
      <c r="S36" s="5">
        <v>6.1144545731241857</v>
      </c>
      <c r="T36" s="6">
        <v>0.5978231944218062</v>
      </c>
      <c r="U36" s="6">
        <v>5.3823653730853822</v>
      </c>
      <c r="V36" s="7">
        <v>6.7500633995657751</v>
      </c>
      <c r="X36" s="4">
        <f t="shared" si="9"/>
        <v>4.4954076054765997</v>
      </c>
      <c r="Y36" s="4">
        <f t="shared" si="10"/>
        <v>0.69666546995060441</v>
      </c>
      <c r="Z36" s="4">
        <f t="shared" si="11"/>
        <v>3.7769284882780543</v>
      </c>
      <c r="AA36" s="4">
        <f t="shared" si="12"/>
        <v>5.3804997899448637</v>
      </c>
      <c r="AB36" s="5">
        <v>4.5177130109542194</v>
      </c>
      <c r="AC36" s="6">
        <v>0.774464085900893</v>
      </c>
      <c r="AD36" s="6">
        <v>3.6771548441751554</v>
      </c>
      <c r="AE36" s="7">
        <v>5.7094019021749771</v>
      </c>
      <c r="AF36" s="5">
        <v>4.7254537996598653</v>
      </c>
      <c r="AG36" s="6">
        <v>0.80312285524956151</v>
      </c>
      <c r="AH36" s="6">
        <v>3.8136928222965953</v>
      </c>
      <c r="AI36" s="7">
        <v>5.8356326205789477</v>
      </c>
      <c r="AJ36" s="5">
        <v>4.391486954724118</v>
      </c>
      <c r="AK36" s="6">
        <v>0.78406180954488025</v>
      </c>
      <c r="AL36" s="6">
        <v>3.7903570936923852</v>
      </c>
      <c r="AM36" s="7">
        <v>5.1781117422406258</v>
      </c>
      <c r="AN36" s="5">
        <v>4.346976656568196</v>
      </c>
      <c r="AO36" s="6">
        <v>0.42501312910708272</v>
      </c>
      <c r="AP36" s="6">
        <v>3.8265091929480795</v>
      </c>
      <c r="AQ36" s="7">
        <v>4.7988528947849023</v>
      </c>
      <c r="AR36" s="19">
        <f t="shared" si="13"/>
        <v>-0.29945826124022229</v>
      </c>
      <c r="AS36" s="19">
        <f t="shared" si="14"/>
        <v>-0.26628591625947917</v>
      </c>
      <c r="AT36" s="19">
        <f t="shared" si="15"/>
        <v>-0.28583146898616679</v>
      </c>
      <c r="AU36" s="19">
        <f t="shared" si="16"/>
        <v>-0.2890655078745471</v>
      </c>
    </row>
    <row r="37" spans="1:47" x14ac:dyDescent="0.25">
      <c r="A37" s="1">
        <v>2045</v>
      </c>
      <c r="C37" s="4">
        <f t="shared" si="8"/>
        <v>6.2777033400849707</v>
      </c>
      <c r="D37" s="4">
        <f t="shared" si="8"/>
        <v>0.97523702389408973</v>
      </c>
      <c r="E37" s="4">
        <f t="shared" si="8"/>
        <v>5.2760246476681694</v>
      </c>
      <c r="F37" s="4">
        <f t="shared" si="8"/>
        <v>7.3970213753092402</v>
      </c>
      <c r="G37" s="5">
        <v>6.4772548240519896</v>
      </c>
      <c r="H37" s="6">
        <v>1.1640574801278667</v>
      </c>
      <c r="I37" s="6">
        <v>5.2119862267897545</v>
      </c>
      <c r="J37" s="7">
        <v>8.3575231360474689</v>
      </c>
      <c r="K37" s="5">
        <v>6.5172813910691723</v>
      </c>
      <c r="L37" s="6">
        <v>1.0372637223180368</v>
      </c>
      <c r="M37" s="6">
        <v>5.4818563191522554</v>
      </c>
      <c r="N37" s="7">
        <v>7.9045115889081519</v>
      </c>
      <c r="O37" s="5">
        <v>5.9290815688717071</v>
      </c>
      <c r="P37" s="6">
        <v>1.0898343996382163</v>
      </c>
      <c r="Q37" s="6">
        <v>5.1189773150038107</v>
      </c>
      <c r="R37" s="7">
        <v>6.437494042978348</v>
      </c>
      <c r="S37" s="5">
        <v>6.1871955763470137</v>
      </c>
      <c r="T37" s="6">
        <v>0.60979249349223863</v>
      </c>
      <c r="U37" s="6">
        <v>5.2912787297268551</v>
      </c>
      <c r="V37" s="7">
        <v>6.8885567333029947</v>
      </c>
      <c r="X37" s="4">
        <f t="shared" si="9"/>
        <v>4.4819438790602666</v>
      </c>
      <c r="Y37" s="4">
        <f t="shared" si="10"/>
        <v>0.69616236083421679</v>
      </c>
      <c r="Z37" s="4">
        <f t="shared" si="11"/>
        <v>3.7680365857574127</v>
      </c>
      <c r="AA37" s="4">
        <f t="shared" si="12"/>
        <v>5.2779155822035078</v>
      </c>
      <c r="AB37" s="5">
        <v>4.507309755091728</v>
      </c>
      <c r="AC37" s="6">
        <v>0.81002952302957221</v>
      </c>
      <c r="AD37" s="6">
        <v>3.626850726357131</v>
      </c>
      <c r="AE37" s="7">
        <v>5.8157269681025614</v>
      </c>
      <c r="AF37" s="5">
        <v>4.7454640695698584</v>
      </c>
      <c r="AG37" s="6">
        <v>0.75526855901506784</v>
      </c>
      <c r="AH37" s="6">
        <v>3.9915342972192689</v>
      </c>
      <c r="AI37" s="7">
        <v>5.7555556499469329</v>
      </c>
      <c r="AJ37" s="5">
        <v>4.2738826563803824</v>
      </c>
      <c r="AK37" s="6">
        <v>0.78558951919207176</v>
      </c>
      <c r="AL37" s="6">
        <v>3.6899320933381481</v>
      </c>
      <c r="AM37" s="7">
        <v>4.6403635742310891</v>
      </c>
      <c r="AN37" s="5">
        <v>4.4011190351990992</v>
      </c>
      <c r="AO37" s="6">
        <v>0.43376184210015556</v>
      </c>
      <c r="AP37" s="6">
        <v>3.7638292261151034</v>
      </c>
      <c r="AQ37" s="7">
        <v>4.9000161365334476</v>
      </c>
      <c r="AR37" s="19">
        <f t="shared" si="13"/>
        <v>-0.30413271092025973</v>
      </c>
      <c r="AS37" s="19">
        <f t="shared" si="14"/>
        <v>-0.27186448078293635</v>
      </c>
      <c r="AT37" s="19">
        <f t="shared" si="15"/>
        <v>-0.27916615638774317</v>
      </c>
      <c r="AU37" s="19">
        <f t="shared" si="16"/>
        <v>-0.28867303758360152</v>
      </c>
    </row>
    <row r="38" spans="1:47" x14ac:dyDescent="0.25">
      <c r="A38" s="1">
        <v>2050</v>
      </c>
      <c r="C38" s="4">
        <f t="shared" si="8"/>
        <v>6.2539401023435897</v>
      </c>
      <c r="D38" s="4">
        <f t="shared" si="8"/>
        <v>0.86796745132347075</v>
      </c>
      <c r="E38" s="4">
        <f t="shared" si="8"/>
        <v>5.2642364627936455</v>
      </c>
      <c r="F38" s="4">
        <f t="shared" si="8"/>
        <v>7.3491776150243897</v>
      </c>
      <c r="G38" s="5">
        <v>6.5708918978656854</v>
      </c>
      <c r="H38" s="6">
        <v>1.3398618069197439</v>
      </c>
      <c r="I38" s="6">
        <v>5.2235526646659434</v>
      </c>
      <c r="J38" s="7">
        <v>8.2722766555554959</v>
      </c>
      <c r="K38" s="5">
        <v>6.4447612874889826</v>
      </c>
      <c r="L38" s="6">
        <v>0.95168116294938376</v>
      </c>
      <c r="M38" s="6">
        <v>5.4612421848446964</v>
      </c>
      <c r="N38" s="7">
        <v>7.6881478162774259</v>
      </c>
      <c r="O38" s="5">
        <v>5.7275012777940351</v>
      </c>
      <c r="P38" s="6">
        <v>0.46792355333792812</v>
      </c>
      <c r="Q38" s="6">
        <v>5.0600513960833338</v>
      </c>
      <c r="R38" s="7">
        <v>6.2353991928846719</v>
      </c>
      <c r="S38" s="5">
        <v>6.2726059462256512</v>
      </c>
      <c r="T38" s="6">
        <v>0.71240328208682679</v>
      </c>
      <c r="U38" s="6">
        <v>5.3120996055806105</v>
      </c>
      <c r="V38" s="7">
        <v>7.2008867953799642</v>
      </c>
      <c r="X38" s="4">
        <f t="shared" si="9"/>
        <v>4.4572606598786431</v>
      </c>
      <c r="Y38" s="4">
        <f t="shared" si="10"/>
        <v>0.61550273643090625</v>
      </c>
      <c r="Z38" s="4">
        <f t="shared" si="11"/>
        <v>3.7544153498151869</v>
      </c>
      <c r="AA38" s="4">
        <f t="shared" si="12"/>
        <v>5.2338890787576036</v>
      </c>
      <c r="AB38" s="5">
        <v>4.5209508105061218</v>
      </c>
      <c r="AC38" s="6">
        <v>0.92186105267194474</v>
      </c>
      <c r="AD38" s="6">
        <v>3.5939450869239713</v>
      </c>
      <c r="AE38" s="7">
        <v>5.6915494018113506</v>
      </c>
      <c r="AF38" s="5">
        <v>4.7001955101514392</v>
      </c>
      <c r="AG38" s="6">
        <v>0.69406566506564971</v>
      </c>
      <c r="AH38" s="6">
        <v>3.982910282012607</v>
      </c>
      <c r="AI38" s="7">
        <v>5.6070033063283615</v>
      </c>
      <c r="AJ38" s="5">
        <v>4.1268185618734741</v>
      </c>
      <c r="AK38" s="6">
        <v>0.33715149273550216</v>
      </c>
      <c r="AL38" s="6">
        <v>3.6459029885076197</v>
      </c>
      <c r="AM38" s="7">
        <v>4.4927726563158865</v>
      </c>
      <c r="AN38" s="5">
        <v>4.4810777569835381</v>
      </c>
      <c r="AO38" s="6">
        <v>0.50893273525052818</v>
      </c>
      <c r="AP38" s="6">
        <v>3.7949030418165495</v>
      </c>
      <c r="AQ38" s="7">
        <v>5.1442309505748165</v>
      </c>
      <c r="AR38" s="19">
        <f t="shared" si="13"/>
        <v>-0.31197303489734968</v>
      </c>
      <c r="AS38" s="19">
        <f t="shared" si="14"/>
        <v>-0.27069517388087211</v>
      </c>
      <c r="AT38" s="19">
        <f t="shared" si="15"/>
        <v>-0.27947313117616079</v>
      </c>
      <c r="AU38" s="19">
        <f t="shared" si="16"/>
        <v>-0.28561146748268323</v>
      </c>
    </row>
    <row r="39" spans="1:47" x14ac:dyDescent="0.25">
      <c r="A39" s="1">
        <v>2055</v>
      </c>
      <c r="C39" s="4">
        <f t="shared" si="8"/>
        <v>6.2656561638198127</v>
      </c>
      <c r="D39" s="4">
        <f t="shared" si="8"/>
        <v>0.91082085501461918</v>
      </c>
      <c r="E39" s="4">
        <f t="shared" si="8"/>
        <v>5.2812024449064827</v>
      </c>
      <c r="F39" s="4">
        <f t="shared" si="8"/>
        <v>7.4459973486848732</v>
      </c>
      <c r="G39" s="5">
        <v>6.5988752953059029</v>
      </c>
      <c r="H39" s="6">
        <v>1.3595891246595297</v>
      </c>
      <c r="I39" s="6">
        <v>5.2612351155384962</v>
      </c>
      <c r="J39" s="7">
        <v>8.1754192936882468</v>
      </c>
      <c r="K39" s="5">
        <v>6.4344876485980347</v>
      </c>
      <c r="L39" s="6">
        <v>0.94191217442710184</v>
      </c>
      <c r="M39" s="6">
        <v>5.4032397422232545</v>
      </c>
      <c r="N39" s="7">
        <v>7.7558846529615098</v>
      </c>
      <c r="O39" s="5">
        <v>5.5955838855202451</v>
      </c>
      <c r="P39" s="6">
        <v>0.47377988047529623</v>
      </c>
      <c r="Q39" s="6">
        <v>5.098011245659289</v>
      </c>
      <c r="R39" s="7">
        <v>6.3187561339918181</v>
      </c>
      <c r="S39" s="5">
        <v>6.4336778258550655</v>
      </c>
      <c r="T39" s="6">
        <v>0.86800224049654895</v>
      </c>
      <c r="U39" s="6">
        <v>5.3623236762048903</v>
      </c>
      <c r="V39" s="7">
        <v>7.5339293140979171</v>
      </c>
      <c r="X39" s="4">
        <f t="shared" si="9"/>
        <v>4.4832228222932216</v>
      </c>
      <c r="Y39" s="4">
        <f t="shared" si="10"/>
        <v>0.64846931468079794</v>
      </c>
      <c r="Z39" s="4">
        <f t="shared" si="11"/>
        <v>3.7815410070358269</v>
      </c>
      <c r="AA39" s="4">
        <f t="shared" si="12"/>
        <v>5.3254512286910725</v>
      </c>
      <c r="AB39" s="5">
        <v>4.5593693261379808</v>
      </c>
      <c r="AC39" s="6">
        <v>0.93938264836327501</v>
      </c>
      <c r="AD39" s="6">
        <v>3.635151890269845</v>
      </c>
      <c r="AE39" s="7">
        <v>5.6486528821773838</v>
      </c>
      <c r="AF39" s="5">
        <v>4.7200720580315689</v>
      </c>
      <c r="AG39" s="6">
        <v>0.69094752813797133</v>
      </c>
      <c r="AH39" s="6">
        <v>3.9635915589441684</v>
      </c>
      <c r="AI39" s="7">
        <v>5.6893938468800735</v>
      </c>
      <c r="AJ39" s="5">
        <v>4.0588370302852308</v>
      </c>
      <c r="AK39" s="6">
        <v>0.34366303185149266</v>
      </c>
      <c r="AL39" s="6">
        <v>3.6979155791475802</v>
      </c>
      <c r="AM39" s="7">
        <v>4.5834003933627825</v>
      </c>
      <c r="AN39" s="5">
        <v>4.5946128747181065</v>
      </c>
      <c r="AO39" s="6">
        <v>0.61988405037045269</v>
      </c>
      <c r="AP39" s="6">
        <v>3.8295049997817139</v>
      </c>
      <c r="AQ39" s="7">
        <v>5.3803577923440518</v>
      </c>
      <c r="AR39" s="19">
        <f t="shared" si="13"/>
        <v>-0.30906872427468368</v>
      </c>
      <c r="AS39" s="19">
        <f t="shared" si="14"/>
        <v>-0.26644166314314205</v>
      </c>
      <c r="AT39" s="19">
        <f t="shared" si="15"/>
        <v>-0.27463565673846324</v>
      </c>
      <c r="AU39" s="19">
        <f t="shared" si="16"/>
        <v>-0.28584971161382933</v>
      </c>
    </row>
    <row r="40" spans="1:47" x14ac:dyDescent="0.25">
      <c r="A40" s="1">
        <v>2060</v>
      </c>
      <c r="C40" s="4">
        <f t="shared" si="8"/>
        <v>6.3526810344054638</v>
      </c>
      <c r="D40" s="4">
        <f t="shared" si="8"/>
        <v>0.96367451853565722</v>
      </c>
      <c r="E40" s="4">
        <f t="shared" si="8"/>
        <v>5.3229876114780588</v>
      </c>
      <c r="F40" s="4">
        <f t="shared" si="8"/>
        <v>7.6590910541277637</v>
      </c>
      <c r="G40" s="5">
        <v>6.7862440592943258</v>
      </c>
      <c r="H40" s="6">
        <v>1.386882140601486</v>
      </c>
      <c r="I40" s="6">
        <v>5.3087505087366509</v>
      </c>
      <c r="J40" s="7">
        <v>8.4262210745283674</v>
      </c>
      <c r="K40" s="5">
        <v>6.4119088277365774</v>
      </c>
      <c r="L40" s="6">
        <v>0.91529391728020204</v>
      </c>
      <c r="M40" s="6">
        <v>5.2358746814603219</v>
      </c>
      <c r="N40" s="7">
        <v>7.761990924493233</v>
      </c>
      <c r="O40" s="5">
        <v>5.6344460934038247</v>
      </c>
      <c r="P40" s="6">
        <v>0.52999684541734648</v>
      </c>
      <c r="Q40" s="6">
        <v>5.1164263720136027</v>
      </c>
      <c r="R40" s="7">
        <v>6.3719358474394374</v>
      </c>
      <c r="S40" s="5">
        <v>6.5781251571871264</v>
      </c>
      <c r="T40" s="6">
        <v>1.0225251708435945</v>
      </c>
      <c r="U40" s="6">
        <v>5.6308988837016614</v>
      </c>
      <c r="V40" s="7">
        <v>8.0762163700500178</v>
      </c>
      <c r="X40" s="4">
        <f t="shared" si="9"/>
        <v>4.5374511728008242</v>
      </c>
      <c r="Y40" s="4">
        <f t="shared" si="10"/>
        <v>0.68469161084477248</v>
      </c>
      <c r="Z40" s="4">
        <f t="shared" si="11"/>
        <v>3.8049720856037506</v>
      </c>
      <c r="AA40" s="4">
        <f t="shared" si="12"/>
        <v>5.4677681223785033</v>
      </c>
      <c r="AB40" s="5">
        <v>4.6682541888470315</v>
      </c>
      <c r="AC40" s="6">
        <v>0.95403559107676161</v>
      </c>
      <c r="AD40" s="6">
        <v>3.6518870502471605</v>
      </c>
      <c r="AE40" s="7">
        <v>5.7963936285852578</v>
      </c>
      <c r="AF40" s="5">
        <v>4.7012588645229059</v>
      </c>
      <c r="AG40" s="6">
        <v>0.67110025389684591</v>
      </c>
      <c r="AH40" s="6">
        <v>3.8389819507829182</v>
      </c>
      <c r="AI40" s="7">
        <v>5.6911490198156223</v>
      </c>
      <c r="AJ40" s="5">
        <v>4.0926738800403726</v>
      </c>
      <c r="AK40" s="6">
        <v>0.38497204690319292</v>
      </c>
      <c r="AL40" s="6">
        <v>3.7164016169049581</v>
      </c>
      <c r="AM40" s="7">
        <v>4.6283618612728921</v>
      </c>
      <c r="AN40" s="5">
        <v>4.6876177577929878</v>
      </c>
      <c r="AO40" s="6">
        <v>0.72865855150228953</v>
      </c>
      <c r="AP40" s="6">
        <v>4.0126177244799646</v>
      </c>
      <c r="AQ40" s="7">
        <v>5.7551679798402393</v>
      </c>
      <c r="AR40" s="19">
        <f t="shared" si="13"/>
        <v>-0.31210045673888359</v>
      </c>
      <c r="AS40" s="19">
        <f t="shared" si="14"/>
        <v>-0.26679262122595337</v>
      </c>
      <c r="AT40" s="19">
        <f t="shared" si="15"/>
        <v>-0.27363332398696394</v>
      </c>
      <c r="AU40" s="19">
        <f t="shared" si="16"/>
        <v>-0.28739304197163357</v>
      </c>
    </row>
    <row r="41" spans="1:47" x14ac:dyDescent="0.25">
      <c r="A41" s="1">
        <v>2065</v>
      </c>
      <c r="C41" s="4">
        <f t="shared" si="8"/>
        <v>6.4524959528304215</v>
      </c>
      <c r="D41" s="4">
        <f t="shared" si="8"/>
        <v>1.054456107119697</v>
      </c>
      <c r="E41" s="4">
        <f t="shared" si="8"/>
        <v>5.3071551018299221</v>
      </c>
      <c r="F41" s="4">
        <f t="shared" si="8"/>
        <v>7.8405499268938108</v>
      </c>
      <c r="G41" s="5">
        <v>6.8580557594667066</v>
      </c>
      <c r="H41" s="6">
        <v>1.4151942073597441</v>
      </c>
      <c r="I41" s="6">
        <v>5.2791679739995141</v>
      </c>
      <c r="J41" s="7">
        <v>8.6643948517651523</v>
      </c>
      <c r="K41" s="5">
        <v>6.2596062484616075</v>
      </c>
      <c r="L41" s="6">
        <v>0.93633539915605823</v>
      </c>
      <c r="M41" s="6">
        <v>5.0851382330057078</v>
      </c>
      <c r="N41" s="7">
        <v>7.502585320400839</v>
      </c>
      <c r="O41" s="5">
        <v>5.9532861327689393</v>
      </c>
      <c r="P41" s="6">
        <v>0.79679915972320936</v>
      </c>
      <c r="Q41" s="6">
        <v>5.2592188128537467</v>
      </c>
      <c r="R41" s="7">
        <v>6.7502344487266841</v>
      </c>
      <c r="S41" s="5">
        <v>6.739035670624431</v>
      </c>
      <c r="T41" s="6">
        <v>1.0694956622397762</v>
      </c>
      <c r="U41" s="6">
        <v>5.6050953874607234</v>
      </c>
      <c r="V41" s="7">
        <v>8.444985086682566</v>
      </c>
      <c r="X41" s="4">
        <f t="shared" si="9"/>
        <v>4.6074560740354134</v>
      </c>
      <c r="Y41" s="4">
        <f t="shared" si="10"/>
        <v>0.75014324734007465</v>
      </c>
      <c r="Z41" s="4">
        <f t="shared" si="11"/>
        <v>3.7930161357875818</v>
      </c>
      <c r="AA41" s="4">
        <f t="shared" si="12"/>
        <v>5.5935784774247361</v>
      </c>
      <c r="AB41" s="5">
        <v>4.7382359654936872</v>
      </c>
      <c r="AC41" s="6">
        <v>0.97775875942888246</v>
      </c>
      <c r="AD41" s="6">
        <v>3.6473811878473361</v>
      </c>
      <c r="AE41" s="7">
        <v>5.9862370248597117</v>
      </c>
      <c r="AF41" s="5">
        <v>4.5685586325856242</v>
      </c>
      <c r="AG41" s="6">
        <v>0.68338214913457629</v>
      </c>
      <c r="AH41" s="6">
        <v>3.7113759636237487</v>
      </c>
      <c r="AI41" s="7">
        <v>5.4757439320805972</v>
      </c>
      <c r="AJ41" s="5">
        <v>4.3607644329685673</v>
      </c>
      <c r="AK41" s="6">
        <v>0.58365302094494032</v>
      </c>
      <c r="AL41" s="6">
        <v>3.8523621799486456</v>
      </c>
      <c r="AM41" s="7">
        <v>4.9445267104128616</v>
      </c>
      <c r="AN41" s="5">
        <v>4.7622652650937738</v>
      </c>
      <c r="AO41" s="6">
        <v>0.75577905985189964</v>
      </c>
      <c r="AP41" s="6">
        <v>3.9609452117305963</v>
      </c>
      <c r="AQ41" s="7">
        <v>5.9678062423457732</v>
      </c>
      <c r="AR41" s="19">
        <f t="shared" si="13"/>
        <v>-0.30909923574868398</v>
      </c>
      <c r="AS41" s="19">
        <f t="shared" si="14"/>
        <v>-0.27015239437649674</v>
      </c>
      <c r="AT41" s="19">
        <f t="shared" si="15"/>
        <v>-0.26750296630873888</v>
      </c>
      <c r="AU41" s="19">
        <f t="shared" si="16"/>
        <v>-0.29333134622620155</v>
      </c>
    </row>
    <row r="42" spans="1:47" x14ac:dyDescent="0.25">
      <c r="A42" s="1">
        <v>2070</v>
      </c>
      <c r="C42" s="4">
        <f t="shared" si="8"/>
        <v>6.4679955400306888</v>
      </c>
      <c r="D42" s="4">
        <f t="shared" si="8"/>
        <v>1.0616499454941561</v>
      </c>
      <c r="E42" s="4">
        <f t="shared" si="8"/>
        <v>5.3291095539569069</v>
      </c>
      <c r="F42" s="4">
        <f t="shared" si="8"/>
        <v>7.9829300940003591</v>
      </c>
      <c r="G42" s="5">
        <v>6.8099409913815787</v>
      </c>
      <c r="H42" s="6">
        <v>1.3558931689295592</v>
      </c>
      <c r="I42" s="6">
        <v>5.3415473808432932</v>
      </c>
      <c r="J42" s="7">
        <v>8.9462409935105764</v>
      </c>
      <c r="K42" s="5">
        <v>6.2425978020985591</v>
      </c>
      <c r="L42" s="6">
        <v>0.85807952571719892</v>
      </c>
      <c r="M42" s="6">
        <v>5.1938342956873473</v>
      </c>
      <c r="N42" s="7">
        <v>7.2861357967256719</v>
      </c>
      <c r="O42" s="5">
        <v>6.0020046637124933</v>
      </c>
      <c r="P42" s="6">
        <v>0.93675445519817802</v>
      </c>
      <c r="Q42" s="6">
        <v>5.090101622635065</v>
      </c>
      <c r="R42" s="7">
        <v>7.1884977317956222</v>
      </c>
      <c r="S42" s="5">
        <v>6.8174387029301213</v>
      </c>
      <c r="T42" s="6">
        <v>1.095872632131689</v>
      </c>
      <c r="U42" s="6">
        <v>5.6909549166619229</v>
      </c>
      <c r="V42" s="7">
        <v>8.5108458539695686</v>
      </c>
      <c r="X42" s="4">
        <f t="shared" si="9"/>
        <v>4.6210041986075172</v>
      </c>
      <c r="Y42" s="4">
        <f t="shared" si="10"/>
        <v>0.75677793029361418</v>
      </c>
      <c r="Z42" s="4">
        <f t="shared" si="11"/>
        <v>3.809045559120027</v>
      </c>
      <c r="AA42" s="4">
        <f t="shared" si="12"/>
        <v>5.6982826067432928</v>
      </c>
      <c r="AB42" s="5">
        <v>4.754948992915061</v>
      </c>
      <c r="AC42" s="6">
        <v>0.94673402695579456</v>
      </c>
      <c r="AD42" s="6">
        <v>3.7296630574762264</v>
      </c>
      <c r="AE42" s="7">
        <v>6.2465915132457548</v>
      </c>
      <c r="AF42" s="5">
        <v>4.548777858455761</v>
      </c>
      <c r="AG42" s="6">
        <v>0.62525462493586914</v>
      </c>
      <c r="AH42" s="6">
        <v>3.7845780224330032</v>
      </c>
      <c r="AI42" s="7">
        <v>5.3091700341011974</v>
      </c>
      <c r="AJ42" s="5">
        <v>4.4023289420843223</v>
      </c>
      <c r="AK42" s="6">
        <v>0.68708731179068505</v>
      </c>
      <c r="AL42" s="6">
        <v>3.733469556755765</v>
      </c>
      <c r="AM42" s="7">
        <v>5.2725936396085542</v>
      </c>
      <c r="AN42" s="5">
        <v>4.7779610009749245</v>
      </c>
      <c r="AO42" s="6">
        <v>0.76803575749210795</v>
      </c>
      <c r="AP42" s="6">
        <v>3.9884715998151132</v>
      </c>
      <c r="AQ42" s="7">
        <v>5.9647752400176639</v>
      </c>
      <c r="AR42" s="19">
        <f t="shared" si="13"/>
        <v>-0.30176355434903812</v>
      </c>
      <c r="AS42" s="19">
        <f t="shared" si="14"/>
        <v>-0.27133254413305158</v>
      </c>
      <c r="AT42" s="19">
        <f t="shared" si="15"/>
        <v>-0.26652357191583786</v>
      </c>
      <c r="AU42" s="19">
        <f t="shared" si="16"/>
        <v>-0.29915600137022624</v>
      </c>
    </row>
    <row r="43" spans="1:47" x14ac:dyDescent="0.25">
      <c r="A43" s="1">
        <v>2075</v>
      </c>
      <c r="C43" s="4">
        <f t="shared" si="8"/>
        <v>6.4567308734867357</v>
      </c>
      <c r="D43" s="4">
        <f t="shared" si="8"/>
        <v>1.0439427284268317</v>
      </c>
      <c r="E43" s="4">
        <f t="shared" si="8"/>
        <v>5.36660103242445</v>
      </c>
      <c r="F43" s="4">
        <f t="shared" si="8"/>
        <v>7.8799529324254358</v>
      </c>
      <c r="G43" s="5">
        <v>6.8052487764929559</v>
      </c>
      <c r="H43" s="6">
        <v>1.3868321483883028</v>
      </c>
      <c r="I43" s="6">
        <v>5.3479463945191368</v>
      </c>
      <c r="J43" s="7">
        <v>8.634620103321776</v>
      </c>
      <c r="K43" s="5">
        <v>6.1949314808486999</v>
      </c>
      <c r="L43" s="6">
        <v>0.8755687183238352</v>
      </c>
      <c r="M43" s="6">
        <v>5.1594825555782169</v>
      </c>
      <c r="N43" s="7">
        <v>7.3080219583066865</v>
      </c>
      <c r="O43" s="5">
        <v>6.0665199570981603</v>
      </c>
      <c r="P43" s="6">
        <v>0.79950817501879234</v>
      </c>
      <c r="Q43" s="6">
        <v>5.235590071023478</v>
      </c>
      <c r="R43" s="7">
        <v>7.0218233353028143</v>
      </c>
      <c r="S43" s="5">
        <v>6.7602232795071266</v>
      </c>
      <c r="T43" s="6">
        <v>1.1138618719763964</v>
      </c>
      <c r="U43" s="6">
        <v>5.7233851085769718</v>
      </c>
      <c r="V43" s="7">
        <v>8.5553463327704673</v>
      </c>
      <c r="X43" s="4">
        <f t="shared" si="9"/>
        <v>4.6317906140365306</v>
      </c>
      <c r="Y43" s="4">
        <f t="shared" si="10"/>
        <v>0.7472138133023476</v>
      </c>
      <c r="Z43" s="4">
        <f t="shared" si="11"/>
        <v>3.8506339874065416</v>
      </c>
      <c r="AA43" s="4">
        <f t="shared" si="12"/>
        <v>5.648731732995202</v>
      </c>
      <c r="AB43" s="5">
        <v>4.8295456295906858</v>
      </c>
      <c r="AC43" s="6">
        <v>0.98420636205988121</v>
      </c>
      <c r="AD43" s="6">
        <v>3.7953279865612126</v>
      </c>
      <c r="AE43" s="7">
        <v>6.1278129797723695</v>
      </c>
      <c r="AF43" s="5">
        <v>4.5246078666413192</v>
      </c>
      <c r="AG43" s="6">
        <v>0.63949135239996968</v>
      </c>
      <c r="AH43" s="6">
        <v>3.7683444007309124</v>
      </c>
      <c r="AI43" s="7">
        <v>5.3375785905564097</v>
      </c>
      <c r="AJ43" s="5">
        <v>4.434995497347284</v>
      </c>
      <c r="AK43" s="6">
        <v>0.58448916040437504</v>
      </c>
      <c r="AL43" s="6">
        <v>3.8275351527982382</v>
      </c>
      <c r="AM43" s="7">
        <v>5.1333804381206249</v>
      </c>
      <c r="AN43" s="5">
        <v>4.7380134625668324</v>
      </c>
      <c r="AO43" s="6">
        <v>0.78066837834516467</v>
      </c>
      <c r="AP43" s="6">
        <v>4.0113284095358024</v>
      </c>
      <c r="AQ43" s="7">
        <v>5.9961549235314013</v>
      </c>
      <c r="AR43" s="19">
        <f t="shared" si="13"/>
        <v>-0.29032048816890377</v>
      </c>
      <c r="AS43" s="19">
        <f t="shared" si="14"/>
        <v>-0.26962745582757403</v>
      </c>
      <c r="AT43" s="19">
        <f t="shared" si="15"/>
        <v>-0.26893910698206858</v>
      </c>
      <c r="AU43" s="19">
        <f t="shared" si="16"/>
        <v>-0.29913358380786043</v>
      </c>
    </row>
    <row r="44" spans="1:47" x14ac:dyDescent="0.25">
      <c r="A44" s="1">
        <v>2080</v>
      </c>
      <c r="C44" s="4">
        <f t="shared" si="8"/>
        <v>6.4462841392009373</v>
      </c>
      <c r="D44" s="4">
        <f t="shared" si="8"/>
        <v>1.0253307730654331</v>
      </c>
      <c r="E44" s="4">
        <f t="shared" si="8"/>
        <v>5.2517324262713583</v>
      </c>
      <c r="F44" s="4">
        <f t="shared" si="8"/>
        <v>7.6601830495941794</v>
      </c>
      <c r="G44" s="5">
        <v>6.7383042629683159</v>
      </c>
      <c r="H44" s="6">
        <v>1.308094501713664</v>
      </c>
      <c r="I44" s="6">
        <v>5.4159875262886477</v>
      </c>
      <c r="J44" s="7">
        <v>8.416571571629591</v>
      </c>
      <c r="K44" s="5">
        <v>6.1633911678266697</v>
      </c>
      <c r="L44" s="6">
        <v>0.88945837233547986</v>
      </c>
      <c r="M44" s="6">
        <v>4.9960237695196765</v>
      </c>
      <c r="N44" s="7">
        <v>7.123545832677304</v>
      </c>
      <c r="O44" s="5">
        <v>6.1992772681706168</v>
      </c>
      <c r="P44" s="6">
        <v>0.85967127213383554</v>
      </c>
      <c r="Q44" s="6">
        <v>4.9284454544396805</v>
      </c>
      <c r="R44" s="7">
        <v>7.1242244910851653</v>
      </c>
      <c r="S44" s="5">
        <v>6.6841638578381479</v>
      </c>
      <c r="T44" s="6">
        <v>1.0440989460787526</v>
      </c>
      <c r="U44" s="6">
        <v>5.6664729548374302</v>
      </c>
      <c r="V44" s="7">
        <v>7.9763903029846599</v>
      </c>
      <c r="X44" s="4">
        <f t="shared" si="9"/>
        <v>4.6276816863172909</v>
      </c>
      <c r="Y44" s="4">
        <f t="shared" si="10"/>
        <v>0.73531797334792715</v>
      </c>
      <c r="Z44" s="4">
        <f t="shared" si="11"/>
        <v>3.7684691370042254</v>
      </c>
      <c r="AA44" s="4">
        <f t="shared" si="12"/>
        <v>5.4972499062202429</v>
      </c>
      <c r="AB44" s="5">
        <v>4.8216770464949352</v>
      </c>
      <c r="AC44" s="6">
        <v>0.93602321703125213</v>
      </c>
      <c r="AD44" s="6">
        <v>3.8754769331394399</v>
      </c>
      <c r="AE44" s="7">
        <v>6.0225819988768627</v>
      </c>
      <c r="AF44" s="5">
        <v>4.496644213111292</v>
      </c>
      <c r="AG44" s="6">
        <v>0.64892487493634987</v>
      </c>
      <c r="AH44" s="6">
        <v>3.6449643970429397</v>
      </c>
      <c r="AI44" s="7">
        <v>5.1971471991832985</v>
      </c>
      <c r="AJ44" s="5">
        <v>4.5388138021412141</v>
      </c>
      <c r="AK44" s="6">
        <v>0.62941011774051203</v>
      </c>
      <c r="AL44" s="6">
        <v>3.6083716349586736</v>
      </c>
      <c r="AM44" s="7">
        <v>5.216015843606864</v>
      </c>
      <c r="AN44" s="5">
        <v>4.6535916835217206</v>
      </c>
      <c r="AO44" s="6">
        <v>0.72691368368359488</v>
      </c>
      <c r="AP44" s="6">
        <v>3.9450635828758482</v>
      </c>
      <c r="AQ44" s="7">
        <v>5.5532545832139464</v>
      </c>
      <c r="AR44" s="19">
        <f t="shared" si="13"/>
        <v>-0.28443761837923892</v>
      </c>
      <c r="AS44" s="19">
        <f t="shared" si="14"/>
        <v>-0.27042693045606331</v>
      </c>
      <c r="AT44" s="19">
        <f t="shared" si="15"/>
        <v>-0.2678479110064711</v>
      </c>
      <c r="AU44" s="19">
        <f t="shared" si="16"/>
        <v>-0.30378850930401535</v>
      </c>
    </row>
    <row r="45" spans="1:47" x14ac:dyDescent="0.25">
      <c r="A45" s="1">
        <v>2085</v>
      </c>
      <c r="C45" s="4">
        <f t="shared" si="8"/>
        <v>6.4852974877363163</v>
      </c>
      <c r="D45" s="4">
        <f t="shared" si="8"/>
        <v>1.0756616275832871</v>
      </c>
      <c r="E45" s="4">
        <f t="shared" si="8"/>
        <v>5.211353649759455</v>
      </c>
      <c r="F45" s="4">
        <f t="shared" si="8"/>
        <v>7.7438964929134713</v>
      </c>
      <c r="G45" s="5">
        <v>6.7435880751891002</v>
      </c>
      <c r="H45" s="6">
        <v>1.3556938970022676</v>
      </c>
      <c r="I45" s="6">
        <v>5.5080173850008016</v>
      </c>
      <c r="J45" s="7">
        <v>8.3409808901549027</v>
      </c>
      <c r="K45" s="5">
        <v>6.2311169797160062</v>
      </c>
      <c r="L45" s="6">
        <v>0.95790464371912443</v>
      </c>
      <c r="M45" s="6">
        <v>5.1080041752410468</v>
      </c>
      <c r="N45" s="7">
        <v>7.4519086522304834</v>
      </c>
      <c r="O45" s="5">
        <v>6.320882432820377</v>
      </c>
      <c r="P45" s="6">
        <v>0.9968975190285938</v>
      </c>
      <c r="Q45" s="6">
        <v>5.0112598156193737</v>
      </c>
      <c r="R45" s="7">
        <v>7.1625646633026658</v>
      </c>
      <c r="S45" s="5">
        <v>6.6456024632197801</v>
      </c>
      <c r="T45" s="6">
        <v>0.99215045058316276</v>
      </c>
      <c r="U45" s="6">
        <v>5.2181332231765998</v>
      </c>
      <c r="V45" s="7">
        <v>8.020131765965834</v>
      </c>
      <c r="X45" s="4">
        <f t="shared" si="9"/>
        <v>4.6657181584640366</v>
      </c>
      <c r="Y45" s="4">
        <f t="shared" si="10"/>
        <v>0.77392194112225954</v>
      </c>
      <c r="Z45" s="4">
        <f t="shared" si="11"/>
        <v>3.7499341494794343</v>
      </c>
      <c r="AA45" s="4">
        <f t="shared" si="12"/>
        <v>5.56898820866531</v>
      </c>
      <c r="AB45" s="5">
        <v>4.8329420372622209</v>
      </c>
      <c r="AC45" s="6">
        <v>0.97158811472902307</v>
      </c>
      <c r="AD45" s="6">
        <v>3.9474428842830882</v>
      </c>
      <c r="AE45" s="7">
        <v>5.9777490449548401</v>
      </c>
      <c r="AF45" s="5">
        <v>4.5622016860200203</v>
      </c>
      <c r="AG45" s="6">
        <v>0.70134362664797434</v>
      </c>
      <c r="AH45" s="6">
        <v>3.7398985344589235</v>
      </c>
      <c r="AI45" s="7">
        <v>5.4560218220814987</v>
      </c>
      <c r="AJ45" s="5">
        <v>4.6477535181384138</v>
      </c>
      <c r="AK45" s="6">
        <v>0.73302011238661968</v>
      </c>
      <c r="AL45" s="6">
        <v>3.6847862123513848</v>
      </c>
      <c r="AM45" s="7">
        <v>5.2666436160725949</v>
      </c>
      <c r="AN45" s="5">
        <v>4.6199753924354923</v>
      </c>
      <c r="AO45" s="6">
        <v>0.68973591072542118</v>
      </c>
      <c r="AP45" s="6">
        <v>3.6276089668243396</v>
      </c>
      <c r="AQ45" s="7">
        <v>5.5755383515523063</v>
      </c>
      <c r="AR45" s="19">
        <f t="shared" si="13"/>
        <v>-0.28332780956127751</v>
      </c>
      <c r="AS45" s="19">
        <f t="shared" si="14"/>
        <v>-0.2678356543664262</v>
      </c>
      <c r="AT45" s="19">
        <f t="shared" si="15"/>
        <v>-0.2646986291019201</v>
      </c>
      <c r="AU45" s="19">
        <f t="shared" si="16"/>
        <v>-0.30480713855442926</v>
      </c>
    </row>
    <row r="46" spans="1:47" x14ac:dyDescent="0.25">
      <c r="G46" s="5"/>
      <c r="H46" s="6"/>
      <c r="I46" s="6"/>
      <c r="J46" s="7"/>
      <c r="K46" s="5"/>
      <c r="L46" s="6"/>
      <c r="M46" s="6"/>
      <c r="N46" s="7"/>
      <c r="O46" s="5"/>
      <c r="P46" s="6"/>
      <c r="Q46" s="6"/>
      <c r="R46" s="7"/>
      <c r="S46" s="5"/>
      <c r="T46" s="6"/>
      <c r="U46" s="6"/>
      <c r="V46" s="7"/>
      <c r="AB46" s="5"/>
      <c r="AC46" s="6"/>
      <c r="AD46" s="6"/>
      <c r="AE46" s="7"/>
      <c r="AF46" s="5"/>
      <c r="AG46" s="6"/>
      <c r="AH46" s="6"/>
      <c r="AI46" s="7"/>
      <c r="AJ46" s="5"/>
      <c r="AK46" s="6"/>
      <c r="AL46" s="6"/>
      <c r="AM46" s="7"/>
      <c r="AN46" s="5"/>
      <c r="AO46" s="6"/>
      <c r="AP46" s="6"/>
      <c r="AQ46" s="7"/>
    </row>
    <row r="47" spans="1:47" x14ac:dyDescent="0.25">
      <c r="A47" s="1">
        <v>2015</v>
      </c>
      <c r="C47" s="28">
        <f>C31*25.406</f>
        <v>162.36722035682996</v>
      </c>
      <c r="D47" s="28">
        <f t="shared" ref="D47:F47" si="17">D31*25.406</f>
        <v>28.914825504041534</v>
      </c>
      <c r="E47" s="28">
        <f t="shared" si="17"/>
        <v>131.69892229085397</v>
      </c>
      <c r="F47" s="28">
        <f t="shared" si="17"/>
        <v>199.70229564289582</v>
      </c>
      <c r="G47" s="5"/>
      <c r="H47" s="6"/>
      <c r="I47" s="6"/>
      <c r="J47" s="7"/>
      <c r="K47" s="5"/>
      <c r="L47" s="6"/>
      <c r="M47" s="6"/>
      <c r="N47" s="7"/>
      <c r="O47" s="5"/>
      <c r="P47" s="6"/>
      <c r="Q47" s="6"/>
      <c r="R47" s="7"/>
      <c r="S47" s="5"/>
      <c r="T47" s="6"/>
      <c r="U47" s="6"/>
      <c r="V47" s="7"/>
      <c r="X47" s="28">
        <f>X31*25.406</f>
        <v>115.76394836507693</v>
      </c>
      <c r="Y47" s="28">
        <f t="shared" ref="Y47:AA47" si="18">Y31*25.406</f>
        <v>20.568502567596411</v>
      </c>
      <c r="Z47" s="28">
        <f t="shared" si="18"/>
        <v>93.943720322122346</v>
      </c>
      <c r="AA47" s="28">
        <f t="shared" si="18"/>
        <v>142.30856119671438</v>
      </c>
      <c r="AB47" s="5"/>
      <c r="AC47" s="6"/>
      <c r="AD47" s="6"/>
      <c r="AE47" s="7"/>
      <c r="AF47" s="5"/>
      <c r="AG47" s="6"/>
      <c r="AH47" s="6"/>
      <c r="AI47" s="7"/>
      <c r="AJ47" s="5"/>
      <c r="AK47" s="6"/>
      <c r="AL47" s="6"/>
      <c r="AM47" s="7"/>
      <c r="AN47" s="5"/>
      <c r="AO47" s="6"/>
      <c r="AP47" s="6"/>
      <c r="AQ47" s="7"/>
    </row>
    <row r="48" spans="1:47" x14ac:dyDescent="0.25">
      <c r="A48" s="30">
        <v>2020</v>
      </c>
      <c r="B48" s="27"/>
      <c r="C48" s="31">
        <f t="shared" ref="C48:F61" si="19">C32*25.406</f>
        <v>161.70237272360046</v>
      </c>
      <c r="D48" s="31">
        <f t="shared" si="19"/>
        <v>30.552422868393545</v>
      </c>
      <c r="E48" s="31">
        <f t="shared" si="19"/>
        <v>127.55561603876058</v>
      </c>
      <c r="F48" s="31">
        <f t="shared" si="19"/>
        <v>195.27730978075647</v>
      </c>
      <c r="G48" s="5"/>
      <c r="H48" s="6"/>
      <c r="I48" s="6"/>
      <c r="J48" s="7"/>
      <c r="K48" s="5"/>
      <c r="L48" s="6"/>
      <c r="M48" s="6"/>
      <c r="N48" s="7"/>
      <c r="O48" s="5"/>
      <c r="P48" s="6"/>
      <c r="Q48" s="6"/>
      <c r="R48" s="7"/>
      <c r="S48" s="5"/>
      <c r="T48" s="6"/>
      <c r="U48" s="6"/>
      <c r="V48" s="7"/>
      <c r="X48" s="31">
        <f t="shared" ref="X48:AA48" si="20">X32*25.406</f>
        <v>115.65596918807854</v>
      </c>
      <c r="Y48" s="31">
        <f t="shared" si="20"/>
        <v>21.791833558830582</v>
      </c>
      <c r="Z48" s="31">
        <f t="shared" si="20"/>
        <v>91.300904595534135</v>
      </c>
      <c r="AA48" s="31">
        <f t="shared" si="20"/>
        <v>139.67048040692401</v>
      </c>
      <c r="AB48" s="5"/>
      <c r="AC48" s="6"/>
      <c r="AD48" s="6"/>
      <c r="AE48" s="7"/>
      <c r="AF48" s="5"/>
      <c r="AG48" s="6"/>
      <c r="AH48" s="6"/>
      <c r="AI48" s="7"/>
      <c r="AJ48" s="5"/>
      <c r="AK48" s="6"/>
      <c r="AL48" s="6"/>
      <c r="AM48" s="7"/>
      <c r="AN48" s="5"/>
      <c r="AO48" s="6"/>
      <c r="AP48" s="6"/>
      <c r="AQ48" s="7"/>
    </row>
    <row r="49" spans="1:43" x14ac:dyDescent="0.25">
      <c r="A49" s="1">
        <v>2025</v>
      </c>
      <c r="C49" s="28">
        <f t="shared" si="19"/>
        <v>161.72965408903835</v>
      </c>
      <c r="D49" s="28">
        <f t="shared" si="19"/>
        <v>28.180037933964492</v>
      </c>
      <c r="E49" s="28">
        <f t="shared" si="19"/>
        <v>130.29775373302192</v>
      </c>
      <c r="F49" s="28">
        <f t="shared" si="19"/>
        <v>196.15678970443696</v>
      </c>
      <c r="G49" s="5"/>
      <c r="H49" s="6"/>
      <c r="I49" s="6"/>
      <c r="J49" s="7"/>
      <c r="K49" s="5"/>
      <c r="L49" s="6"/>
      <c r="M49" s="6"/>
      <c r="N49" s="7"/>
      <c r="O49" s="5"/>
      <c r="P49" s="6"/>
      <c r="Q49" s="6"/>
      <c r="R49" s="7"/>
      <c r="S49" s="5"/>
      <c r="T49" s="6"/>
      <c r="U49" s="6"/>
      <c r="V49" s="7"/>
      <c r="X49" s="28">
        <f t="shared" ref="X49:AA49" si="21">X33*25.406</f>
        <v>115.08580377282462</v>
      </c>
      <c r="Y49" s="28">
        <f t="shared" si="21"/>
        <v>20.043341974095643</v>
      </c>
      <c r="Z49" s="28">
        <f t="shared" si="21"/>
        <v>92.735410229448945</v>
      </c>
      <c r="AA49" s="28">
        <f t="shared" si="21"/>
        <v>139.58674896222047</v>
      </c>
      <c r="AB49" s="5"/>
      <c r="AC49" s="6"/>
      <c r="AD49" s="6"/>
      <c r="AE49" s="7"/>
      <c r="AF49" s="5"/>
      <c r="AG49" s="6"/>
      <c r="AH49" s="6"/>
      <c r="AI49" s="7"/>
      <c r="AJ49" s="5"/>
      <c r="AK49" s="6"/>
      <c r="AL49" s="6"/>
      <c r="AM49" s="7"/>
      <c r="AN49" s="5"/>
      <c r="AO49" s="6"/>
      <c r="AP49" s="6"/>
      <c r="AQ49" s="7"/>
    </row>
    <row r="50" spans="1:43" x14ac:dyDescent="0.25">
      <c r="A50" s="1">
        <v>2030</v>
      </c>
      <c r="C50" s="28">
        <f t="shared" si="19"/>
        <v>162.45306340558255</v>
      </c>
      <c r="D50" s="28">
        <f t="shared" si="19"/>
        <v>28.546143760215475</v>
      </c>
      <c r="E50" s="28">
        <f t="shared" si="19"/>
        <v>129.53863133926947</v>
      </c>
      <c r="F50" s="28">
        <f t="shared" si="19"/>
        <v>197.44264804920127</v>
      </c>
      <c r="G50" s="5"/>
      <c r="H50" s="6"/>
      <c r="I50" s="6"/>
      <c r="J50" s="7"/>
      <c r="K50" s="5"/>
      <c r="L50" s="6"/>
      <c r="M50" s="6"/>
      <c r="N50" s="7"/>
      <c r="O50" s="5"/>
      <c r="P50" s="6"/>
      <c r="Q50" s="6"/>
      <c r="R50" s="7"/>
      <c r="S50" s="5"/>
      <c r="T50" s="6"/>
      <c r="U50" s="6"/>
      <c r="V50" s="7"/>
      <c r="X50" s="28">
        <f t="shared" ref="X50:AA50" si="22">X34*25.406</f>
        <v>115.77431876625569</v>
      </c>
      <c r="Y50" s="28">
        <f t="shared" si="22"/>
        <v>20.334102644707691</v>
      </c>
      <c r="Z50" s="28">
        <f t="shared" si="22"/>
        <v>92.323173927579944</v>
      </c>
      <c r="AA50" s="28">
        <f t="shared" si="22"/>
        <v>140.6919577057233</v>
      </c>
      <c r="AB50" s="5"/>
      <c r="AC50" s="6"/>
      <c r="AD50" s="6"/>
      <c r="AE50" s="7"/>
      <c r="AF50" s="5"/>
      <c r="AG50" s="6"/>
      <c r="AH50" s="6"/>
      <c r="AI50" s="7"/>
      <c r="AJ50" s="5"/>
      <c r="AK50" s="6"/>
      <c r="AL50" s="6"/>
      <c r="AM50" s="7"/>
      <c r="AN50" s="5"/>
      <c r="AO50" s="6"/>
      <c r="AP50" s="6"/>
      <c r="AQ50" s="7"/>
    </row>
    <row r="51" spans="1:43" x14ac:dyDescent="0.25">
      <c r="A51" s="1">
        <v>2035</v>
      </c>
      <c r="C51" s="28">
        <f t="shared" si="19"/>
        <v>161.98656671724365</v>
      </c>
      <c r="D51" s="28">
        <f t="shared" si="19"/>
        <v>27.585024081029918</v>
      </c>
      <c r="E51" s="28">
        <f t="shared" si="19"/>
        <v>133.01409402168025</v>
      </c>
      <c r="F51" s="28">
        <f t="shared" si="19"/>
        <v>192.05364219664054</v>
      </c>
      <c r="G51" s="5"/>
      <c r="H51" s="6"/>
      <c r="I51" s="6"/>
      <c r="J51" s="7"/>
      <c r="K51" s="5"/>
      <c r="L51" s="6"/>
      <c r="M51" s="6"/>
      <c r="N51" s="7"/>
      <c r="O51" s="5"/>
      <c r="P51" s="6"/>
      <c r="Q51" s="6"/>
      <c r="R51" s="7"/>
      <c r="S51" s="5"/>
      <c r="T51" s="6"/>
      <c r="U51" s="6"/>
      <c r="V51" s="7"/>
      <c r="X51" s="28">
        <f t="shared" ref="X51:AA51" si="23">X35*25.406</f>
        <v>116.1441988747352</v>
      </c>
      <c r="Y51" s="28">
        <f t="shared" si="23"/>
        <v>19.784532537501484</v>
      </c>
      <c r="Z51" s="28">
        <f t="shared" si="23"/>
        <v>95.33303480931464</v>
      </c>
      <c r="AA51" s="28">
        <f t="shared" si="23"/>
        <v>137.6997738693519</v>
      </c>
      <c r="AB51" s="5"/>
      <c r="AC51" s="6"/>
      <c r="AD51" s="6"/>
      <c r="AE51" s="7"/>
      <c r="AF51" s="5"/>
      <c r="AG51" s="6"/>
      <c r="AH51" s="6"/>
      <c r="AI51" s="7"/>
      <c r="AJ51" s="5"/>
      <c r="AK51" s="6"/>
      <c r="AL51" s="6"/>
      <c r="AM51" s="7"/>
      <c r="AN51" s="5"/>
      <c r="AO51" s="6"/>
      <c r="AP51" s="6"/>
      <c r="AQ51" s="7"/>
    </row>
    <row r="52" spans="1:43" x14ac:dyDescent="0.25">
      <c r="A52" s="1">
        <v>2040</v>
      </c>
      <c r="C52" s="28">
        <f t="shared" si="19"/>
        <v>159.7585597713211</v>
      </c>
      <c r="D52" s="28">
        <f t="shared" si="19"/>
        <v>24.744241895608045</v>
      </c>
      <c r="E52" s="28">
        <f t="shared" si="19"/>
        <v>134.24875651852332</v>
      </c>
      <c r="F52" s="28">
        <f t="shared" si="19"/>
        <v>191.20645613238355</v>
      </c>
      <c r="G52" s="11"/>
      <c r="H52" s="12"/>
      <c r="I52" s="12"/>
      <c r="J52" s="13"/>
      <c r="K52" s="8"/>
      <c r="L52" s="9"/>
      <c r="M52" s="9"/>
      <c r="N52" s="10"/>
      <c r="O52" s="8"/>
      <c r="P52" s="9"/>
      <c r="Q52" s="9"/>
      <c r="R52" s="10"/>
      <c r="S52" s="8"/>
      <c r="T52" s="9"/>
      <c r="U52" s="9"/>
      <c r="V52" s="10"/>
      <c r="X52" s="28">
        <f t="shared" ref="X52:AA52" si="24">X36*25.406</f>
        <v>114.21032562473849</v>
      </c>
      <c r="Y52" s="28">
        <f t="shared" si="24"/>
        <v>17.699482929565054</v>
      </c>
      <c r="Z52" s="28">
        <f t="shared" si="24"/>
        <v>95.956645173192243</v>
      </c>
      <c r="AA52" s="28">
        <f t="shared" si="24"/>
        <v>136.6969776633392</v>
      </c>
      <c r="AB52" s="11"/>
      <c r="AC52" s="12"/>
      <c r="AD52" s="12"/>
      <c r="AE52" s="13"/>
      <c r="AF52" s="8"/>
      <c r="AG52" s="9"/>
      <c r="AH52" s="9"/>
      <c r="AI52" s="10"/>
      <c r="AJ52" s="8"/>
      <c r="AK52" s="9"/>
      <c r="AL52" s="9"/>
      <c r="AM52" s="10"/>
      <c r="AN52" s="8"/>
      <c r="AO52" s="9"/>
      <c r="AP52" s="9"/>
      <c r="AQ52" s="10"/>
    </row>
    <row r="53" spans="1:43" x14ac:dyDescent="0.25">
      <c r="A53" s="1">
        <v>2045</v>
      </c>
      <c r="C53" s="28">
        <f t="shared" si="19"/>
        <v>159.49133105819877</v>
      </c>
      <c r="D53" s="28">
        <f t="shared" si="19"/>
        <v>24.776871829053242</v>
      </c>
      <c r="E53" s="28">
        <f t="shared" si="19"/>
        <v>134.0426821986575</v>
      </c>
      <c r="F53" s="28">
        <f t="shared" si="19"/>
        <v>187.92872506110655</v>
      </c>
      <c r="X53" s="28">
        <f t="shared" ref="X53:AA53" si="25">X37*25.406</f>
        <v>113.86826619140513</v>
      </c>
      <c r="Y53" s="28">
        <f t="shared" si="25"/>
        <v>17.686700939354111</v>
      </c>
      <c r="Z53" s="28">
        <f t="shared" si="25"/>
        <v>95.730737497752827</v>
      </c>
      <c r="AA53" s="28">
        <f t="shared" si="25"/>
        <v>134.09072328146232</v>
      </c>
    </row>
    <row r="54" spans="1:43" x14ac:dyDescent="0.25">
      <c r="A54" s="30">
        <v>2050</v>
      </c>
      <c r="B54" s="27"/>
      <c r="C54" s="31">
        <f t="shared" si="19"/>
        <v>158.88760224014123</v>
      </c>
      <c r="D54" s="31">
        <f t="shared" si="19"/>
        <v>22.051581068324097</v>
      </c>
      <c r="E54" s="31">
        <f t="shared" si="19"/>
        <v>133.74319157373534</v>
      </c>
      <c r="F54" s="31">
        <f t="shared" si="19"/>
        <v>186.71320648730963</v>
      </c>
      <c r="X54" s="31">
        <f t="shared" ref="X54:AA54" si="26">X38*25.406</f>
        <v>113.24116432487681</v>
      </c>
      <c r="Y54" s="31">
        <f t="shared" si="26"/>
        <v>15.637462521763604</v>
      </c>
      <c r="Z54" s="31">
        <f t="shared" si="26"/>
        <v>95.384676377404631</v>
      </c>
      <c r="AA54" s="31">
        <f t="shared" si="26"/>
        <v>132.97218593491567</v>
      </c>
    </row>
    <row r="55" spans="1:43" x14ac:dyDescent="0.25">
      <c r="A55" s="1">
        <v>2055</v>
      </c>
      <c r="C55" s="28">
        <f t="shared" si="19"/>
        <v>159.18526049800616</v>
      </c>
      <c r="D55" s="28">
        <f t="shared" si="19"/>
        <v>23.140314642501412</v>
      </c>
      <c r="E55" s="28">
        <f t="shared" si="19"/>
        <v>134.1742293152941</v>
      </c>
      <c r="F55" s="28">
        <f t="shared" si="19"/>
        <v>189.17300864068787</v>
      </c>
      <c r="X55" s="28">
        <f t="shared" ref="X55:AA55" si="27">X39*25.406</f>
        <v>113.90075902318158</v>
      </c>
      <c r="Y55" s="28">
        <f t="shared" si="27"/>
        <v>16.47501140878035</v>
      </c>
      <c r="Z55" s="28">
        <f t="shared" si="27"/>
        <v>96.073830824752207</v>
      </c>
      <c r="AA55" s="28">
        <f t="shared" si="27"/>
        <v>135.29841391612538</v>
      </c>
    </row>
    <row r="56" spans="1:43" x14ac:dyDescent="0.25">
      <c r="A56" s="1">
        <v>2060</v>
      </c>
      <c r="C56" s="28">
        <f t="shared" si="19"/>
        <v>161.3962143601052</v>
      </c>
      <c r="D56" s="28">
        <f t="shared" si="19"/>
        <v>24.483114817916906</v>
      </c>
      <c r="E56" s="28">
        <f t="shared" si="19"/>
        <v>135.23582325721156</v>
      </c>
      <c r="F56" s="28">
        <f t="shared" si="19"/>
        <v>194.58686732116996</v>
      </c>
      <c r="X56" s="28">
        <f t="shared" ref="X56:AA56" si="28">X40*25.406</f>
        <v>115.27848449617774</v>
      </c>
      <c r="Y56" s="28">
        <f t="shared" si="28"/>
        <v>17.395275065122288</v>
      </c>
      <c r="Z56" s="28">
        <f t="shared" si="28"/>
        <v>96.669120806848881</v>
      </c>
      <c r="AA56" s="28">
        <f t="shared" si="28"/>
        <v>138.91411691714825</v>
      </c>
    </row>
    <row r="57" spans="1:43" x14ac:dyDescent="0.25">
      <c r="A57" s="1">
        <v>2065</v>
      </c>
      <c r="C57" s="28">
        <f t="shared" si="19"/>
        <v>163.9321121776097</v>
      </c>
      <c r="D57" s="28">
        <f t="shared" si="19"/>
        <v>26.789511857483021</v>
      </c>
      <c r="E57" s="28">
        <f t="shared" si="19"/>
        <v>134.833582517091</v>
      </c>
      <c r="F57" s="28">
        <f t="shared" si="19"/>
        <v>199.19701144266415</v>
      </c>
      <c r="X57" s="28">
        <f t="shared" ref="X57:AA57" si="29">X41*25.406</f>
        <v>117.0570290169437</v>
      </c>
      <c r="Y57" s="28">
        <f t="shared" si="29"/>
        <v>19.058139341921937</v>
      </c>
      <c r="Z57" s="28">
        <f t="shared" si="29"/>
        <v>96.365367945819301</v>
      </c>
      <c r="AA57" s="28">
        <f t="shared" si="29"/>
        <v>142.11045479745283</v>
      </c>
    </row>
    <row r="58" spans="1:43" x14ac:dyDescent="0.25">
      <c r="A58" s="1">
        <v>2070</v>
      </c>
      <c r="C58" s="28">
        <f t="shared" si="19"/>
        <v>164.32589469001968</v>
      </c>
      <c r="D58" s="28">
        <f t="shared" si="19"/>
        <v>26.972278515224531</v>
      </c>
      <c r="E58" s="28">
        <f t="shared" si="19"/>
        <v>135.39135732782918</v>
      </c>
      <c r="F58" s="28">
        <f t="shared" si="19"/>
        <v>202.81432196817312</v>
      </c>
      <c r="X58" s="28">
        <f t="shared" ref="X58:AA58" si="30">X42*25.406</f>
        <v>117.40123266982258</v>
      </c>
      <c r="Y58" s="28">
        <f t="shared" si="30"/>
        <v>19.226700097039561</v>
      </c>
      <c r="Z58" s="28">
        <f t="shared" si="30"/>
        <v>96.772611475003401</v>
      </c>
      <c r="AA58" s="28">
        <f t="shared" si="30"/>
        <v>144.77056790692009</v>
      </c>
    </row>
    <row r="59" spans="1:43" x14ac:dyDescent="0.25">
      <c r="A59" s="1">
        <v>2075</v>
      </c>
      <c r="C59" s="28">
        <f t="shared" si="19"/>
        <v>164.03970457180401</v>
      </c>
      <c r="D59" s="28">
        <f t="shared" si="19"/>
        <v>26.522408958412083</v>
      </c>
      <c r="E59" s="28">
        <f t="shared" si="19"/>
        <v>136.34386582977558</v>
      </c>
      <c r="F59" s="28">
        <f t="shared" si="19"/>
        <v>200.1980842012006</v>
      </c>
      <c r="X59" s="28">
        <f t="shared" ref="X59:AA59" si="31">X43*25.406</f>
        <v>117.67527234021209</v>
      </c>
      <c r="Y59" s="28">
        <f t="shared" si="31"/>
        <v>18.983714140759442</v>
      </c>
      <c r="Z59" s="28">
        <f t="shared" si="31"/>
        <v>97.829207084050594</v>
      </c>
      <c r="AA59" s="28">
        <f t="shared" si="31"/>
        <v>143.51167840847609</v>
      </c>
    </row>
    <row r="60" spans="1:43" x14ac:dyDescent="0.25">
      <c r="A60" s="1">
        <v>2080</v>
      </c>
      <c r="C60" s="28">
        <f t="shared" si="19"/>
        <v>163.774294840539</v>
      </c>
      <c r="D60" s="28">
        <f t="shared" si="19"/>
        <v>26.04955362050039</v>
      </c>
      <c r="E60" s="28">
        <f t="shared" si="19"/>
        <v>133.42551402185012</v>
      </c>
      <c r="F60" s="28">
        <f t="shared" si="19"/>
        <v>194.61461055798972</v>
      </c>
      <c r="X60" s="28">
        <f t="shared" ref="X60:AA60" si="32">X44*25.406</f>
        <v>117.57088092257709</v>
      </c>
      <c r="Y60" s="28">
        <f t="shared" si="32"/>
        <v>18.681488430877437</v>
      </c>
      <c r="Z60" s="28">
        <f t="shared" si="32"/>
        <v>95.741726894729339</v>
      </c>
      <c r="AA60" s="28">
        <f t="shared" si="32"/>
        <v>139.66313111743148</v>
      </c>
    </row>
    <row r="61" spans="1:43" x14ac:dyDescent="0.25">
      <c r="A61" s="30">
        <v>2085</v>
      </c>
      <c r="B61" s="27"/>
      <c r="C61" s="31">
        <f t="shared" si="19"/>
        <v>164.76546797342885</v>
      </c>
      <c r="D61" s="31">
        <f t="shared" si="19"/>
        <v>27.328259310380989</v>
      </c>
      <c r="E61" s="31">
        <f t="shared" si="19"/>
        <v>132.39965082578871</v>
      </c>
      <c r="F61" s="31">
        <f t="shared" si="19"/>
        <v>196.74143429895963</v>
      </c>
      <c r="X61" s="31">
        <f t="shared" ref="X61:AA61" si="33">X45*25.406</f>
        <v>118.53723553393731</v>
      </c>
      <c r="Y61" s="31">
        <f t="shared" si="33"/>
        <v>19.662260836152125</v>
      </c>
      <c r="Z61" s="31">
        <f t="shared" si="33"/>
        <v>95.270827001674505</v>
      </c>
      <c r="AA61" s="31">
        <f t="shared" si="33"/>
        <v>141.48571442935085</v>
      </c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61"/>
  <sheetViews>
    <sheetView tabSelected="1" zoomScale="60" zoomScaleNormal="60" workbookViewId="0">
      <selection activeCell="C20" sqref="C20"/>
    </sheetView>
  </sheetViews>
  <sheetFormatPr defaultRowHeight="15" x14ac:dyDescent="0.25"/>
  <cols>
    <col min="1" max="1" width="9.140625" style="1"/>
    <col min="2" max="2" width="8.85546875" style="4"/>
    <col min="3" max="6" width="9.140625" style="4"/>
    <col min="7" max="10" width="7.7109375" customWidth="1"/>
    <col min="11" max="22" width="7.7109375" style="4" customWidth="1"/>
    <col min="23" max="23" width="8.85546875" style="4"/>
    <col min="24" max="27" width="9.140625" style="4"/>
    <col min="28" max="31" width="7.7109375" customWidth="1"/>
    <col min="32" max="43" width="7.7109375" style="4" customWidth="1"/>
  </cols>
  <sheetData>
    <row r="1" spans="1:43" x14ac:dyDescent="0.25">
      <c r="A1" s="3" t="s">
        <v>0</v>
      </c>
    </row>
    <row r="2" spans="1:43" x14ac:dyDescent="0.25">
      <c r="A2" s="1" t="s">
        <v>1</v>
      </c>
      <c r="B2" s="4" t="s">
        <v>2</v>
      </c>
      <c r="C2" s="4" t="s">
        <v>12</v>
      </c>
      <c r="G2" s="23" t="s">
        <v>7</v>
      </c>
      <c r="H2" s="24"/>
      <c r="I2" s="24"/>
      <c r="J2" s="25"/>
      <c r="K2" s="20" t="s">
        <v>8</v>
      </c>
      <c r="L2" s="21"/>
      <c r="M2" s="21"/>
      <c r="N2" s="22"/>
      <c r="O2" s="20" t="s">
        <v>10</v>
      </c>
      <c r="P2" s="21"/>
      <c r="Q2" s="21"/>
      <c r="R2" s="22"/>
      <c r="S2" s="20" t="s">
        <v>9</v>
      </c>
      <c r="T2" s="21"/>
      <c r="U2" s="21"/>
      <c r="V2" s="22"/>
      <c r="AB2" s="23" t="s">
        <v>7</v>
      </c>
      <c r="AC2" s="24"/>
      <c r="AD2" s="24"/>
      <c r="AE2" s="25"/>
      <c r="AF2" s="20" t="s">
        <v>8</v>
      </c>
      <c r="AG2" s="21"/>
      <c r="AH2" s="21"/>
      <c r="AI2" s="22"/>
      <c r="AJ2" s="20" t="s">
        <v>10</v>
      </c>
      <c r="AK2" s="21"/>
      <c r="AL2" s="21"/>
      <c r="AM2" s="22"/>
      <c r="AN2" s="20" t="s">
        <v>9</v>
      </c>
      <c r="AO2" s="21"/>
      <c r="AP2" s="21"/>
      <c r="AQ2" s="22"/>
    </row>
    <row r="3" spans="1:43" s="15" customFormat="1" x14ac:dyDescent="0.25">
      <c r="A3" s="14"/>
      <c r="B3" s="15" t="s">
        <v>5</v>
      </c>
      <c r="C3" s="16" t="s">
        <v>3</v>
      </c>
      <c r="D3" s="17" t="s">
        <v>4</v>
      </c>
      <c r="E3" s="17">
        <v>0.1</v>
      </c>
      <c r="F3" s="18">
        <v>0.9</v>
      </c>
      <c r="G3" s="16" t="s">
        <v>3</v>
      </c>
      <c r="H3" s="17" t="s">
        <v>4</v>
      </c>
      <c r="I3" s="17">
        <v>0.05</v>
      </c>
      <c r="J3" s="18">
        <v>0.95</v>
      </c>
      <c r="K3" s="16" t="s">
        <v>3</v>
      </c>
      <c r="L3" s="17" t="s">
        <v>4</v>
      </c>
      <c r="M3" s="17">
        <v>0.05</v>
      </c>
      <c r="N3" s="18">
        <v>0.95</v>
      </c>
      <c r="O3" s="16" t="s">
        <v>3</v>
      </c>
      <c r="P3" s="17" t="s">
        <v>4</v>
      </c>
      <c r="Q3" s="17">
        <v>0.05</v>
      </c>
      <c r="R3" s="18">
        <v>0.95</v>
      </c>
      <c r="S3" s="16" t="s">
        <v>3</v>
      </c>
      <c r="T3" s="17" t="s">
        <v>4</v>
      </c>
      <c r="U3" s="17">
        <v>0.05</v>
      </c>
      <c r="V3" s="18">
        <v>0.95</v>
      </c>
      <c r="W3" s="15" t="s">
        <v>6</v>
      </c>
      <c r="AB3" s="16" t="s">
        <v>3</v>
      </c>
      <c r="AC3" s="17" t="s">
        <v>4</v>
      </c>
      <c r="AD3" s="17">
        <v>0.05</v>
      </c>
      <c r="AE3" s="18">
        <v>0.95</v>
      </c>
      <c r="AF3" s="16" t="s">
        <v>3</v>
      </c>
      <c r="AG3" s="17" t="s">
        <v>4</v>
      </c>
      <c r="AH3" s="17">
        <v>0.05</v>
      </c>
      <c r="AI3" s="18">
        <v>0.95</v>
      </c>
      <c r="AJ3" s="16" t="s">
        <v>3</v>
      </c>
      <c r="AK3" s="17" t="s">
        <v>4</v>
      </c>
      <c r="AL3" s="17">
        <v>0.05</v>
      </c>
      <c r="AM3" s="18">
        <v>0.95</v>
      </c>
      <c r="AN3" s="16" t="s">
        <v>3</v>
      </c>
      <c r="AO3" s="17" t="s">
        <v>4</v>
      </c>
      <c r="AP3" s="17">
        <v>0.05</v>
      </c>
      <c r="AQ3" s="18">
        <v>0.95</v>
      </c>
    </row>
    <row r="4" spans="1:43" x14ac:dyDescent="0.25">
      <c r="A4" s="26">
        <v>1908.9986301369863</v>
      </c>
      <c r="B4" s="27">
        <v>6.671773607956589</v>
      </c>
      <c r="G4" s="5"/>
      <c r="H4" s="6"/>
      <c r="I4" s="6"/>
      <c r="J4" s="7"/>
      <c r="K4" s="5"/>
      <c r="L4" s="6"/>
      <c r="M4" s="6"/>
      <c r="N4" s="7"/>
      <c r="O4" s="5"/>
      <c r="P4" s="6"/>
      <c r="Q4" s="6"/>
      <c r="R4" s="7"/>
      <c r="S4" s="5"/>
      <c r="T4" s="6"/>
      <c r="U4" s="6"/>
      <c r="V4" s="7"/>
      <c r="AB4" s="5"/>
      <c r="AC4" s="6"/>
      <c r="AD4" s="6"/>
      <c r="AE4" s="7"/>
      <c r="AF4" s="5"/>
      <c r="AG4" s="6"/>
      <c r="AH4" s="6"/>
      <c r="AI4" s="7"/>
      <c r="AJ4" s="5"/>
      <c r="AK4" s="6"/>
      <c r="AL4" s="6"/>
      <c r="AM4" s="7"/>
      <c r="AN4" s="5"/>
      <c r="AO4" s="6"/>
      <c r="AP4" s="6"/>
      <c r="AQ4" s="7"/>
    </row>
    <row r="5" spans="1:43" x14ac:dyDescent="0.25">
      <c r="A5" s="26">
        <v>1913.9986301369863</v>
      </c>
      <c r="B5" s="27">
        <v>6.5060336839669208</v>
      </c>
      <c r="G5" s="5"/>
      <c r="H5" s="6"/>
      <c r="I5" s="6"/>
      <c r="J5" s="7"/>
      <c r="K5" s="5"/>
      <c r="L5" s="6"/>
      <c r="M5" s="6"/>
      <c r="N5" s="7"/>
      <c r="O5" s="5"/>
      <c r="P5" s="6"/>
      <c r="Q5" s="6"/>
      <c r="R5" s="7"/>
      <c r="S5" s="5"/>
      <c r="T5" s="6"/>
      <c r="U5" s="6"/>
      <c r="V5" s="7"/>
      <c r="AB5" s="5"/>
      <c r="AC5" s="6"/>
      <c r="AD5" s="6"/>
      <c r="AE5" s="7"/>
      <c r="AF5" s="5"/>
      <c r="AG5" s="6"/>
      <c r="AH5" s="6"/>
      <c r="AI5" s="7"/>
      <c r="AJ5" s="5"/>
      <c r="AK5" s="6"/>
      <c r="AL5" s="6"/>
      <c r="AM5" s="7"/>
      <c r="AN5" s="5"/>
      <c r="AO5" s="6"/>
      <c r="AP5" s="6"/>
      <c r="AQ5" s="7"/>
    </row>
    <row r="6" spans="1:43" x14ac:dyDescent="0.25">
      <c r="A6" s="26">
        <v>1918.9986301369863</v>
      </c>
      <c r="B6" s="27">
        <v>7.2225863953887153</v>
      </c>
      <c r="G6" s="5"/>
      <c r="H6" s="6"/>
      <c r="I6" s="6"/>
      <c r="J6" s="7"/>
      <c r="K6" s="5"/>
      <c r="L6" s="6"/>
      <c r="M6" s="6"/>
      <c r="N6" s="7"/>
      <c r="O6" s="5"/>
      <c r="P6" s="6"/>
      <c r="Q6" s="6"/>
      <c r="R6" s="7"/>
      <c r="S6" s="5"/>
      <c r="T6" s="6"/>
      <c r="U6" s="6"/>
      <c r="V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</row>
    <row r="7" spans="1:43" x14ac:dyDescent="0.25">
      <c r="A7" s="26">
        <v>1923.9986301369863</v>
      </c>
      <c r="B7" s="27">
        <v>7.8104608503309203</v>
      </c>
      <c r="G7" s="5"/>
      <c r="H7" s="6"/>
      <c r="I7" s="6"/>
      <c r="J7" s="7"/>
      <c r="K7" s="5"/>
      <c r="L7" s="6"/>
      <c r="M7" s="6"/>
      <c r="N7" s="7"/>
      <c r="O7" s="5"/>
      <c r="P7" s="6"/>
      <c r="Q7" s="6"/>
      <c r="R7" s="7"/>
      <c r="S7" s="5"/>
      <c r="T7" s="6"/>
      <c r="U7" s="6"/>
      <c r="V7" s="7"/>
      <c r="AB7" s="5"/>
      <c r="AC7" s="6"/>
      <c r="AD7" s="6"/>
      <c r="AE7" s="7"/>
      <c r="AF7" s="5">
        <f>H31/2</f>
        <v>0.84133778494503253</v>
      </c>
      <c r="AG7" s="6">
        <f>L31/2</f>
        <v>0.75989755381716073</v>
      </c>
      <c r="AH7" s="6">
        <f>P31/2</f>
        <v>1.1642100227798833</v>
      </c>
      <c r="AI7" s="7">
        <f>T31/2</f>
        <v>0.86944755486386982</v>
      </c>
      <c r="AJ7" s="5">
        <f>AC31/2</f>
        <v>0.58191442751260258</v>
      </c>
      <c r="AK7" s="6">
        <f>AG31/2</f>
        <v>0.56606952526948606</v>
      </c>
      <c r="AL7" s="6">
        <f>AK31/2</f>
        <v>0.79777010488413402</v>
      </c>
      <c r="AM7" s="7">
        <f>AO31/2</f>
        <v>0.61633116108491193</v>
      </c>
      <c r="AN7" s="5"/>
      <c r="AO7" s="6"/>
      <c r="AP7" s="6"/>
      <c r="AQ7" s="7"/>
    </row>
    <row r="8" spans="1:43" x14ac:dyDescent="0.25">
      <c r="A8" s="26">
        <v>1928.9986301369863</v>
      </c>
      <c r="B8" s="27">
        <v>7.137985589785691</v>
      </c>
      <c r="C8" s="28">
        <f>AVERAGE(B4:B15)*25.406</f>
        <v>182.478696150107</v>
      </c>
      <c r="D8" s="29">
        <f>STDEV(B4:B15)*25.406</f>
        <v>9.2148650997544141</v>
      </c>
      <c r="E8" s="29">
        <f>PERCENTILE(B4:B15,0.9)*25.406</f>
        <v>192.34695862059877</v>
      </c>
      <c r="F8" s="29">
        <f>PERCENTILE(B4:B15,0.1)*25.406</f>
        <v>170.33630988850283</v>
      </c>
      <c r="G8" s="5"/>
      <c r="H8" s="6"/>
      <c r="I8" s="6"/>
      <c r="J8" s="7"/>
      <c r="K8" s="5"/>
      <c r="L8" s="6"/>
      <c r="M8" s="6"/>
      <c r="N8" s="7"/>
      <c r="O8" s="5"/>
      <c r="P8" s="6"/>
      <c r="Q8" s="6"/>
      <c r="R8" s="7"/>
      <c r="S8" s="5"/>
      <c r="T8" s="6"/>
      <c r="U8" s="6"/>
      <c r="V8" s="7"/>
      <c r="AB8" s="5"/>
      <c r="AC8" s="6"/>
      <c r="AD8" s="6"/>
      <c r="AE8" s="7"/>
      <c r="AF8" s="5">
        <f t="shared" ref="AF8:AF21" si="0">H32/2</f>
        <v>0.79644005873828594</v>
      </c>
      <c r="AG8" s="6">
        <f t="shared" ref="AG8:AG21" si="1">L32/2</f>
        <v>0.79640857328544401</v>
      </c>
      <c r="AH8" s="6">
        <f t="shared" ref="AH8:AH21" si="2">P32/2</f>
        <v>1.3804986393659933</v>
      </c>
      <c r="AI8" s="7">
        <f t="shared" ref="AI8:AI21" si="3">T32/2</f>
        <v>0.80834763106867058</v>
      </c>
      <c r="AJ8" s="5">
        <f t="shared" ref="AJ8:AJ21" si="4">AC32/2</f>
        <v>0.5563852577800914</v>
      </c>
      <c r="AK8" s="6">
        <f t="shared" ref="AK8:AK21" si="5">AG32/2</f>
        <v>0.59531262413695396</v>
      </c>
      <c r="AL8" s="6">
        <f t="shared" ref="AL8:AL21" si="6">AK32/2</f>
        <v>0.95542841898710462</v>
      </c>
      <c r="AM8" s="7">
        <f t="shared" ref="AM8:AM21" si="7">AO32/2</f>
        <v>0.57041671757943191</v>
      </c>
      <c r="AN8" s="5"/>
      <c r="AO8" s="6"/>
      <c r="AP8" s="6"/>
      <c r="AQ8" s="7"/>
    </row>
    <row r="9" spans="1:43" x14ac:dyDescent="0.25">
      <c r="A9" s="26">
        <v>1933.9986301369863</v>
      </c>
      <c r="B9" s="27">
        <v>7.2806768680134262</v>
      </c>
      <c r="G9" s="5"/>
      <c r="H9" s="6"/>
      <c r="I9" s="6"/>
      <c r="J9" s="7"/>
      <c r="K9" s="5"/>
      <c r="L9" s="6"/>
      <c r="M9" s="6"/>
      <c r="N9" s="7"/>
      <c r="O9" s="5"/>
      <c r="P9" s="6"/>
      <c r="Q9" s="6"/>
      <c r="R9" s="7"/>
      <c r="S9" s="5"/>
      <c r="T9" s="6"/>
      <c r="U9" s="6"/>
      <c r="V9" s="7"/>
      <c r="AB9" s="5"/>
      <c r="AC9" s="6"/>
      <c r="AD9" s="6"/>
      <c r="AE9" s="7"/>
      <c r="AF9" s="5">
        <f t="shared" si="0"/>
        <v>0.75161069696638705</v>
      </c>
      <c r="AG9" s="6">
        <f t="shared" si="1"/>
        <v>0.81372995777468848</v>
      </c>
      <c r="AH9" s="6">
        <f t="shared" si="2"/>
        <v>1.2843305749962408</v>
      </c>
      <c r="AI9" s="7">
        <f t="shared" si="3"/>
        <v>0.76641750025007893</v>
      </c>
      <c r="AJ9" s="5">
        <f t="shared" si="4"/>
        <v>0.51866409452957796</v>
      </c>
      <c r="AK9" s="6">
        <f t="shared" si="5"/>
        <v>0.59871377815817584</v>
      </c>
      <c r="AL9" s="6">
        <f t="shared" si="6"/>
        <v>0.89994914052037644</v>
      </c>
      <c r="AM9" s="7">
        <f t="shared" si="7"/>
        <v>0.53574728432581664</v>
      </c>
      <c r="AN9" s="5"/>
      <c r="AO9" s="6"/>
      <c r="AP9" s="6"/>
      <c r="AQ9" s="7"/>
    </row>
    <row r="10" spans="1:43" x14ac:dyDescent="0.25">
      <c r="A10" s="26">
        <v>1938.9986301369863</v>
      </c>
      <c r="B10" s="27">
        <v>7.5857261529956084</v>
      </c>
      <c r="G10" s="5"/>
      <c r="H10" s="6"/>
      <c r="I10" s="6"/>
      <c r="J10" s="7"/>
      <c r="K10" s="5"/>
      <c r="L10" s="6"/>
      <c r="M10" s="6"/>
      <c r="N10" s="7"/>
      <c r="O10" s="5"/>
      <c r="P10" s="6"/>
      <c r="Q10" s="6"/>
      <c r="R10" s="7"/>
      <c r="S10" s="5"/>
      <c r="T10" s="6"/>
      <c r="U10" s="6"/>
      <c r="V10" s="7"/>
      <c r="AB10" s="5"/>
      <c r="AC10" s="6"/>
      <c r="AD10" s="6"/>
      <c r="AE10" s="7"/>
      <c r="AF10" s="5">
        <f t="shared" si="0"/>
        <v>0.77465623385692217</v>
      </c>
      <c r="AG10" s="6">
        <f t="shared" si="1"/>
        <v>0.81663122697184976</v>
      </c>
      <c r="AH10" s="6">
        <f t="shared" si="2"/>
        <v>1.2712182525182818</v>
      </c>
      <c r="AI10" s="7">
        <f t="shared" si="3"/>
        <v>0.75994083244537347</v>
      </c>
      <c r="AJ10" s="5">
        <f t="shared" si="4"/>
        <v>0.53812016307393995</v>
      </c>
      <c r="AK10" s="6">
        <f t="shared" si="5"/>
        <v>0.60283082879418881</v>
      </c>
      <c r="AL10" s="6">
        <f t="shared" si="6"/>
        <v>0.89117438970071294</v>
      </c>
      <c r="AM10" s="7">
        <f t="shared" si="7"/>
        <v>0.52918038126427158</v>
      </c>
      <c r="AN10" s="5"/>
      <c r="AO10" s="6"/>
      <c r="AP10" s="6"/>
      <c r="AQ10" s="7"/>
    </row>
    <row r="11" spans="1:43" x14ac:dyDescent="0.25">
      <c r="A11" s="26">
        <v>1943.9561643835616</v>
      </c>
      <c r="B11" s="27">
        <v>7.4377296079245037</v>
      </c>
      <c r="G11" s="5"/>
      <c r="H11" s="6"/>
      <c r="I11" s="6"/>
      <c r="J11" s="7"/>
      <c r="K11" s="5"/>
      <c r="L11" s="6"/>
      <c r="M11" s="6"/>
      <c r="N11" s="7"/>
      <c r="O11" s="5"/>
      <c r="P11" s="6"/>
      <c r="Q11" s="6"/>
      <c r="R11" s="7"/>
      <c r="S11" s="5"/>
      <c r="T11" s="6"/>
      <c r="U11" s="6"/>
      <c r="V11" s="7"/>
      <c r="AB11" s="5"/>
      <c r="AC11" s="6"/>
      <c r="AD11" s="6"/>
      <c r="AE11" s="7"/>
      <c r="AF11" s="5">
        <f t="shared" si="0"/>
        <v>0.74621420311875886</v>
      </c>
      <c r="AG11" s="6">
        <f t="shared" si="1"/>
        <v>0.75916403227503515</v>
      </c>
      <c r="AH11" s="6">
        <f t="shared" si="2"/>
        <v>1.2144805210667675</v>
      </c>
      <c r="AI11" s="7">
        <f t="shared" si="3"/>
        <v>0.73711702849080618</v>
      </c>
      <c r="AJ11" s="5">
        <f t="shared" si="4"/>
        <v>0.52536495294626773</v>
      </c>
      <c r="AK11" s="6">
        <f t="shared" si="5"/>
        <v>0.55773991982326432</v>
      </c>
      <c r="AL11" s="6">
        <f t="shared" si="6"/>
        <v>0.86329672621504128</v>
      </c>
      <c r="AM11" s="7">
        <f t="shared" si="7"/>
        <v>0.51319003619023429</v>
      </c>
      <c r="AN11" s="5"/>
      <c r="AO11" s="6"/>
      <c r="AP11" s="6"/>
      <c r="AQ11" s="7"/>
    </row>
    <row r="12" spans="1:43" x14ac:dyDescent="0.25">
      <c r="A12" s="26">
        <v>1948.9986301369863</v>
      </c>
      <c r="B12" s="27">
        <v>7.3784940312170075</v>
      </c>
      <c r="G12" s="5"/>
      <c r="H12" s="6"/>
      <c r="I12" s="6"/>
      <c r="J12" s="7"/>
      <c r="K12" s="5"/>
      <c r="L12" s="6"/>
      <c r="M12" s="6"/>
      <c r="N12" s="7"/>
      <c r="O12" s="5"/>
      <c r="P12" s="6"/>
      <c r="Q12" s="6"/>
      <c r="R12" s="7"/>
      <c r="S12" s="5"/>
      <c r="T12" s="6"/>
      <c r="U12" s="6"/>
      <c r="V12" s="7"/>
      <c r="AB12" s="5"/>
      <c r="AC12" s="6"/>
      <c r="AD12" s="6"/>
      <c r="AE12" s="7"/>
      <c r="AF12" s="5">
        <f t="shared" si="0"/>
        <v>0.81564577960830942</v>
      </c>
      <c r="AG12" s="6">
        <f t="shared" si="1"/>
        <v>0.80333702280145214</v>
      </c>
      <c r="AH12" s="6">
        <f t="shared" si="2"/>
        <v>0.95070218117288807</v>
      </c>
      <c r="AI12" s="7">
        <f t="shared" si="3"/>
        <v>0.50038941108570389</v>
      </c>
      <c r="AJ12" s="5">
        <f t="shared" si="4"/>
        <v>0.56101490572378998</v>
      </c>
      <c r="AK12" s="6">
        <f t="shared" si="5"/>
        <v>0.58814201798581334</v>
      </c>
      <c r="AL12" s="6">
        <f t="shared" si="6"/>
        <v>0.67625729902907183</v>
      </c>
      <c r="AM12" s="7">
        <f t="shared" si="7"/>
        <v>0.35358167403641472</v>
      </c>
      <c r="AN12" s="5"/>
      <c r="AO12" s="6"/>
      <c r="AP12" s="6"/>
      <c r="AQ12" s="7"/>
    </row>
    <row r="13" spans="1:43" x14ac:dyDescent="0.25">
      <c r="A13" s="26">
        <v>1953.9986301369863</v>
      </c>
      <c r="B13" s="27">
        <v>7.0673990699909481</v>
      </c>
      <c r="G13" s="5"/>
      <c r="H13" s="6"/>
      <c r="I13" s="6"/>
      <c r="J13" s="7"/>
      <c r="K13" s="5"/>
      <c r="L13" s="6"/>
      <c r="M13" s="6"/>
      <c r="N13" s="7"/>
      <c r="O13" s="5"/>
      <c r="P13" s="6"/>
      <c r="Q13" s="6"/>
      <c r="R13" s="7"/>
      <c r="S13" s="5"/>
      <c r="T13" s="6"/>
      <c r="U13" s="6"/>
      <c r="V13" s="7"/>
      <c r="AB13" s="5"/>
      <c r="AC13" s="6"/>
      <c r="AD13" s="6"/>
      <c r="AE13" s="7"/>
      <c r="AF13" s="5">
        <f t="shared" si="0"/>
        <v>0.85852715523686296</v>
      </c>
      <c r="AG13" s="6">
        <f t="shared" si="1"/>
        <v>0.76976275479118406</v>
      </c>
      <c r="AH13" s="6">
        <f t="shared" si="2"/>
        <v>0.90364236735044312</v>
      </c>
      <c r="AI13" s="7">
        <f t="shared" si="3"/>
        <v>0.50697760447542473</v>
      </c>
      <c r="AJ13" s="5">
        <f t="shared" si="4"/>
        <v>0.58417084504486283</v>
      </c>
      <c r="AK13" s="6">
        <f t="shared" si="5"/>
        <v>0.55757652067048391</v>
      </c>
      <c r="AL13" s="6">
        <f t="shared" si="6"/>
        <v>0.65105178670927999</v>
      </c>
      <c r="AM13" s="7">
        <f t="shared" si="7"/>
        <v>0.35801021169918945</v>
      </c>
      <c r="AN13" s="5"/>
      <c r="AO13" s="6"/>
      <c r="AP13" s="6"/>
      <c r="AQ13" s="7"/>
    </row>
    <row r="14" spans="1:43" x14ac:dyDescent="0.25">
      <c r="A14" s="26">
        <v>1958.9986301369863</v>
      </c>
      <c r="B14" s="27">
        <v>6.999739287228314</v>
      </c>
      <c r="G14" s="5"/>
      <c r="H14" s="6"/>
      <c r="I14" s="6"/>
      <c r="J14" s="7"/>
      <c r="K14" s="5"/>
      <c r="L14" s="6"/>
      <c r="M14" s="6"/>
      <c r="N14" s="7"/>
      <c r="O14" s="5"/>
      <c r="P14" s="6"/>
      <c r="Q14" s="6"/>
      <c r="R14" s="7"/>
      <c r="S14" s="5"/>
      <c r="T14" s="6"/>
      <c r="U14" s="6"/>
      <c r="V14" s="7"/>
      <c r="AB14" s="5"/>
      <c r="AC14" s="6"/>
      <c r="AD14" s="6"/>
      <c r="AE14" s="7"/>
      <c r="AF14" s="5">
        <f t="shared" si="0"/>
        <v>1.0565361445932231</v>
      </c>
      <c r="AG14" s="6">
        <f t="shared" si="1"/>
        <v>0.68997695237054912</v>
      </c>
      <c r="AH14" s="6">
        <f t="shared" si="2"/>
        <v>0.32677730769981267</v>
      </c>
      <c r="AI14" s="7">
        <f t="shared" si="3"/>
        <v>0.60376199748125736</v>
      </c>
      <c r="AJ14" s="5">
        <f t="shared" si="4"/>
        <v>0.70779734078529666</v>
      </c>
      <c r="AK14" s="6">
        <f t="shared" si="5"/>
        <v>0.50002085467620561</v>
      </c>
      <c r="AL14" s="6">
        <f t="shared" si="6"/>
        <v>0.23504910168325197</v>
      </c>
      <c r="AM14" s="7">
        <f t="shared" si="7"/>
        <v>0.42937877508815109</v>
      </c>
      <c r="AN14" s="5"/>
      <c r="AO14" s="6"/>
      <c r="AP14" s="6"/>
      <c r="AQ14" s="7"/>
    </row>
    <row r="15" spans="1:43" x14ac:dyDescent="0.25">
      <c r="A15" s="26">
        <v>1963.9986301369863</v>
      </c>
      <c r="B15" s="27">
        <v>7.0914426313677836</v>
      </c>
      <c r="G15" s="5"/>
      <c r="H15" s="6"/>
      <c r="I15" s="6"/>
      <c r="J15" s="7"/>
      <c r="K15" s="5"/>
      <c r="L15" s="6"/>
      <c r="M15" s="6"/>
      <c r="N15" s="7"/>
      <c r="O15" s="5"/>
      <c r="P15" s="6"/>
      <c r="Q15" s="6"/>
      <c r="R15" s="7"/>
      <c r="S15" s="5"/>
      <c r="T15" s="6"/>
      <c r="U15" s="6"/>
      <c r="V15" s="7"/>
      <c r="AB15" s="5"/>
      <c r="AC15" s="6"/>
      <c r="AD15" s="6"/>
      <c r="AE15" s="7"/>
      <c r="AF15" s="5">
        <f t="shared" si="0"/>
        <v>1.0575413298489527</v>
      </c>
      <c r="AG15" s="6">
        <f t="shared" si="1"/>
        <v>0.66976615230677627</v>
      </c>
      <c r="AH15" s="6">
        <f t="shared" si="2"/>
        <v>0.32340991457050117</v>
      </c>
      <c r="AI15" s="7">
        <f t="shared" si="3"/>
        <v>0.76892788106796028</v>
      </c>
      <c r="AJ15" s="5">
        <f t="shared" si="4"/>
        <v>0.71466514595220298</v>
      </c>
      <c r="AK15" s="6">
        <f t="shared" si="5"/>
        <v>0.48675479878747052</v>
      </c>
      <c r="AL15" s="6">
        <f t="shared" si="6"/>
        <v>0.23488619951256248</v>
      </c>
      <c r="AM15" s="7">
        <f t="shared" si="7"/>
        <v>0.54685414950145517</v>
      </c>
      <c r="AN15" s="5"/>
      <c r="AO15" s="6"/>
      <c r="AP15" s="6"/>
      <c r="AQ15" s="7"/>
    </row>
    <row r="16" spans="1:43" x14ac:dyDescent="0.25">
      <c r="A16" s="2">
        <v>1968.9986301369863</v>
      </c>
      <c r="B16" s="4">
        <v>7.1724009688609929</v>
      </c>
      <c r="G16" s="5"/>
      <c r="H16" s="6"/>
      <c r="I16" s="6"/>
      <c r="J16" s="7"/>
      <c r="K16" s="5"/>
      <c r="L16" s="6"/>
      <c r="M16" s="6"/>
      <c r="N16" s="7"/>
      <c r="O16" s="5"/>
      <c r="P16" s="6"/>
      <c r="Q16" s="6"/>
      <c r="R16" s="7"/>
      <c r="S16" s="5"/>
      <c r="T16" s="6"/>
      <c r="U16" s="6"/>
      <c r="V16" s="7"/>
      <c r="AB16" s="5"/>
      <c r="AC16" s="6"/>
      <c r="AD16" s="6"/>
      <c r="AE16" s="7"/>
      <c r="AF16" s="5">
        <f t="shared" si="0"/>
        <v>1.0970650680862453</v>
      </c>
      <c r="AG16" s="6">
        <f t="shared" si="1"/>
        <v>0.70104893455418715</v>
      </c>
      <c r="AH16" s="6">
        <f t="shared" si="2"/>
        <v>0.3701850796313923</v>
      </c>
      <c r="AI16" s="7">
        <f t="shared" si="3"/>
        <v>0.86333821522336884</v>
      </c>
      <c r="AJ16" s="5">
        <f t="shared" si="4"/>
        <v>0.73855003217545301</v>
      </c>
      <c r="AK16" s="6">
        <f t="shared" si="5"/>
        <v>0.5097190810773411</v>
      </c>
      <c r="AL16" s="6">
        <f t="shared" si="6"/>
        <v>0.26809026777876799</v>
      </c>
      <c r="AM16" s="7">
        <f t="shared" si="7"/>
        <v>0.61159115095162742</v>
      </c>
      <c r="AN16" s="5"/>
      <c r="AO16" s="6"/>
      <c r="AP16" s="6"/>
      <c r="AQ16" s="7"/>
    </row>
    <row r="17" spans="1:47" x14ac:dyDescent="0.25">
      <c r="A17" s="2">
        <v>1973.9547945205479</v>
      </c>
      <c r="B17" s="4">
        <v>6.9086576239159392</v>
      </c>
      <c r="G17" s="5"/>
      <c r="H17" s="6"/>
      <c r="I17" s="6"/>
      <c r="J17" s="7"/>
      <c r="K17" s="5"/>
      <c r="L17" s="6"/>
      <c r="M17" s="6"/>
      <c r="N17" s="7"/>
      <c r="O17" s="5"/>
      <c r="P17" s="6"/>
      <c r="Q17" s="6"/>
      <c r="R17" s="7"/>
      <c r="S17" s="5"/>
      <c r="T17" s="6"/>
      <c r="U17" s="6"/>
      <c r="V17" s="7"/>
      <c r="AB17" s="5"/>
      <c r="AC17" s="6"/>
      <c r="AD17" s="6"/>
      <c r="AE17" s="7"/>
      <c r="AF17" s="5">
        <f t="shared" si="0"/>
        <v>1.1048062710480948</v>
      </c>
      <c r="AG17" s="6">
        <f t="shared" si="1"/>
        <v>0.76568331174743243</v>
      </c>
      <c r="AH17" s="6">
        <f t="shared" si="2"/>
        <v>0.68185215985763092</v>
      </c>
      <c r="AI17" s="7">
        <f t="shared" si="3"/>
        <v>0.8864805302077442</v>
      </c>
      <c r="AJ17" s="5">
        <f t="shared" si="4"/>
        <v>0.75124143457291082</v>
      </c>
      <c r="AK17" s="6">
        <f t="shared" si="5"/>
        <v>0.55438138551865923</v>
      </c>
      <c r="AL17" s="6">
        <f t="shared" si="6"/>
        <v>0.50456860315382113</v>
      </c>
      <c r="AM17" s="7">
        <f t="shared" si="7"/>
        <v>0.62245028097704314</v>
      </c>
      <c r="AN17" s="5"/>
      <c r="AO17" s="6"/>
      <c r="AP17" s="6"/>
      <c r="AQ17" s="7"/>
    </row>
    <row r="18" spans="1:47" x14ac:dyDescent="0.25">
      <c r="A18" s="2">
        <v>1978.9986301369863</v>
      </c>
      <c r="B18" s="4">
        <v>6.9829330158053633</v>
      </c>
      <c r="C18" s="28">
        <f>AVERAGE(B16:B22)*25.406</f>
        <v>180.89017984007504</v>
      </c>
      <c r="D18" s="29">
        <f>STDEV(B16:B22)*25.406</f>
        <v>30.813374173641691</v>
      </c>
      <c r="E18" s="29">
        <f>PERCENTILE(B16:B22,0.9)*25.406</f>
        <v>208.01942471978927</v>
      </c>
      <c r="F18" s="29">
        <f>PERCENTILE(B16:B22,0.1)*25.406</f>
        <v>156.53846372169315</v>
      </c>
      <c r="G18" s="5"/>
      <c r="H18" s="6"/>
      <c r="I18" s="6"/>
      <c r="J18" s="7"/>
      <c r="K18" s="5"/>
      <c r="L18" s="6"/>
      <c r="M18" s="6"/>
      <c r="N18" s="7"/>
      <c r="O18" s="5"/>
      <c r="P18" s="6"/>
      <c r="Q18" s="6"/>
      <c r="R18" s="7"/>
      <c r="S18" s="5"/>
      <c r="T18" s="6"/>
      <c r="U18" s="6"/>
      <c r="V18" s="7"/>
      <c r="AB18" s="5"/>
      <c r="AC18" s="6"/>
      <c r="AD18" s="6"/>
      <c r="AE18" s="7"/>
      <c r="AF18" s="5">
        <f t="shared" si="0"/>
        <v>1.0449971570135914</v>
      </c>
      <c r="AG18" s="6">
        <f t="shared" si="1"/>
        <v>0.7437045021027755</v>
      </c>
      <c r="AH18" s="6">
        <f t="shared" si="2"/>
        <v>0.81512020622890746</v>
      </c>
      <c r="AI18" s="7">
        <f t="shared" si="3"/>
        <v>0.89106351237515535</v>
      </c>
      <c r="AJ18" s="5">
        <f t="shared" si="4"/>
        <v>0.72038978485243221</v>
      </c>
      <c r="AK18" s="6">
        <f t="shared" si="5"/>
        <v>0.53756869689825659</v>
      </c>
      <c r="AL18" s="6">
        <f t="shared" si="6"/>
        <v>0.60518943934086855</v>
      </c>
      <c r="AM18" s="7">
        <f t="shared" si="7"/>
        <v>0.61725763554050028</v>
      </c>
      <c r="AN18" s="5"/>
      <c r="AO18" s="6"/>
      <c r="AP18" s="6"/>
      <c r="AQ18" s="7"/>
    </row>
    <row r="19" spans="1:47" x14ac:dyDescent="0.25">
      <c r="A19" s="2">
        <v>1983.9986301369863</v>
      </c>
      <c r="B19" s="4">
        <v>6.7833731278508154</v>
      </c>
      <c r="G19" s="5"/>
      <c r="H19" s="6"/>
      <c r="I19" s="6"/>
      <c r="J19" s="7"/>
      <c r="K19" s="5"/>
      <c r="L19" s="6"/>
      <c r="M19" s="6"/>
      <c r="N19" s="7"/>
      <c r="O19" s="5"/>
      <c r="P19" s="6"/>
      <c r="Q19" s="6"/>
      <c r="R19" s="7"/>
      <c r="S19" s="5"/>
      <c r="T19" s="6"/>
      <c r="U19" s="6"/>
      <c r="V19" s="7"/>
      <c r="AB19" s="5"/>
      <c r="AC19" s="6"/>
      <c r="AD19" s="6"/>
      <c r="AE19" s="7"/>
      <c r="AF19" s="5">
        <f t="shared" si="0"/>
        <v>1.0817219604943695</v>
      </c>
      <c r="AG19" s="6">
        <f t="shared" si="1"/>
        <v>0.72491941587955622</v>
      </c>
      <c r="AH19" s="6">
        <f t="shared" si="2"/>
        <v>0.72683546928560605</v>
      </c>
      <c r="AI19" s="7">
        <f t="shared" si="3"/>
        <v>0.889396914344734</v>
      </c>
      <c r="AJ19" s="5">
        <f t="shared" si="4"/>
        <v>0.7630809653406827</v>
      </c>
      <c r="AK19" s="6">
        <f t="shared" si="5"/>
        <v>0.52743188125136997</v>
      </c>
      <c r="AL19" s="6">
        <f t="shared" si="6"/>
        <v>0.53753255742465822</v>
      </c>
      <c r="AM19" s="7">
        <f t="shared" si="7"/>
        <v>0.61688523886494162</v>
      </c>
      <c r="AN19" s="5"/>
      <c r="AO19" s="6"/>
      <c r="AP19" s="6"/>
      <c r="AQ19" s="7"/>
    </row>
    <row r="20" spans="1:47" x14ac:dyDescent="0.25">
      <c r="A20" s="2">
        <v>1988.972602739726</v>
      </c>
      <c r="B20" s="4">
        <v>5.2286307476567009</v>
      </c>
      <c r="G20" s="5"/>
      <c r="H20" s="6"/>
      <c r="I20" s="6"/>
      <c r="J20" s="7"/>
      <c r="K20" s="5"/>
      <c r="L20" s="6"/>
      <c r="M20" s="6"/>
      <c r="N20" s="7"/>
      <c r="O20" s="5"/>
      <c r="P20" s="6"/>
      <c r="Q20" s="6"/>
      <c r="R20" s="7"/>
      <c r="S20" s="5"/>
      <c r="T20" s="6"/>
      <c r="U20" s="6"/>
      <c r="V20" s="7"/>
      <c r="AB20" s="5"/>
      <c r="AC20" s="6"/>
      <c r="AD20" s="6"/>
      <c r="AE20" s="7"/>
      <c r="AF20" s="5">
        <f t="shared" si="0"/>
        <v>0.96092711657062757</v>
      </c>
      <c r="AG20" s="6">
        <f t="shared" si="1"/>
        <v>0.71438275566736353</v>
      </c>
      <c r="AH20" s="6">
        <f t="shared" si="2"/>
        <v>0.73633151241343819</v>
      </c>
      <c r="AI20" s="7">
        <f t="shared" si="3"/>
        <v>0.87348297046041379</v>
      </c>
      <c r="AJ20" s="5">
        <f t="shared" si="4"/>
        <v>0.6879269244531192</v>
      </c>
      <c r="AK20" s="6">
        <f t="shared" si="5"/>
        <v>0.51968051731756426</v>
      </c>
      <c r="AL20" s="6">
        <f t="shared" si="6"/>
        <v>0.54369182668048643</v>
      </c>
      <c r="AM20" s="7">
        <f t="shared" si="7"/>
        <v>0.59828351528558765</v>
      </c>
      <c r="AN20" s="5"/>
      <c r="AO20" s="6"/>
      <c r="AP20" s="6"/>
      <c r="AQ20" s="7"/>
    </row>
    <row r="21" spans="1:47" x14ac:dyDescent="0.25">
      <c r="A21" s="2">
        <v>1993.831506849315</v>
      </c>
      <c r="B21" s="4">
        <v>7.4113236391193773</v>
      </c>
      <c r="G21" s="5"/>
      <c r="H21" s="6"/>
      <c r="I21" s="6"/>
      <c r="J21" s="7"/>
      <c r="K21" s="5"/>
      <c r="L21" s="6"/>
      <c r="M21" s="6"/>
      <c r="N21" s="7"/>
      <c r="O21" s="5"/>
      <c r="P21" s="6"/>
      <c r="Q21" s="6"/>
      <c r="R21" s="7"/>
      <c r="S21" s="5"/>
      <c r="T21" s="6"/>
      <c r="U21" s="6"/>
      <c r="V21" s="7"/>
      <c r="AB21" s="5"/>
      <c r="AC21" s="6"/>
      <c r="AD21" s="6"/>
      <c r="AE21" s="7"/>
      <c r="AF21" s="5">
        <f t="shared" si="0"/>
        <v>0.9980019062428801</v>
      </c>
      <c r="AG21" s="6">
        <f t="shared" si="1"/>
        <v>0.75151188609954678</v>
      </c>
      <c r="AH21" s="6">
        <f t="shared" si="2"/>
        <v>0.82674885048678026</v>
      </c>
      <c r="AI21" s="7">
        <f t="shared" si="3"/>
        <v>0.78963340501188695</v>
      </c>
      <c r="AJ21" s="5">
        <f t="shared" si="4"/>
        <v>0.71204457917054054</v>
      </c>
      <c r="AK21" s="6">
        <f t="shared" si="5"/>
        <v>0.55168806747296473</v>
      </c>
      <c r="AL21" s="6">
        <f t="shared" si="6"/>
        <v>0.6110730005668854</v>
      </c>
      <c r="AM21" s="7">
        <f t="shared" si="7"/>
        <v>0.54025673515991224</v>
      </c>
      <c r="AN21" s="5"/>
      <c r="AO21" s="6"/>
      <c r="AP21" s="6"/>
      <c r="AQ21" s="7"/>
    </row>
    <row r="22" spans="1:47" x14ac:dyDescent="0.25">
      <c r="A22" s="2">
        <v>1998.9808219178083</v>
      </c>
      <c r="B22" s="4">
        <v>9.3525320489755508</v>
      </c>
      <c r="G22" s="5"/>
      <c r="H22" s="6"/>
      <c r="I22" s="6"/>
      <c r="J22" s="7"/>
      <c r="K22" s="5"/>
      <c r="L22" s="6"/>
      <c r="M22" s="6"/>
      <c r="N22" s="7"/>
      <c r="O22" s="5"/>
      <c r="P22" s="6"/>
      <c r="Q22" s="6"/>
      <c r="R22" s="7"/>
      <c r="S22" s="5"/>
      <c r="T22" s="6"/>
      <c r="U22" s="6"/>
      <c r="V22" s="7"/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</row>
    <row r="23" spans="1:47" x14ac:dyDescent="0.25">
      <c r="A23" s="2">
        <v>2001.9876712328767</v>
      </c>
      <c r="B23" s="4">
        <v>10.405829354577277</v>
      </c>
      <c r="G23" s="5"/>
      <c r="H23" s="6"/>
      <c r="I23" s="6"/>
      <c r="J23" s="7"/>
      <c r="K23" s="5"/>
      <c r="L23" s="6"/>
      <c r="M23" s="6"/>
      <c r="N23" s="7"/>
      <c r="O23" s="5"/>
      <c r="P23" s="6"/>
      <c r="Q23" s="6"/>
      <c r="R23" s="7"/>
      <c r="S23" s="5"/>
      <c r="T23" s="6"/>
      <c r="U23" s="6"/>
      <c r="V23" s="7"/>
      <c r="AB23" s="5"/>
      <c r="AC23" s="6"/>
      <c r="AD23" s="6"/>
      <c r="AE23" s="7"/>
      <c r="AF23" s="5"/>
      <c r="AG23" s="6"/>
      <c r="AH23" s="6"/>
      <c r="AI23" s="7"/>
      <c r="AJ23" s="5"/>
      <c r="AK23" s="6"/>
      <c r="AL23" s="6"/>
      <c r="AM23" s="7"/>
      <c r="AN23" s="5"/>
      <c r="AO23" s="6"/>
      <c r="AP23" s="6"/>
      <c r="AQ23" s="7"/>
    </row>
    <row r="24" spans="1:47" x14ac:dyDescent="0.25">
      <c r="A24" s="2"/>
      <c r="G24" s="5"/>
      <c r="H24" s="6"/>
      <c r="I24" s="6"/>
      <c r="J24" s="7"/>
      <c r="K24" s="5"/>
      <c r="L24" s="6"/>
      <c r="M24" s="6"/>
      <c r="N24" s="7"/>
      <c r="O24" s="5"/>
      <c r="P24" s="6"/>
      <c r="Q24" s="6"/>
      <c r="R24" s="7"/>
      <c r="S24" s="5"/>
      <c r="T24" s="6"/>
      <c r="U24" s="6"/>
      <c r="V24" s="7"/>
      <c r="AB24" s="5"/>
      <c r="AC24" s="6"/>
      <c r="AD24" s="6"/>
      <c r="AE24" s="7"/>
      <c r="AF24" s="5"/>
      <c r="AG24" s="6"/>
      <c r="AH24" s="6"/>
      <c r="AI24" s="7"/>
      <c r="AJ24" s="5"/>
      <c r="AK24" s="6"/>
      <c r="AL24" s="6"/>
      <c r="AM24" s="7"/>
      <c r="AN24" s="5"/>
      <c r="AO24" s="6"/>
      <c r="AP24" s="6"/>
      <c r="AQ24" s="7"/>
    </row>
    <row r="25" spans="1:47" x14ac:dyDescent="0.25">
      <c r="A25" s="2">
        <v>1964.9984668623242</v>
      </c>
      <c r="B25" s="4">
        <v>4.6878751576224209</v>
      </c>
      <c r="G25" s="5"/>
      <c r="H25" s="6"/>
      <c r="I25" s="6"/>
      <c r="J25" s="7"/>
      <c r="K25" s="5"/>
      <c r="L25" s="6"/>
      <c r="M25" s="6"/>
      <c r="N25" s="7"/>
      <c r="O25" s="5"/>
      <c r="P25" s="6"/>
      <c r="Q25" s="6"/>
      <c r="R25" s="7"/>
      <c r="S25" s="5"/>
      <c r="T25" s="6"/>
      <c r="U25" s="6"/>
      <c r="V25" s="7"/>
      <c r="W25" s="4">
        <v>4.6878751576224209</v>
      </c>
      <c r="AB25" s="5"/>
      <c r="AC25" s="6"/>
      <c r="AD25" s="6"/>
      <c r="AE25" s="7"/>
      <c r="AF25" s="5"/>
      <c r="AG25" s="6"/>
      <c r="AH25" s="6"/>
      <c r="AI25" s="7"/>
      <c r="AJ25" s="5"/>
      <c r="AK25" s="6"/>
      <c r="AL25" s="6"/>
      <c r="AM25" s="7"/>
      <c r="AN25" s="5"/>
      <c r="AO25" s="6"/>
      <c r="AP25" s="6"/>
      <c r="AQ25" s="7"/>
    </row>
    <row r="26" spans="1:47" x14ac:dyDescent="0.25">
      <c r="A26" s="2">
        <v>1969.9973170090675</v>
      </c>
      <c r="B26" s="4">
        <v>4.6355694240839913</v>
      </c>
      <c r="G26" s="5"/>
      <c r="H26" s="6"/>
      <c r="I26" s="6"/>
      <c r="J26" s="7"/>
      <c r="K26" s="5"/>
      <c r="L26" s="6"/>
      <c r="M26" s="6"/>
      <c r="N26" s="7"/>
      <c r="O26" s="5"/>
      <c r="P26" s="6"/>
      <c r="Q26" s="6"/>
      <c r="R26" s="7"/>
      <c r="S26" s="5"/>
      <c r="T26" s="6"/>
      <c r="U26" s="6"/>
      <c r="V26" s="7"/>
      <c r="W26" s="4">
        <v>4.6355694240839913</v>
      </c>
      <c r="AB26" s="5"/>
      <c r="AC26" s="6"/>
      <c r="AD26" s="6"/>
      <c r="AE26" s="7"/>
      <c r="AF26" s="5"/>
      <c r="AG26" s="6"/>
      <c r="AH26" s="6"/>
      <c r="AI26" s="7"/>
      <c r="AJ26" s="5"/>
      <c r="AK26" s="6"/>
      <c r="AL26" s="6"/>
      <c r="AM26" s="7"/>
      <c r="AN26" s="5"/>
      <c r="AO26" s="6"/>
      <c r="AP26" s="6"/>
      <c r="AQ26" s="7"/>
    </row>
    <row r="27" spans="1:47" x14ac:dyDescent="0.25">
      <c r="A27" s="2">
        <v>1974.9964409303957</v>
      </c>
      <c r="B27" s="4">
        <v>4.5254003295654099</v>
      </c>
      <c r="C27" s="28"/>
      <c r="D27" s="29"/>
      <c r="E27" s="29"/>
      <c r="F27" s="29"/>
      <c r="G27" s="5"/>
      <c r="H27" s="6"/>
      <c r="I27" s="6"/>
      <c r="J27" s="7"/>
      <c r="K27" s="5"/>
      <c r="L27" s="6"/>
      <c r="M27" s="6"/>
      <c r="N27" s="7"/>
      <c r="O27" s="5"/>
      <c r="P27" s="6"/>
      <c r="Q27" s="6"/>
      <c r="R27" s="7"/>
      <c r="S27" s="5"/>
      <c r="T27" s="6"/>
      <c r="U27" s="6"/>
      <c r="V27" s="7"/>
      <c r="W27" s="4">
        <v>4.5254003295654099</v>
      </c>
      <c r="AB27" s="5"/>
      <c r="AC27" s="6"/>
      <c r="AD27" s="6"/>
      <c r="AE27" s="7"/>
      <c r="AF27" s="5"/>
      <c r="AG27" s="6"/>
      <c r="AH27" s="6"/>
      <c r="AI27" s="7"/>
      <c r="AJ27" s="5"/>
      <c r="AK27" s="6"/>
      <c r="AL27" s="6"/>
      <c r="AM27" s="7"/>
      <c r="AN27" s="5"/>
      <c r="AO27" s="6"/>
      <c r="AP27" s="6"/>
      <c r="AQ27" s="7"/>
    </row>
    <row r="28" spans="1:47" x14ac:dyDescent="0.25">
      <c r="A28" s="2">
        <v>1979.9983025975732</v>
      </c>
      <c r="B28" s="4">
        <v>4.5502629643629913</v>
      </c>
      <c r="G28" s="5"/>
      <c r="H28" s="6"/>
      <c r="I28" s="6"/>
      <c r="J28" s="7"/>
      <c r="K28" s="5"/>
      <c r="L28" s="6"/>
      <c r="M28" s="6"/>
      <c r="N28" s="7"/>
      <c r="O28" s="5"/>
      <c r="P28" s="6"/>
      <c r="Q28" s="6"/>
      <c r="R28" s="7"/>
      <c r="S28" s="5"/>
      <c r="T28" s="6"/>
      <c r="U28" s="6"/>
      <c r="V28" s="7"/>
      <c r="W28" s="4">
        <v>4.5502629643629913</v>
      </c>
      <c r="AB28" s="5"/>
      <c r="AC28" s="6"/>
      <c r="AD28" s="6"/>
      <c r="AE28" s="7"/>
      <c r="AF28" s="5"/>
      <c r="AG28" s="6"/>
      <c r="AH28" s="6"/>
      <c r="AI28" s="7"/>
      <c r="AJ28" s="5"/>
      <c r="AK28" s="6"/>
      <c r="AL28" s="6"/>
      <c r="AM28" s="7"/>
      <c r="AN28" s="5"/>
      <c r="AO28" s="6"/>
      <c r="AP28" s="6"/>
      <c r="AQ28" s="7"/>
      <c r="AR28" t="s">
        <v>11</v>
      </c>
    </row>
    <row r="29" spans="1:47" x14ac:dyDescent="0.25">
      <c r="A29" s="2">
        <v>1984.9974265189014</v>
      </c>
      <c r="B29" s="4">
        <v>4.2939744056284681</v>
      </c>
      <c r="G29" s="5"/>
      <c r="H29" s="6"/>
      <c r="I29" s="6"/>
      <c r="J29" s="7"/>
      <c r="K29" s="5"/>
      <c r="L29" s="6"/>
      <c r="M29" s="6"/>
      <c r="N29" s="7"/>
      <c r="O29" s="5"/>
      <c r="P29" s="6"/>
      <c r="Q29" s="6"/>
      <c r="R29" s="7"/>
      <c r="S29" s="5"/>
      <c r="T29" s="6"/>
      <c r="U29" s="6"/>
      <c r="V29" s="7"/>
      <c r="W29" s="4">
        <v>4.2939744056284681</v>
      </c>
      <c r="AB29" s="5"/>
      <c r="AC29" s="6"/>
      <c r="AD29" s="6"/>
      <c r="AE29" s="7"/>
      <c r="AF29" s="5"/>
      <c r="AG29" s="6"/>
      <c r="AH29" s="6"/>
      <c r="AI29" s="7"/>
      <c r="AJ29" s="5"/>
      <c r="AK29" s="6"/>
      <c r="AL29" s="6"/>
      <c r="AM29" s="7"/>
      <c r="AN29" s="5"/>
      <c r="AO29" s="6"/>
      <c r="AP29" s="6"/>
      <c r="AQ29" s="7"/>
    </row>
    <row r="30" spans="1:47" x14ac:dyDescent="0.25">
      <c r="A30" s="2"/>
      <c r="G30" s="5"/>
      <c r="H30" s="6"/>
      <c r="I30" s="6"/>
      <c r="J30" s="7"/>
      <c r="K30" s="5"/>
      <c r="L30" s="6"/>
      <c r="M30" s="6"/>
      <c r="N30" s="7"/>
      <c r="O30" s="5"/>
      <c r="P30" s="6"/>
      <c r="Q30" s="6"/>
      <c r="R30" s="7"/>
      <c r="S30" s="5"/>
      <c r="T30" s="6"/>
      <c r="U30" s="6"/>
      <c r="V30" s="7"/>
      <c r="AB30" s="5"/>
      <c r="AC30" s="6"/>
      <c r="AD30" s="6"/>
      <c r="AE30" s="7"/>
      <c r="AF30" s="5"/>
      <c r="AG30" s="6"/>
      <c r="AH30" s="6"/>
      <c r="AI30" s="7"/>
      <c r="AJ30" s="5"/>
      <c r="AK30" s="6"/>
      <c r="AL30" s="6"/>
      <c r="AM30" s="7"/>
      <c r="AN30" s="5"/>
      <c r="AO30" s="6"/>
      <c r="AP30" s="6"/>
      <c r="AQ30" s="7"/>
      <c r="AR30" s="19"/>
      <c r="AS30" s="19"/>
      <c r="AT30" s="19"/>
      <c r="AU30" s="19"/>
    </row>
    <row r="31" spans="1:47" x14ac:dyDescent="0.25">
      <c r="A31" s="1">
        <v>2015</v>
      </c>
      <c r="C31" s="4">
        <f t="shared" ref="C31:F45" si="8">AVERAGE(G31,K31,O31,S31)</f>
        <v>7.5518961405035938</v>
      </c>
      <c r="D31" s="4">
        <f t="shared" si="8"/>
        <v>1.8174464582029732</v>
      </c>
      <c r="E31" s="4">
        <f t="shared" si="8"/>
        <v>5.6563992270546564</v>
      </c>
      <c r="F31" s="4">
        <f t="shared" si="8"/>
        <v>9.920351965209937</v>
      </c>
      <c r="G31" s="5">
        <v>7.652544154626991</v>
      </c>
      <c r="H31" s="6">
        <v>1.6826755698900651</v>
      </c>
      <c r="I31" s="6">
        <v>5.9003977494109572</v>
      </c>
      <c r="J31" s="7">
        <v>9.8557374657749133</v>
      </c>
      <c r="K31" s="5">
        <v>7.3438669907160445</v>
      </c>
      <c r="L31" s="6">
        <v>1.5197951076343215</v>
      </c>
      <c r="M31" s="6">
        <v>5.7242409096801241</v>
      </c>
      <c r="N31" s="7">
        <v>9.3992537486826571</v>
      </c>
      <c r="O31" s="5">
        <v>7.8196167902515299</v>
      </c>
      <c r="P31" s="6">
        <v>2.3284200455597666</v>
      </c>
      <c r="Q31" s="6">
        <v>5.4096103396633985</v>
      </c>
      <c r="R31" s="7">
        <v>10.848695192647934</v>
      </c>
      <c r="S31" s="5">
        <v>7.391556626419808</v>
      </c>
      <c r="T31" s="6">
        <v>1.7388951097277396</v>
      </c>
      <c r="U31" s="6">
        <v>5.5913479094641483</v>
      </c>
      <c r="V31" s="7">
        <v>9.5777214537342452</v>
      </c>
      <c r="X31" s="4">
        <f t="shared" ref="X31:X45" si="9">AVERAGE(AB31,AF31,AJ31,AN31)</f>
        <v>5.3404077794118496</v>
      </c>
      <c r="Y31" s="4">
        <f t="shared" ref="Y31:Y45" si="10">AVERAGE(AC31,AG31,AK31,AO31)</f>
        <v>1.2810426093755674</v>
      </c>
      <c r="Z31" s="4">
        <f t="shared" ref="Z31:Z45" si="11">AVERAGE(AD31,AH31,AL31,AP31)</f>
        <v>4.0039183545736385</v>
      </c>
      <c r="AA31" s="4">
        <f t="shared" ref="AA31:AA45" si="12">AVERAGE(AE31,AI31,AM31,AQ31)</f>
        <v>7.0104948896998733</v>
      </c>
      <c r="AB31" s="5">
        <v>5.2929108028181773</v>
      </c>
      <c r="AC31" s="6">
        <v>1.1638288550252052</v>
      </c>
      <c r="AD31" s="6">
        <v>4.0810321845576567</v>
      </c>
      <c r="AE31" s="7">
        <v>6.8167577015284264</v>
      </c>
      <c r="AF31" s="5">
        <v>5.4706575645552515</v>
      </c>
      <c r="AG31" s="6">
        <v>1.1321390505389721</v>
      </c>
      <c r="AH31" s="6">
        <v>4.2641515530532343</v>
      </c>
      <c r="AI31" s="7">
        <v>7.0017742269037884</v>
      </c>
      <c r="AJ31" s="5">
        <v>5.3583600766613255</v>
      </c>
      <c r="AK31" s="6">
        <v>1.595540209768268</v>
      </c>
      <c r="AL31" s="6">
        <v>3.7069131201523069</v>
      </c>
      <c r="AM31" s="7">
        <v>7.4340235287006253</v>
      </c>
      <c r="AN31" s="5">
        <v>5.2397026736126442</v>
      </c>
      <c r="AO31" s="6">
        <v>1.2326623221698239</v>
      </c>
      <c r="AP31" s="6">
        <v>3.963576560531354</v>
      </c>
      <c r="AQ31" s="7">
        <v>6.7894241016666541</v>
      </c>
      <c r="AR31" s="19">
        <f t="shared" ref="AR31:AR40" si="13">(AB31-G31)/G31</f>
        <v>-0.30834625767981988</v>
      </c>
      <c r="AS31" s="19">
        <f t="shared" ref="AS31:AS40" si="14">(AF31-K31)/K31</f>
        <v>-0.25507126266432428</v>
      </c>
      <c r="AT31" s="19">
        <f t="shared" ref="AT31:AT40" si="15">(AJ31-O31)/O31</f>
        <v>-0.3147541343277302</v>
      </c>
      <c r="AU31" s="19">
        <f t="shared" ref="AU31:AU40" si="16">(AN31-S31)/S31</f>
        <v>-0.29112324528716232</v>
      </c>
    </row>
    <row r="32" spans="1:47" x14ac:dyDescent="0.25">
      <c r="A32" s="1">
        <v>2020</v>
      </c>
      <c r="C32" s="4">
        <f t="shared" si="8"/>
        <v>7.4849411907146948</v>
      </c>
      <c r="D32" s="4">
        <f t="shared" si="8"/>
        <v>1.8908474512291968</v>
      </c>
      <c r="E32" s="4">
        <f t="shared" si="8"/>
        <v>5.505126839960031</v>
      </c>
      <c r="F32" s="4">
        <f t="shared" si="8"/>
        <v>9.6047460922297798</v>
      </c>
      <c r="G32" s="5">
        <v>7.4669801307868813</v>
      </c>
      <c r="H32" s="6">
        <v>1.5928801174765719</v>
      </c>
      <c r="I32" s="6">
        <v>5.4929063814603838</v>
      </c>
      <c r="J32" s="7">
        <v>9.1238373052452086</v>
      </c>
      <c r="K32" s="5">
        <v>7.374266697458193</v>
      </c>
      <c r="L32" s="6">
        <v>1.592817146570888</v>
      </c>
      <c r="M32" s="6">
        <v>5.721311666818548</v>
      </c>
      <c r="N32" s="7">
        <v>9.3254477211457303</v>
      </c>
      <c r="O32" s="5">
        <v>7.7371912549434416</v>
      </c>
      <c r="P32" s="6">
        <v>2.7609972787319865</v>
      </c>
      <c r="Q32" s="6">
        <v>5.1706411106957475</v>
      </c>
      <c r="R32" s="7">
        <v>10.663666608496007</v>
      </c>
      <c r="S32" s="5">
        <v>7.3613266796702641</v>
      </c>
      <c r="T32" s="6">
        <v>1.6166952621373412</v>
      </c>
      <c r="U32" s="6">
        <v>5.6356482008654449</v>
      </c>
      <c r="V32" s="7">
        <v>9.3060327340321702</v>
      </c>
      <c r="X32" s="4">
        <f t="shared" si="9"/>
        <v>5.3195006377605107</v>
      </c>
      <c r="Y32" s="4">
        <f t="shared" si="10"/>
        <v>1.3387715092417909</v>
      </c>
      <c r="Z32" s="4">
        <f t="shared" si="11"/>
        <v>3.9173338626950676</v>
      </c>
      <c r="AA32" s="4">
        <f t="shared" si="12"/>
        <v>6.8229117580596217</v>
      </c>
      <c r="AB32" s="5">
        <v>5.2163594978989796</v>
      </c>
      <c r="AC32" s="6">
        <v>1.1127705155601828</v>
      </c>
      <c r="AD32" s="6">
        <v>3.8372908287063154</v>
      </c>
      <c r="AE32" s="7">
        <v>6.3738237615325524</v>
      </c>
      <c r="AF32" s="5">
        <v>5.5122385745289444</v>
      </c>
      <c r="AG32" s="6">
        <v>1.1906252482739079</v>
      </c>
      <c r="AH32" s="6">
        <v>4.276660468166976</v>
      </c>
      <c r="AI32" s="7">
        <v>6.9707395680401438</v>
      </c>
      <c r="AJ32" s="5">
        <v>5.3548277392772068</v>
      </c>
      <c r="AK32" s="6">
        <v>1.9108568379742092</v>
      </c>
      <c r="AL32" s="6">
        <v>3.5785456940476124</v>
      </c>
      <c r="AM32" s="7">
        <v>7.3802101920506198</v>
      </c>
      <c r="AN32" s="5">
        <v>5.1945767393369104</v>
      </c>
      <c r="AO32" s="6">
        <v>1.1408334351588638</v>
      </c>
      <c r="AP32" s="6">
        <v>3.9768384598593656</v>
      </c>
      <c r="AQ32" s="7">
        <v>6.5668735106151708</v>
      </c>
      <c r="AR32" s="19">
        <f t="shared" si="13"/>
        <v>-0.301409752465851</v>
      </c>
      <c r="AS32" s="19">
        <f t="shared" si="14"/>
        <v>-0.25250349618777196</v>
      </c>
      <c r="AT32" s="19">
        <f t="shared" si="15"/>
        <v>-0.30791064058861106</v>
      </c>
      <c r="AU32" s="19">
        <f t="shared" si="16"/>
        <v>-0.29434231553902573</v>
      </c>
    </row>
    <row r="33" spans="1:47" x14ac:dyDescent="0.25">
      <c r="A33" s="1">
        <v>2025</v>
      </c>
      <c r="C33" s="4">
        <f t="shared" si="8"/>
        <v>7.5053822322199535</v>
      </c>
      <c r="D33" s="4">
        <f t="shared" si="8"/>
        <v>1.8080443649936975</v>
      </c>
      <c r="E33" s="4">
        <f t="shared" si="8"/>
        <v>5.6116608030479451</v>
      </c>
      <c r="F33" s="4">
        <f t="shared" si="8"/>
        <v>9.6829370774529426</v>
      </c>
      <c r="G33" s="5">
        <v>7.5387096086026517</v>
      </c>
      <c r="H33" s="6">
        <v>1.5032213939327741</v>
      </c>
      <c r="I33" s="6">
        <v>5.5637200025781803</v>
      </c>
      <c r="J33" s="7">
        <v>9.3024106340162422</v>
      </c>
      <c r="K33" s="5">
        <v>7.386974723009323</v>
      </c>
      <c r="L33" s="6">
        <v>1.627459915549377</v>
      </c>
      <c r="M33" s="6">
        <v>5.6979716050920723</v>
      </c>
      <c r="N33" s="7">
        <v>9.500218536740233</v>
      </c>
      <c r="O33" s="5">
        <v>7.7375582021139309</v>
      </c>
      <c r="P33" s="6">
        <v>2.5686611499924816</v>
      </c>
      <c r="Q33" s="6">
        <v>5.4997889466425125</v>
      </c>
      <c r="R33" s="7">
        <v>10.789550615178568</v>
      </c>
      <c r="S33" s="5">
        <v>7.3582863951539084</v>
      </c>
      <c r="T33" s="6">
        <v>1.5328350005001579</v>
      </c>
      <c r="U33" s="6">
        <v>5.6851626578790135</v>
      </c>
      <c r="V33" s="7">
        <v>9.1395685238767239</v>
      </c>
      <c r="X33" s="4">
        <f t="shared" si="9"/>
        <v>5.3006953670752477</v>
      </c>
      <c r="Y33" s="4">
        <f t="shared" si="10"/>
        <v>1.2765371487669737</v>
      </c>
      <c r="Z33" s="4">
        <f t="shared" si="11"/>
        <v>3.9648983550953032</v>
      </c>
      <c r="AA33" s="4">
        <f t="shared" si="12"/>
        <v>6.8396126685243752</v>
      </c>
      <c r="AB33" s="5">
        <v>5.2022383513817747</v>
      </c>
      <c r="AC33" s="6">
        <v>1.0373281890591559</v>
      </c>
      <c r="AD33" s="6">
        <v>3.8393570088882938</v>
      </c>
      <c r="AE33" s="7">
        <v>6.419315754695976</v>
      </c>
      <c r="AF33" s="5">
        <v>5.4350752400299873</v>
      </c>
      <c r="AG33" s="6">
        <v>1.1974275563163517</v>
      </c>
      <c r="AH33" s="6">
        <v>4.1923663678943335</v>
      </c>
      <c r="AI33" s="7">
        <v>6.9899254403940612</v>
      </c>
      <c r="AJ33" s="5">
        <v>5.4218197318390571</v>
      </c>
      <c r="AK33" s="6">
        <v>1.7998982810407529</v>
      </c>
      <c r="AL33" s="6">
        <v>3.8537822208187182</v>
      </c>
      <c r="AM33" s="7">
        <v>7.5603952687644078</v>
      </c>
      <c r="AN33" s="5">
        <v>5.1436481450501734</v>
      </c>
      <c r="AO33" s="6">
        <v>1.0714945686516333</v>
      </c>
      <c r="AP33" s="6">
        <v>3.9740878227798655</v>
      </c>
      <c r="AQ33" s="7">
        <v>6.3888142102430594</v>
      </c>
      <c r="AR33" s="19">
        <f t="shared" si="13"/>
        <v>-0.30992986578958531</v>
      </c>
      <c r="AS33" s="19">
        <f t="shared" si="14"/>
        <v>-0.26423530012894997</v>
      </c>
      <c r="AT33" s="19">
        <f t="shared" si="15"/>
        <v>-0.29928543473084379</v>
      </c>
      <c r="AU33" s="19">
        <f t="shared" si="16"/>
        <v>-0.30097201048905531</v>
      </c>
    </row>
    <row r="34" spans="1:47" x14ac:dyDescent="0.25">
      <c r="A34" s="1">
        <v>2030</v>
      </c>
      <c r="C34" s="4">
        <f t="shared" si="8"/>
        <v>7.5389284146299618</v>
      </c>
      <c r="D34" s="4">
        <f t="shared" si="8"/>
        <v>1.8112232728962137</v>
      </c>
      <c r="E34" s="4">
        <f t="shared" si="8"/>
        <v>5.6264337243921201</v>
      </c>
      <c r="F34" s="4">
        <f t="shared" si="8"/>
        <v>9.7514448865029859</v>
      </c>
      <c r="G34" s="5">
        <v>7.5642624184390854</v>
      </c>
      <c r="H34" s="6">
        <v>1.5493124677138443</v>
      </c>
      <c r="I34" s="6">
        <v>5.5465409138910067</v>
      </c>
      <c r="J34" s="7">
        <v>9.4196588360609486</v>
      </c>
      <c r="K34" s="5">
        <v>7.4297199024806755</v>
      </c>
      <c r="L34" s="6">
        <v>1.6332624539436995</v>
      </c>
      <c r="M34" s="6">
        <v>5.6706052826984985</v>
      </c>
      <c r="N34" s="7">
        <v>9.6100007100929385</v>
      </c>
      <c r="O34" s="5">
        <v>7.7655896435231542</v>
      </c>
      <c r="P34" s="6">
        <v>2.5424365050365636</v>
      </c>
      <c r="Q34" s="6">
        <v>5.4933904516201348</v>
      </c>
      <c r="R34" s="7">
        <v>10.828606073208668</v>
      </c>
      <c r="S34" s="5">
        <v>7.3961416940769302</v>
      </c>
      <c r="T34" s="6">
        <v>1.5198816648907469</v>
      </c>
      <c r="U34" s="6">
        <v>5.7951982493588421</v>
      </c>
      <c r="V34" s="7">
        <v>9.1475139266493866</v>
      </c>
      <c r="X34" s="4">
        <f t="shared" si="9"/>
        <v>5.3333434387485212</v>
      </c>
      <c r="Y34" s="4">
        <f t="shared" si="10"/>
        <v>1.2806528814165565</v>
      </c>
      <c r="Z34" s="4">
        <f t="shared" si="11"/>
        <v>3.9813689551082945</v>
      </c>
      <c r="AA34" s="4">
        <f t="shared" si="12"/>
        <v>6.8996393826582452</v>
      </c>
      <c r="AB34" s="5">
        <v>5.2545657650982358</v>
      </c>
      <c r="AC34" s="6">
        <v>1.0762403261478799</v>
      </c>
      <c r="AD34" s="6">
        <v>3.852941951062359</v>
      </c>
      <c r="AE34" s="7">
        <v>6.5434293657258769</v>
      </c>
      <c r="AF34" s="5">
        <v>5.4845615237237269</v>
      </c>
      <c r="AG34" s="6">
        <v>1.2056616575883776</v>
      </c>
      <c r="AH34" s="6">
        <v>4.1859967748351581</v>
      </c>
      <c r="AI34" s="7">
        <v>7.0940278811769781</v>
      </c>
      <c r="AJ34" s="5">
        <v>5.4439861900373385</v>
      </c>
      <c r="AK34" s="6">
        <v>1.7823487794014259</v>
      </c>
      <c r="AL34" s="6">
        <v>3.8510844801136095</v>
      </c>
      <c r="AM34" s="7">
        <v>7.5912821338776242</v>
      </c>
      <c r="AN34" s="5">
        <v>5.1502602761347838</v>
      </c>
      <c r="AO34" s="6">
        <v>1.0583607625285432</v>
      </c>
      <c r="AP34" s="6">
        <v>4.0354526144220513</v>
      </c>
      <c r="AQ34" s="7">
        <v>6.3698181498525006</v>
      </c>
      <c r="AR34" s="19">
        <f t="shared" si="13"/>
        <v>-0.30534327414535473</v>
      </c>
      <c r="AS34" s="19">
        <f t="shared" si="14"/>
        <v>-0.26180776722248822</v>
      </c>
      <c r="AT34" s="19">
        <f t="shared" si="15"/>
        <v>-0.29896035717289487</v>
      </c>
      <c r="AU34" s="19">
        <f t="shared" si="16"/>
        <v>-0.30365581283288839</v>
      </c>
    </row>
    <row r="35" spans="1:47" x14ac:dyDescent="0.25">
      <c r="A35" s="1">
        <v>2035</v>
      </c>
      <c r="C35" s="4">
        <f t="shared" si="8"/>
        <v>7.4994124047068063</v>
      </c>
      <c r="D35" s="4">
        <f t="shared" si="8"/>
        <v>1.7284878924756839</v>
      </c>
      <c r="E35" s="4">
        <f t="shared" si="8"/>
        <v>5.7360366653559183</v>
      </c>
      <c r="F35" s="4">
        <f t="shared" si="8"/>
        <v>9.6708784486600212</v>
      </c>
      <c r="G35" s="5">
        <v>7.5847883003382668</v>
      </c>
      <c r="H35" s="6">
        <v>1.4924284062375177</v>
      </c>
      <c r="I35" s="6">
        <v>5.5740028933349759</v>
      </c>
      <c r="J35" s="7">
        <v>9.4110784290889544</v>
      </c>
      <c r="K35" s="5">
        <v>7.5941384273601571</v>
      </c>
      <c r="L35" s="6">
        <v>1.5183280645500703</v>
      </c>
      <c r="M35" s="6">
        <v>5.7404716560429723</v>
      </c>
      <c r="N35" s="7">
        <v>9.4409866546797954</v>
      </c>
      <c r="O35" s="5">
        <v>7.6249184366763574</v>
      </c>
      <c r="P35" s="6">
        <v>2.428961042133535</v>
      </c>
      <c r="Q35" s="6">
        <v>5.8588525326149545</v>
      </c>
      <c r="R35" s="7">
        <v>10.73972252155054</v>
      </c>
      <c r="S35" s="5">
        <v>7.1938044544524438</v>
      </c>
      <c r="T35" s="6">
        <v>1.4742340569816124</v>
      </c>
      <c r="U35" s="6">
        <v>5.7708195794307722</v>
      </c>
      <c r="V35" s="7">
        <v>9.0917261893207932</v>
      </c>
      <c r="X35" s="4">
        <f t="shared" si="9"/>
        <v>5.3369290292636276</v>
      </c>
      <c r="Y35" s="4">
        <f t="shared" si="10"/>
        <v>1.2297958175874038</v>
      </c>
      <c r="Z35" s="4">
        <f t="shared" si="11"/>
        <v>4.0810283277198458</v>
      </c>
      <c r="AA35" s="4">
        <f t="shared" si="12"/>
        <v>6.8814515611478262</v>
      </c>
      <c r="AB35" s="5">
        <v>5.3399974589875816</v>
      </c>
      <c r="AC35" s="6">
        <v>1.0507299058925355</v>
      </c>
      <c r="AD35" s="6">
        <v>3.924323278142217</v>
      </c>
      <c r="AE35" s="7">
        <v>6.6257795086286801</v>
      </c>
      <c r="AF35" s="5">
        <v>5.579234496805217</v>
      </c>
      <c r="AG35" s="6">
        <v>1.1154798396465286</v>
      </c>
      <c r="AH35" s="6">
        <v>4.2173892137571656</v>
      </c>
      <c r="AI35" s="7">
        <v>6.9360703563020678</v>
      </c>
      <c r="AJ35" s="5">
        <v>5.4200680948406292</v>
      </c>
      <c r="AK35" s="6">
        <v>1.7265934524300826</v>
      </c>
      <c r="AL35" s="6">
        <v>4.1646845075295591</v>
      </c>
      <c r="AM35" s="7">
        <v>7.6341836138867256</v>
      </c>
      <c r="AN35" s="5">
        <v>5.0084160664210788</v>
      </c>
      <c r="AO35" s="6">
        <v>1.0263800723804686</v>
      </c>
      <c r="AP35" s="6">
        <v>4.0177163114504388</v>
      </c>
      <c r="AQ35" s="7">
        <v>6.3297727657738312</v>
      </c>
      <c r="AR35" s="19">
        <f t="shared" si="13"/>
        <v>-0.29595959075753925</v>
      </c>
      <c r="AS35" s="19">
        <f t="shared" si="14"/>
        <v>-0.26532357157141689</v>
      </c>
      <c r="AT35" s="19">
        <f t="shared" si="15"/>
        <v>-0.28916379370436979</v>
      </c>
      <c r="AU35" s="19">
        <f t="shared" si="16"/>
        <v>-0.30378757191249034</v>
      </c>
    </row>
    <row r="36" spans="1:47" x14ac:dyDescent="0.25">
      <c r="A36" s="1">
        <v>2040</v>
      </c>
      <c r="C36" s="4">
        <f t="shared" si="8"/>
        <v>7.3146516254639433</v>
      </c>
      <c r="D36" s="4">
        <f t="shared" si="8"/>
        <v>1.5350371973341768</v>
      </c>
      <c r="E36" s="4">
        <f t="shared" si="8"/>
        <v>5.8471840092970879</v>
      </c>
      <c r="F36" s="4">
        <f t="shared" si="8"/>
        <v>9.2989181023415135</v>
      </c>
      <c r="G36" s="5">
        <v>7.5594386810156333</v>
      </c>
      <c r="H36" s="6">
        <v>1.6312915592166188</v>
      </c>
      <c r="I36" s="6">
        <v>5.7622320306190149</v>
      </c>
      <c r="J36" s="7">
        <v>9.9027033781146976</v>
      </c>
      <c r="K36" s="5">
        <v>7.4931913434821915</v>
      </c>
      <c r="L36" s="6">
        <v>1.6066740456029043</v>
      </c>
      <c r="M36" s="6">
        <v>5.7416374210885843</v>
      </c>
      <c r="N36" s="7">
        <v>9.8607989527225186</v>
      </c>
      <c r="O36" s="5">
        <v>7.1785373554763527</v>
      </c>
      <c r="P36" s="6">
        <v>1.9014043623457761</v>
      </c>
      <c r="Q36" s="6">
        <v>5.9189811852101872</v>
      </c>
      <c r="R36" s="7">
        <v>9.1411615823097421</v>
      </c>
      <c r="S36" s="5">
        <v>7.0274391218815966</v>
      </c>
      <c r="T36" s="6">
        <v>1.0007788221714078</v>
      </c>
      <c r="U36" s="6">
        <v>5.9658854002705635</v>
      </c>
      <c r="V36" s="7">
        <v>8.291008496219094</v>
      </c>
      <c r="X36" s="4">
        <f t="shared" si="9"/>
        <v>5.1893494414455086</v>
      </c>
      <c r="Y36" s="4">
        <f t="shared" si="10"/>
        <v>1.0894979483875449</v>
      </c>
      <c r="Z36" s="4">
        <f t="shared" si="11"/>
        <v>4.1482086246113514</v>
      </c>
      <c r="AA36" s="4">
        <f t="shared" si="12"/>
        <v>6.5978581264577487</v>
      </c>
      <c r="AB36" s="5">
        <v>5.1995092538716445</v>
      </c>
      <c r="AC36" s="6">
        <v>1.12202981144758</v>
      </c>
      <c r="AD36" s="6">
        <v>3.9633602480831076</v>
      </c>
      <c r="AE36" s="7">
        <v>6.8112461818310077</v>
      </c>
      <c r="AF36" s="5">
        <v>5.4859424535680406</v>
      </c>
      <c r="AG36" s="6">
        <v>1.1762840359716267</v>
      </c>
      <c r="AH36" s="6">
        <v>4.2035884361531721</v>
      </c>
      <c r="AI36" s="7">
        <v>7.2193239330387451</v>
      </c>
      <c r="AJ36" s="5">
        <v>5.1062660622116756</v>
      </c>
      <c r="AK36" s="6">
        <v>1.3525145980581437</v>
      </c>
      <c r="AL36" s="6">
        <v>4.2103135015172768</v>
      </c>
      <c r="AM36" s="7">
        <v>6.5023278204901125</v>
      </c>
      <c r="AN36" s="5">
        <v>4.9656799961306719</v>
      </c>
      <c r="AO36" s="6">
        <v>0.70716334807282943</v>
      </c>
      <c r="AP36" s="6">
        <v>4.2155723126918474</v>
      </c>
      <c r="AQ36" s="7">
        <v>5.8585345704711278</v>
      </c>
      <c r="AR36" s="19">
        <f t="shared" si="13"/>
        <v>-0.31218315627992171</v>
      </c>
      <c r="AS36" s="19">
        <f t="shared" si="14"/>
        <v>-0.26787636908006063</v>
      </c>
      <c r="AT36" s="19">
        <f t="shared" si="15"/>
        <v>-0.28867597821773339</v>
      </c>
      <c r="AU36" s="19">
        <f t="shared" si="16"/>
        <v>-0.29338697781545331</v>
      </c>
    </row>
    <row r="37" spans="1:47" x14ac:dyDescent="0.25">
      <c r="A37" s="1">
        <v>2045</v>
      </c>
      <c r="C37" s="4">
        <f t="shared" si="8"/>
        <v>7.2815646296847341</v>
      </c>
      <c r="D37" s="4">
        <f t="shared" si="8"/>
        <v>1.5194549409269575</v>
      </c>
      <c r="E37" s="4">
        <f t="shared" si="8"/>
        <v>5.813081051804561</v>
      </c>
      <c r="F37" s="4">
        <f t="shared" si="8"/>
        <v>8.8513647959993254</v>
      </c>
      <c r="G37" s="5">
        <v>7.5589603237656382</v>
      </c>
      <c r="H37" s="6">
        <v>1.7170543104737259</v>
      </c>
      <c r="I37" s="6">
        <v>5.7287539711400894</v>
      </c>
      <c r="J37" s="7">
        <v>9.9790528742975209</v>
      </c>
      <c r="K37" s="5">
        <v>7.6630372064415946</v>
      </c>
      <c r="L37" s="6">
        <v>1.5395255095823681</v>
      </c>
      <c r="M37" s="6">
        <v>6.0717414120790281</v>
      </c>
      <c r="N37" s="7">
        <v>9.8533226613241549</v>
      </c>
      <c r="O37" s="5">
        <v>6.775849257411565</v>
      </c>
      <c r="P37" s="6">
        <v>1.8072847347008862</v>
      </c>
      <c r="Q37" s="6">
        <v>5.5967841027951426</v>
      </c>
      <c r="R37" s="7">
        <v>7.2393976877829207</v>
      </c>
      <c r="S37" s="5">
        <v>7.1284117311201403</v>
      </c>
      <c r="T37" s="6">
        <v>1.0139552089508495</v>
      </c>
      <c r="U37" s="6">
        <v>5.8550447212039813</v>
      </c>
      <c r="V37" s="7">
        <v>8.3336859605927032</v>
      </c>
      <c r="X37" s="4">
        <f t="shared" si="9"/>
        <v>5.1524379710021684</v>
      </c>
      <c r="Y37" s="4">
        <f t="shared" si="10"/>
        <v>1.0754046820619081</v>
      </c>
      <c r="Z37" s="4">
        <f t="shared" si="11"/>
        <v>4.1157674430339801</v>
      </c>
      <c r="AA37" s="4">
        <f t="shared" si="12"/>
        <v>6.2570232520863129</v>
      </c>
      <c r="AB37" s="5">
        <v>5.1433716604764701</v>
      </c>
      <c r="AC37" s="6">
        <v>1.1683416900897257</v>
      </c>
      <c r="AD37" s="6">
        <v>3.898037502904284</v>
      </c>
      <c r="AE37" s="7">
        <v>6.7900842911805537</v>
      </c>
      <c r="AF37" s="5">
        <v>5.5507097436732264</v>
      </c>
      <c r="AG37" s="6">
        <v>1.1151530413409678</v>
      </c>
      <c r="AH37" s="6">
        <v>4.3980569726009948</v>
      </c>
      <c r="AI37" s="7">
        <v>7.1372397954420723</v>
      </c>
      <c r="AJ37" s="5">
        <v>4.8818303843424626</v>
      </c>
      <c r="AK37" s="6">
        <v>1.30210357341856</v>
      </c>
      <c r="AL37" s="6">
        <v>4.0323433491003691</v>
      </c>
      <c r="AM37" s="7">
        <v>5.2158054664365414</v>
      </c>
      <c r="AN37" s="5">
        <v>5.033840095516517</v>
      </c>
      <c r="AO37" s="6">
        <v>0.7160204233983789</v>
      </c>
      <c r="AP37" s="6">
        <v>4.1346319475302744</v>
      </c>
      <c r="AQ37" s="7">
        <v>5.8849634552860834</v>
      </c>
      <c r="AR37" s="19">
        <f t="shared" si="13"/>
        <v>-0.31956625776887226</v>
      </c>
      <c r="AS37" s="19">
        <f t="shared" si="14"/>
        <v>-0.27565146897534742</v>
      </c>
      <c r="AT37" s="19">
        <f t="shared" si="15"/>
        <v>-0.27952494235278108</v>
      </c>
      <c r="AU37" s="19">
        <f t="shared" si="16"/>
        <v>-0.29383426696012238</v>
      </c>
    </row>
    <row r="38" spans="1:47" x14ac:dyDescent="0.25">
      <c r="A38" s="1">
        <v>2050</v>
      </c>
      <c r="C38" s="4">
        <f t="shared" si="8"/>
        <v>7.2028223353217653</v>
      </c>
      <c r="D38" s="4">
        <f t="shared" si="8"/>
        <v>1.3385262010724213</v>
      </c>
      <c r="E38" s="4">
        <f t="shared" si="8"/>
        <v>5.6739786423101091</v>
      </c>
      <c r="F38" s="4">
        <f t="shared" si="8"/>
        <v>8.8283405965989044</v>
      </c>
      <c r="G38" s="5">
        <v>7.7142463408449249</v>
      </c>
      <c r="H38" s="6">
        <v>2.1130722891864462</v>
      </c>
      <c r="I38" s="6">
        <v>5.6652053530658897</v>
      </c>
      <c r="J38" s="7">
        <v>9.9819289507626507</v>
      </c>
      <c r="K38" s="5">
        <v>7.5619388718603364</v>
      </c>
      <c r="L38" s="6">
        <v>1.3799539047410982</v>
      </c>
      <c r="M38" s="6">
        <v>6.1062622877747765</v>
      </c>
      <c r="N38" s="7">
        <v>9.4001278271024677</v>
      </c>
      <c r="O38" s="5">
        <v>6.3285133691745017</v>
      </c>
      <c r="P38" s="6">
        <v>0.65355461539962534</v>
      </c>
      <c r="Q38" s="6">
        <v>5.3270723364104953</v>
      </c>
      <c r="R38" s="7">
        <v>7.0461034396316684</v>
      </c>
      <c r="S38" s="5">
        <v>7.2065907594072973</v>
      </c>
      <c r="T38" s="6">
        <v>1.2075239949625147</v>
      </c>
      <c r="U38" s="6">
        <v>5.5973745919892766</v>
      </c>
      <c r="V38" s="7">
        <v>8.8852021688988323</v>
      </c>
      <c r="X38" s="4">
        <f t="shared" si="9"/>
        <v>5.0813041284925609</v>
      </c>
      <c r="Y38" s="4">
        <f t="shared" si="10"/>
        <v>0.93612303611645253</v>
      </c>
      <c r="Z38" s="4">
        <f t="shared" si="11"/>
        <v>4.0082099149913226</v>
      </c>
      <c r="AA38" s="4">
        <f t="shared" si="12"/>
        <v>6.2216123898401303</v>
      </c>
      <c r="AB38" s="5">
        <v>5.1679472341336172</v>
      </c>
      <c r="AC38" s="6">
        <v>1.4155946815705933</v>
      </c>
      <c r="AD38" s="6">
        <v>3.7952485624109746</v>
      </c>
      <c r="AE38" s="7">
        <v>6.6871188490931708</v>
      </c>
      <c r="AF38" s="5">
        <v>5.4800774500163154</v>
      </c>
      <c r="AG38" s="6">
        <v>1.0000417093524112</v>
      </c>
      <c r="AH38" s="6">
        <v>4.4251601122619615</v>
      </c>
      <c r="AI38" s="7">
        <v>6.8121984857968192</v>
      </c>
      <c r="AJ38" s="5">
        <v>4.5520645019249297</v>
      </c>
      <c r="AK38" s="6">
        <v>0.47009820336650393</v>
      </c>
      <c r="AL38" s="6">
        <v>3.8317335315866772</v>
      </c>
      <c r="AM38" s="7">
        <v>5.0682230522999232</v>
      </c>
      <c r="AN38" s="5">
        <v>5.1251273278953811</v>
      </c>
      <c r="AO38" s="6">
        <v>0.85875755017630218</v>
      </c>
      <c r="AP38" s="6">
        <v>3.9806974537056785</v>
      </c>
      <c r="AQ38" s="7">
        <v>6.3189091721706081</v>
      </c>
      <c r="AR38" s="19">
        <f t="shared" si="13"/>
        <v>-0.33007749483307491</v>
      </c>
      <c r="AS38" s="19">
        <f t="shared" si="14"/>
        <v>-0.275307888244256</v>
      </c>
      <c r="AT38" s="19">
        <f t="shared" si="15"/>
        <v>-0.2807055565217671</v>
      </c>
      <c r="AU38" s="19">
        <f t="shared" si="16"/>
        <v>-0.28882775517602793</v>
      </c>
    </row>
    <row r="39" spans="1:47" x14ac:dyDescent="0.25">
      <c r="A39" s="1">
        <v>2055</v>
      </c>
      <c r="C39" s="4">
        <f t="shared" si="8"/>
        <v>7.2076063768000491</v>
      </c>
      <c r="D39" s="4">
        <f t="shared" si="8"/>
        <v>1.4098226388970954</v>
      </c>
      <c r="E39" s="4">
        <f t="shared" si="8"/>
        <v>5.6599765549750067</v>
      </c>
      <c r="F39" s="4">
        <f t="shared" si="8"/>
        <v>8.7397354607829296</v>
      </c>
      <c r="G39" s="5">
        <v>7.744928681703211</v>
      </c>
      <c r="H39" s="6">
        <v>2.1150826596979053</v>
      </c>
      <c r="I39" s="6">
        <v>5.4803292887800321</v>
      </c>
      <c r="J39" s="7">
        <v>9.7516820692901423</v>
      </c>
      <c r="K39" s="5">
        <v>7.5224366130136726</v>
      </c>
      <c r="L39" s="6">
        <v>1.3395323046135525</v>
      </c>
      <c r="M39" s="6">
        <v>6.1263493204882193</v>
      </c>
      <c r="N39" s="7">
        <v>9.1011339785022738</v>
      </c>
      <c r="O39" s="5">
        <v>6.1183204293822975</v>
      </c>
      <c r="P39" s="6">
        <v>0.64681982914100233</v>
      </c>
      <c r="Q39" s="6">
        <v>5.3072252132467792</v>
      </c>
      <c r="R39" s="7">
        <v>6.8238101824209609</v>
      </c>
      <c r="S39" s="5">
        <v>7.4447397831010118</v>
      </c>
      <c r="T39" s="6">
        <v>1.5378557621359206</v>
      </c>
      <c r="U39" s="6">
        <v>5.7260023973849945</v>
      </c>
      <c r="V39" s="7">
        <v>9.2823156129183406</v>
      </c>
      <c r="X39" s="4">
        <f t="shared" si="9"/>
        <v>5.1097663252696872</v>
      </c>
      <c r="Y39" s="4">
        <f t="shared" si="10"/>
        <v>0.99158014687684559</v>
      </c>
      <c r="Z39" s="4">
        <f t="shared" si="11"/>
        <v>4.0206628890028888</v>
      </c>
      <c r="AA39" s="4">
        <f t="shared" si="12"/>
        <v>6.1904405004156322</v>
      </c>
      <c r="AB39" s="5">
        <v>5.2338669236590416</v>
      </c>
      <c r="AC39" s="6">
        <v>1.429330291904406</v>
      </c>
      <c r="AD39" s="6">
        <v>3.703496232711319</v>
      </c>
      <c r="AE39" s="7">
        <v>6.5899904737757353</v>
      </c>
      <c r="AF39" s="5">
        <v>5.4669560522697784</v>
      </c>
      <c r="AG39" s="6">
        <v>0.97350959757494104</v>
      </c>
      <c r="AH39" s="6">
        <v>4.4523449274428657</v>
      </c>
      <c r="AI39" s="7">
        <v>6.6142796604247982</v>
      </c>
      <c r="AJ39" s="5">
        <v>4.443614646032743</v>
      </c>
      <c r="AK39" s="6">
        <v>0.46977239902512496</v>
      </c>
      <c r="AL39" s="6">
        <v>3.8545322951904617</v>
      </c>
      <c r="AM39" s="7">
        <v>4.9559978458687031</v>
      </c>
      <c r="AN39" s="5">
        <v>5.2946276791171876</v>
      </c>
      <c r="AO39" s="6">
        <v>1.0937082990029103</v>
      </c>
      <c r="AP39" s="6">
        <v>4.0722781006669093</v>
      </c>
      <c r="AQ39" s="7">
        <v>6.6014940215932922</v>
      </c>
      <c r="AR39" s="19">
        <f t="shared" si="13"/>
        <v>-0.32422012664575683</v>
      </c>
      <c r="AS39" s="19">
        <f t="shared" si="14"/>
        <v>-0.27324664420408035</v>
      </c>
      <c r="AT39" s="19">
        <f t="shared" si="15"/>
        <v>-0.2737198554209479</v>
      </c>
      <c r="AU39" s="19">
        <f t="shared" si="16"/>
        <v>-0.28880957113698102</v>
      </c>
    </row>
    <row r="40" spans="1:47" x14ac:dyDescent="0.25">
      <c r="A40" s="1">
        <v>2060</v>
      </c>
      <c r="C40" s="4">
        <f t="shared" si="8"/>
        <v>7.3568803658556767</v>
      </c>
      <c r="D40" s="4">
        <f t="shared" si="8"/>
        <v>1.5158186487475969</v>
      </c>
      <c r="E40" s="4">
        <f t="shared" si="8"/>
        <v>5.7408083531349074</v>
      </c>
      <c r="F40" s="4">
        <f t="shared" si="8"/>
        <v>9.275167410268029</v>
      </c>
      <c r="G40" s="5">
        <v>8.0050020100977193</v>
      </c>
      <c r="H40" s="6">
        <v>2.1941301361724905</v>
      </c>
      <c r="I40" s="6">
        <v>5.7896145327667554</v>
      </c>
      <c r="J40" s="7">
        <v>10.497055838244002</v>
      </c>
      <c r="K40" s="5">
        <v>7.4880632432641168</v>
      </c>
      <c r="L40" s="6">
        <v>1.4020978691083743</v>
      </c>
      <c r="M40" s="6">
        <v>5.8347319132154531</v>
      </c>
      <c r="N40" s="7">
        <v>9.3704599763207437</v>
      </c>
      <c r="O40" s="5">
        <v>6.2436688770877797</v>
      </c>
      <c r="P40" s="6">
        <v>0.7403701592627846</v>
      </c>
      <c r="Q40" s="6">
        <v>5.3938278562016393</v>
      </c>
      <c r="R40" s="7">
        <v>6.8876557311698861</v>
      </c>
      <c r="S40" s="5">
        <v>7.6907873329730894</v>
      </c>
      <c r="T40" s="6">
        <v>1.7266764304467377</v>
      </c>
      <c r="U40" s="6">
        <v>5.9450591103557802</v>
      </c>
      <c r="V40" s="7">
        <v>10.345498095337479</v>
      </c>
      <c r="X40" s="4">
        <f t="shared" si="9"/>
        <v>5.2008282093968106</v>
      </c>
      <c r="Y40" s="4">
        <f t="shared" si="10"/>
        <v>1.0639752659915946</v>
      </c>
      <c r="Z40" s="4">
        <f t="shared" si="11"/>
        <v>4.0644146106755112</v>
      </c>
      <c r="AA40" s="4">
        <f t="shared" si="12"/>
        <v>6.5491535966201226</v>
      </c>
      <c r="AB40" s="5">
        <v>5.3890098810961859</v>
      </c>
      <c r="AC40" s="6">
        <v>1.477100064350906</v>
      </c>
      <c r="AD40" s="6">
        <v>3.8975992617442512</v>
      </c>
      <c r="AE40" s="7">
        <v>7.0666737576527829</v>
      </c>
      <c r="AF40" s="5">
        <v>5.4444255276313838</v>
      </c>
      <c r="AG40" s="6">
        <v>1.0194381621546822</v>
      </c>
      <c r="AH40" s="6">
        <v>4.2423203895575394</v>
      </c>
      <c r="AI40" s="7">
        <v>6.8130796767269466</v>
      </c>
      <c r="AJ40" s="5">
        <v>4.5217026651834731</v>
      </c>
      <c r="AK40" s="6">
        <v>0.53618053555753598</v>
      </c>
      <c r="AL40" s="6">
        <v>3.906242671264728</v>
      </c>
      <c r="AM40" s="7">
        <v>4.9880818297051466</v>
      </c>
      <c r="AN40" s="5">
        <v>5.4481747636761986</v>
      </c>
      <c r="AO40" s="6">
        <v>1.2231823019032548</v>
      </c>
      <c r="AP40" s="6">
        <v>4.2114961201355285</v>
      </c>
      <c r="AQ40" s="7">
        <v>7.3287791223956154</v>
      </c>
      <c r="AR40" s="19">
        <f t="shared" si="13"/>
        <v>-0.32679468733445066</v>
      </c>
      <c r="AS40" s="19">
        <f t="shared" si="14"/>
        <v>-0.27291939841334623</v>
      </c>
      <c r="AT40" s="19">
        <f t="shared" si="15"/>
        <v>-0.27579396758584662</v>
      </c>
      <c r="AU40" s="19">
        <f t="shared" si="16"/>
        <v>-0.29159726725013291</v>
      </c>
    </row>
    <row r="41" spans="1:47" x14ac:dyDescent="0.25">
      <c r="A41" s="1">
        <v>2065</v>
      </c>
      <c r="C41" s="4">
        <f t="shared" si="8"/>
        <v>7.530389059165512</v>
      </c>
      <c r="D41" s="4">
        <f t="shared" si="8"/>
        <v>1.7194111364304512</v>
      </c>
      <c r="E41" s="4">
        <f t="shared" si="8"/>
        <v>5.7142271021133437</v>
      </c>
      <c r="F41" s="4">
        <f t="shared" si="8"/>
        <v>9.6800131681870987</v>
      </c>
      <c r="G41" s="5">
        <v>8.1272788963260343</v>
      </c>
      <c r="H41" s="6">
        <v>2.2096125420961896</v>
      </c>
      <c r="I41" s="6">
        <v>5.8853660927631166</v>
      </c>
      <c r="J41" s="7">
        <v>10.642824182984388</v>
      </c>
      <c r="K41" s="5">
        <v>7.2473355338487542</v>
      </c>
      <c r="L41" s="6">
        <v>1.5313666234948649</v>
      </c>
      <c r="M41" s="6">
        <v>5.5019111638691562</v>
      </c>
      <c r="N41" s="7">
        <v>9.3075163462213126</v>
      </c>
      <c r="O41" s="5">
        <v>6.8398057763181077</v>
      </c>
      <c r="P41" s="6">
        <v>1.3637043197152618</v>
      </c>
      <c r="Q41" s="6">
        <v>5.52701236724885</v>
      </c>
      <c r="R41" s="7">
        <v>8.1686664690889952</v>
      </c>
      <c r="S41" s="5">
        <v>7.9071360301691511</v>
      </c>
      <c r="T41" s="6">
        <v>1.7729610604154884</v>
      </c>
      <c r="U41" s="6">
        <v>5.9426187845722511</v>
      </c>
      <c r="V41" s="7">
        <v>10.601045674453701</v>
      </c>
      <c r="X41" s="4">
        <f t="shared" si="9"/>
        <v>5.3467946496097785</v>
      </c>
      <c r="Y41" s="4">
        <f t="shared" si="10"/>
        <v>1.2163208521112172</v>
      </c>
      <c r="Z41" s="4">
        <f t="shared" si="11"/>
        <v>4.0620293896504682</v>
      </c>
      <c r="AA41" s="4">
        <f t="shared" si="12"/>
        <v>6.8660592218654273</v>
      </c>
      <c r="AB41" s="5">
        <v>5.5263522820683963</v>
      </c>
      <c r="AC41" s="6">
        <v>1.5024828691458216</v>
      </c>
      <c r="AD41" s="6">
        <v>4.001906019523001</v>
      </c>
      <c r="AE41" s="7">
        <v>7.2368619880728442</v>
      </c>
      <c r="AF41" s="5">
        <v>5.2473233423415504</v>
      </c>
      <c r="AG41" s="6">
        <v>1.1087627710373185</v>
      </c>
      <c r="AH41" s="6">
        <v>3.9835753074797111</v>
      </c>
      <c r="AI41" s="7">
        <v>6.7389660040779162</v>
      </c>
      <c r="AJ41" s="5">
        <v>5.061436260788347</v>
      </c>
      <c r="AK41" s="6">
        <v>1.0091372063076423</v>
      </c>
      <c r="AL41" s="6">
        <v>4.089972979390331</v>
      </c>
      <c r="AM41" s="7">
        <v>6.0447892851117206</v>
      </c>
      <c r="AN41" s="5">
        <v>5.5520667132408201</v>
      </c>
      <c r="AO41" s="6">
        <v>1.2449005619540863</v>
      </c>
      <c r="AP41" s="6">
        <v>4.1726632522088289</v>
      </c>
      <c r="AQ41" s="7">
        <v>7.4436196101992289</v>
      </c>
      <c r="AR41" s="19">
        <f t="shared" ref="AR41:AR45" si="17">(AB41-G41)/G41</f>
        <v>-0.32002428456508319</v>
      </c>
      <c r="AS41" s="19">
        <f t="shared" ref="AS41:AS45" si="18">(AF41-K41)/K41</f>
        <v>-0.27596517122273784</v>
      </c>
      <c r="AT41" s="19">
        <f t="shared" ref="AT41:AT45" si="19">(AJ41-O41)/O41</f>
        <v>-0.26000292606072561</v>
      </c>
      <c r="AU41" s="19">
        <f t="shared" ref="AU41:AU45" si="20">(AN41-S41)/S41</f>
        <v>-0.29784100184222462</v>
      </c>
    </row>
    <row r="42" spans="1:47" x14ac:dyDescent="0.25">
      <c r="A42" s="1">
        <v>2070</v>
      </c>
      <c r="C42" s="4">
        <f t="shared" si="8"/>
        <v>7.585682170026617</v>
      </c>
      <c r="D42" s="4">
        <f t="shared" si="8"/>
        <v>1.747442688860215</v>
      </c>
      <c r="E42" s="4">
        <f t="shared" si="8"/>
        <v>5.7454883822227938</v>
      </c>
      <c r="F42" s="4">
        <f t="shared" si="8"/>
        <v>9.9999617834431902</v>
      </c>
      <c r="G42" s="5">
        <v>8.0925360042825965</v>
      </c>
      <c r="H42" s="6">
        <v>2.0899943140271828</v>
      </c>
      <c r="I42" s="6">
        <v>6.0052396215368731</v>
      </c>
      <c r="J42" s="7">
        <v>11.001194059845144</v>
      </c>
      <c r="K42" s="5">
        <v>7.2596655982735587</v>
      </c>
      <c r="L42" s="6">
        <v>1.487409004205551</v>
      </c>
      <c r="M42" s="6">
        <v>5.318334704396726</v>
      </c>
      <c r="N42" s="7">
        <v>9.0776851297829513</v>
      </c>
      <c r="O42" s="5">
        <v>6.9579877242677357</v>
      </c>
      <c r="P42" s="6">
        <v>1.6302404124578149</v>
      </c>
      <c r="Q42" s="6">
        <v>5.3596167599946449</v>
      </c>
      <c r="R42" s="7">
        <v>9.1888793204426715</v>
      </c>
      <c r="S42" s="5">
        <v>8.0325393532825782</v>
      </c>
      <c r="T42" s="6">
        <v>1.7821270247503107</v>
      </c>
      <c r="U42" s="6">
        <v>6.298762442962933</v>
      </c>
      <c r="V42" s="7">
        <v>10.732088623701992</v>
      </c>
      <c r="X42" s="4">
        <f t="shared" si="9"/>
        <v>5.3891284886601483</v>
      </c>
      <c r="Y42" s="4">
        <f t="shared" si="10"/>
        <v>1.2402027783160288</v>
      </c>
      <c r="Z42" s="4">
        <f t="shared" si="11"/>
        <v>4.0816527573900725</v>
      </c>
      <c r="AA42" s="4">
        <f t="shared" si="12"/>
        <v>7.1005335016473463</v>
      </c>
      <c r="AB42" s="5">
        <v>5.5787522788063226</v>
      </c>
      <c r="AC42" s="6">
        <v>1.4407795697048644</v>
      </c>
      <c r="AD42" s="6">
        <v>4.1398325822335078</v>
      </c>
      <c r="AE42" s="7">
        <v>7.58389414621979</v>
      </c>
      <c r="AF42" s="5">
        <v>5.2474725708218282</v>
      </c>
      <c r="AG42" s="6">
        <v>1.0751373937965132</v>
      </c>
      <c r="AH42" s="6">
        <v>3.8442287879497461</v>
      </c>
      <c r="AI42" s="7">
        <v>6.5615837369177745</v>
      </c>
      <c r="AJ42" s="5">
        <v>5.1659873692392599</v>
      </c>
      <c r="AK42" s="6">
        <v>1.2103788786817371</v>
      </c>
      <c r="AL42" s="6">
        <v>3.9792700969459176</v>
      </c>
      <c r="AM42" s="7">
        <v>6.8223222558022565</v>
      </c>
      <c r="AN42" s="5">
        <v>5.5643017357731797</v>
      </c>
      <c r="AO42" s="6">
        <v>1.2345152710810006</v>
      </c>
      <c r="AP42" s="6">
        <v>4.3632795624311198</v>
      </c>
      <c r="AQ42" s="7">
        <v>7.4343338676495634</v>
      </c>
      <c r="AR42" s="19">
        <f t="shared" si="17"/>
        <v>-0.31062990935671725</v>
      </c>
      <c r="AS42" s="19">
        <f t="shared" si="18"/>
        <v>-0.27717434091320348</v>
      </c>
      <c r="AT42" s="19">
        <f t="shared" si="19"/>
        <v>-0.25754577703240594</v>
      </c>
      <c r="AU42" s="19">
        <f t="shared" si="20"/>
        <v>-0.30727986617341979</v>
      </c>
    </row>
    <row r="43" spans="1:47" x14ac:dyDescent="0.25">
      <c r="A43" s="1">
        <v>2075</v>
      </c>
      <c r="C43" s="4">
        <f t="shared" si="8"/>
        <v>7.5690570303732718</v>
      </c>
      <c r="D43" s="4">
        <f t="shared" si="8"/>
        <v>1.7114368800021329</v>
      </c>
      <c r="E43" s="4">
        <f t="shared" si="8"/>
        <v>5.8035605072896139</v>
      </c>
      <c r="F43" s="4">
        <f t="shared" si="8"/>
        <v>9.8890426513256706</v>
      </c>
      <c r="G43" s="5">
        <v>8.0480535583832609</v>
      </c>
      <c r="H43" s="6">
        <v>2.1634439209887391</v>
      </c>
      <c r="I43" s="6">
        <v>5.9555208854591761</v>
      </c>
      <c r="J43" s="7">
        <v>10.767820651100195</v>
      </c>
      <c r="K43" s="5">
        <v>7.109211730475228</v>
      </c>
      <c r="L43" s="6">
        <v>1.4498388317591124</v>
      </c>
      <c r="M43" s="6">
        <v>5.4342199761641545</v>
      </c>
      <c r="N43" s="7">
        <v>9.0128133389719931</v>
      </c>
      <c r="O43" s="5">
        <v>7.1485303076316384</v>
      </c>
      <c r="P43" s="6">
        <v>1.4536709385712121</v>
      </c>
      <c r="Q43" s="6">
        <v>5.4606301561101542</v>
      </c>
      <c r="R43" s="7">
        <v>9.0826919870612386</v>
      </c>
      <c r="S43" s="5">
        <v>7.9704325250029582</v>
      </c>
      <c r="T43" s="6">
        <v>1.778793828689468</v>
      </c>
      <c r="U43" s="6">
        <v>6.363871011424969</v>
      </c>
      <c r="V43" s="7">
        <v>10.692844628169251</v>
      </c>
      <c r="X43" s="4">
        <f t="shared" si="9"/>
        <v>5.4162051456373881</v>
      </c>
      <c r="Y43" s="4">
        <f t="shared" si="10"/>
        <v>1.2224653214408261</v>
      </c>
      <c r="Z43" s="4">
        <f t="shared" si="11"/>
        <v>4.1518506770798451</v>
      </c>
      <c r="AA43" s="4">
        <f t="shared" si="12"/>
        <v>7.0717791150510765</v>
      </c>
      <c r="AB43" s="5">
        <v>5.6773521318157441</v>
      </c>
      <c r="AC43" s="6">
        <v>1.5261619306813654</v>
      </c>
      <c r="AD43" s="6">
        <v>4.2012132436562837</v>
      </c>
      <c r="AE43" s="7">
        <v>7.5959620652442545</v>
      </c>
      <c r="AF43" s="5">
        <v>5.1724713603778669</v>
      </c>
      <c r="AG43" s="6">
        <v>1.0548637625027399</v>
      </c>
      <c r="AH43" s="6">
        <v>3.95379238350852</v>
      </c>
      <c r="AI43" s="7">
        <v>6.5574807221486342</v>
      </c>
      <c r="AJ43" s="5">
        <v>5.286709221642286</v>
      </c>
      <c r="AK43" s="6">
        <v>1.0750651148493164</v>
      </c>
      <c r="AL43" s="6">
        <v>4.0384194456678388</v>
      </c>
      <c r="AM43" s="7">
        <v>6.7171221802152115</v>
      </c>
      <c r="AN43" s="5">
        <v>5.5282878687136545</v>
      </c>
      <c r="AO43" s="6">
        <v>1.2337704777298832</v>
      </c>
      <c r="AP43" s="6">
        <v>4.4139776354867379</v>
      </c>
      <c r="AQ43" s="7">
        <v>7.4165514925962057</v>
      </c>
      <c r="AR43" s="19">
        <f t="shared" si="17"/>
        <v>-0.29456829646692323</v>
      </c>
      <c r="AS43" s="19">
        <f t="shared" si="18"/>
        <v>-0.27242687987404984</v>
      </c>
      <c r="AT43" s="19">
        <f t="shared" si="19"/>
        <v>-0.26044809294600135</v>
      </c>
      <c r="AU43" s="19">
        <f t="shared" si="20"/>
        <v>-0.30640051824394526</v>
      </c>
    </row>
    <row r="44" spans="1:47" x14ac:dyDescent="0.25">
      <c r="A44" s="1">
        <v>2080</v>
      </c>
      <c r="C44" s="4">
        <f t="shared" si="8"/>
        <v>7.5426135486778882</v>
      </c>
      <c r="D44" s="4">
        <f t="shared" si="8"/>
        <v>1.6425621775559216</v>
      </c>
      <c r="E44" s="4">
        <f t="shared" si="8"/>
        <v>5.6946529840249855</v>
      </c>
      <c r="F44" s="4">
        <f t="shared" si="8"/>
        <v>9.7267579763523813</v>
      </c>
      <c r="G44" s="5">
        <v>7.8859345234029012</v>
      </c>
      <c r="H44" s="6">
        <v>1.9218542331412551</v>
      </c>
      <c r="I44" s="6">
        <v>6.0797386098130719</v>
      </c>
      <c r="J44" s="7">
        <v>10.713728954826284</v>
      </c>
      <c r="K44" s="5">
        <v>7.0561262486518643</v>
      </c>
      <c r="L44" s="6">
        <v>1.4287655113347271</v>
      </c>
      <c r="M44" s="6">
        <v>5.3431991968667756</v>
      </c>
      <c r="N44" s="7">
        <v>8.8521443069523684</v>
      </c>
      <c r="O44" s="5">
        <v>7.3594849310728554</v>
      </c>
      <c r="P44" s="6">
        <v>1.4726630248268764</v>
      </c>
      <c r="Q44" s="6">
        <v>5.3375616257887941</v>
      </c>
      <c r="R44" s="7">
        <v>9.0684809579170569</v>
      </c>
      <c r="S44" s="5">
        <v>7.8689084915839294</v>
      </c>
      <c r="T44" s="6">
        <v>1.7469659409208276</v>
      </c>
      <c r="U44" s="6">
        <v>6.0181125036313023</v>
      </c>
      <c r="V44" s="7">
        <v>10.272677685713814</v>
      </c>
      <c r="X44" s="4">
        <f t="shared" si="9"/>
        <v>5.4005904024468823</v>
      </c>
      <c r="Y44" s="4">
        <f t="shared" si="10"/>
        <v>1.1747913918683788</v>
      </c>
      <c r="Z44" s="4">
        <f t="shared" si="11"/>
        <v>4.0756504057965932</v>
      </c>
      <c r="AA44" s="4">
        <f t="shared" si="12"/>
        <v>6.9604056383842376</v>
      </c>
      <c r="AB44" s="5">
        <v>5.6455339739853221</v>
      </c>
      <c r="AC44" s="6">
        <v>1.3758538489062384</v>
      </c>
      <c r="AD44" s="6">
        <v>4.352479819961645</v>
      </c>
      <c r="AE44" s="7">
        <v>7.6699496582228734</v>
      </c>
      <c r="AF44" s="5">
        <v>5.1330065151584776</v>
      </c>
      <c r="AG44" s="6">
        <v>1.0393610346351285</v>
      </c>
      <c r="AH44" s="6">
        <v>3.8869310614371173</v>
      </c>
      <c r="AI44" s="7">
        <v>6.4395268451143286</v>
      </c>
      <c r="AJ44" s="5">
        <v>5.4340901321575581</v>
      </c>
      <c r="AK44" s="6">
        <v>1.0873836533609729</v>
      </c>
      <c r="AL44" s="6">
        <v>3.9411441469251658</v>
      </c>
      <c r="AM44" s="7">
        <v>6.6959771435923008</v>
      </c>
      <c r="AN44" s="5">
        <v>5.3897309884861722</v>
      </c>
      <c r="AO44" s="6">
        <v>1.1965670305711753</v>
      </c>
      <c r="AP44" s="6">
        <v>4.1220465948624465</v>
      </c>
      <c r="AQ44" s="7">
        <v>7.0361689066074486</v>
      </c>
      <c r="AR44" s="19">
        <f t="shared" si="17"/>
        <v>-0.28410083075998099</v>
      </c>
      <c r="AS44" s="19">
        <f t="shared" si="18"/>
        <v>-0.27254610613873526</v>
      </c>
      <c r="AT44" s="19">
        <f t="shared" si="19"/>
        <v>-0.2616208630017014</v>
      </c>
      <c r="AU44" s="19">
        <f t="shared" si="20"/>
        <v>-0.31505989753843544</v>
      </c>
    </row>
    <row r="45" spans="1:47" x14ac:dyDescent="0.25">
      <c r="A45" s="1">
        <v>2085</v>
      </c>
      <c r="C45" s="4">
        <f t="shared" si="8"/>
        <v>7.5651944124627359</v>
      </c>
      <c r="D45" s="4">
        <f t="shared" si="8"/>
        <v>1.682948023920547</v>
      </c>
      <c r="E45" s="4">
        <f t="shared" si="8"/>
        <v>5.6266598781369215</v>
      </c>
      <c r="F45" s="4">
        <f t="shared" si="8"/>
        <v>9.7288614049937525</v>
      </c>
      <c r="G45" s="5">
        <v>7.8557680360983833</v>
      </c>
      <c r="H45" s="6">
        <v>1.9960038124857602</v>
      </c>
      <c r="I45" s="6">
        <v>6.0582892987637509</v>
      </c>
      <c r="J45" s="7">
        <v>10.640835298519438</v>
      </c>
      <c r="K45" s="5">
        <v>7.1463314381728047</v>
      </c>
      <c r="L45" s="6">
        <v>1.5030237721990936</v>
      </c>
      <c r="M45" s="6">
        <v>5.3810744302493463</v>
      </c>
      <c r="N45" s="7">
        <v>9.4937523315974417</v>
      </c>
      <c r="O45" s="5">
        <v>7.516906211816007</v>
      </c>
      <c r="P45" s="6">
        <v>1.6534977009735605</v>
      </c>
      <c r="Q45" s="6">
        <v>5.3436887259994235</v>
      </c>
      <c r="R45" s="7">
        <v>8.8873981540885243</v>
      </c>
      <c r="S45" s="5">
        <v>7.7417719637637488</v>
      </c>
      <c r="T45" s="6">
        <v>1.5792668100237739</v>
      </c>
      <c r="U45" s="6">
        <v>5.7235870575351662</v>
      </c>
      <c r="V45" s="7">
        <v>9.8934598357696029</v>
      </c>
      <c r="X45" s="4">
        <f t="shared" si="9"/>
        <v>5.4259450425074505</v>
      </c>
      <c r="Y45" s="4">
        <f t="shared" si="10"/>
        <v>1.2075311911851514</v>
      </c>
      <c r="Z45" s="4">
        <f t="shared" si="11"/>
        <v>4.0345873319248646</v>
      </c>
      <c r="AA45" s="4">
        <f t="shared" si="12"/>
        <v>6.9748047978826495</v>
      </c>
      <c r="AB45" s="5">
        <v>5.6048560732545818</v>
      </c>
      <c r="AC45" s="6">
        <v>1.4240891583410811</v>
      </c>
      <c r="AD45" s="6">
        <v>4.3224086319348149</v>
      </c>
      <c r="AE45" s="7">
        <v>7.59191845703086</v>
      </c>
      <c r="AF45" s="5">
        <v>5.2461522612891986</v>
      </c>
      <c r="AG45" s="6">
        <v>1.1033761349459295</v>
      </c>
      <c r="AH45" s="6">
        <v>3.9502695942179815</v>
      </c>
      <c r="AI45" s="7">
        <v>6.9694039093244182</v>
      </c>
      <c r="AJ45" s="5">
        <v>5.5559538197479661</v>
      </c>
      <c r="AK45" s="6">
        <v>1.2221460011337708</v>
      </c>
      <c r="AL45" s="6">
        <v>3.9496685141676138</v>
      </c>
      <c r="AM45" s="7">
        <v>6.5689224170724314</v>
      </c>
      <c r="AN45" s="5">
        <v>5.2968180157380527</v>
      </c>
      <c r="AO45" s="6">
        <v>1.0805134703198245</v>
      </c>
      <c r="AP45" s="6">
        <v>3.9160025873790487</v>
      </c>
      <c r="AQ45" s="7">
        <v>6.7689744081028893</v>
      </c>
      <c r="AR45" s="19">
        <f t="shared" si="17"/>
        <v>-0.28652984055798714</v>
      </c>
      <c r="AS45" s="19">
        <f t="shared" si="18"/>
        <v>-0.26589575271217053</v>
      </c>
      <c r="AT45" s="19">
        <f t="shared" si="19"/>
        <v>-0.26087227069370272</v>
      </c>
      <c r="AU45" s="19">
        <f t="shared" si="20"/>
        <v>-0.31581322202069284</v>
      </c>
    </row>
    <row r="46" spans="1:47" x14ac:dyDescent="0.25">
      <c r="G46" s="5"/>
      <c r="H46" s="6"/>
      <c r="I46" s="6"/>
      <c r="J46" s="7"/>
      <c r="K46" s="5"/>
      <c r="L46" s="6"/>
      <c r="M46" s="6"/>
      <c r="N46" s="7"/>
      <c r="O46" s="5"/>
      <c r="P46" s="6"/>
      <c r="Q46" s="6"/>
      <c r="R46" s="7"/>
      <c r="S46" s="5"/>
      <c r="T46" s="6"/>
      <c r="U46" s="6"/>
      <c r="V46" s="7"/>
      <c r="AB46" s="5"/>
      <c r="AC46" s="6"/>
      <c r="AD46" s="6"/>
      <c r="AE46" s="7"/>
      <c r="AF46" s="5"/>
      <c r="AG46" s="6"/>
      <c r="AH46" s="6"/>
      <c r="AI46" s="7"/>
      <c r="AJ46" s="5"/>
      <c r="AK46" s="6"/>
      <c r="AL46" s="6"/>
      <c r="AM46" s="7"/>
      <c r="AN46" s="5"/>
      <c r="AO46" s="6"/>
      <c r="AP46" s="6"/>
      <c r="AQ46" s="7"/>
    </row>
    <row r="47" spans="1:47" x14ac:dyDescent="0.25">
      <c r="A47" s="1">
        <v>2015</v>
      </c>
      <c r="C47" s="28">
        <f>C31*25.406</f>
        <v>191.8634733456343</v>
      </c>
      <c r="D47" s="28">
        <f t="shared" ref="D47:F47" si="21">D31*25.406</f>
        <v>46.174044717104735</v>
      </c>
      <c r="E47" s="28">
        <f t="shared" si="21"/>
        <v>143.7064787625506</v>
      </c>
      <c r="F47" s="28">
        <f t="shared" si="21"/>
        <v>252.03646202812365</v>
      </c>
      <c r="G47" s="5"/>
      <c r="H47" s="6"/>
      <c r="I47" s="6"/>
      <c r="J47" s="7"/>
      <c r="K47" s="5"/>
      <c r="L47" s="6"/>
      <c r="M47" s="6"/>
      <c r="N47" s="7"/>
      <c r="O47" s="5"/>
      <c r="P47" s="6"/>
      <c r="Q47" s="6"/>
      <c r="R47" s="7"/>
      <c r="S47" s="5"/>
      <c r="T47" s="6"/>
      <c r="U47" s="6"/>
      <c r="V47" s="7"/>
      <c r="X47" s="28">
        <f>X31*25.406</f>
        <v>135.67840004373744</v>
      </c>
      <c r="Y47" s="28">
        <f t="shared" ref="Y47:AA47" si="22">Y31*25.406</f>
        <v>32.546168533795665</v>
      </c>
      <c r="Z47" s="28">
        <f t="shared" si="22"/>
        <v>101.72354971629785</v>
      </c>
      <c r="AA47" s="28">
        <f t="shared" si="22"/>
        <v>178.10863316771497</v>
      </c>
      <c r="AB47" s="5"/>
      <c r="AC47" s="6"/>
      <c r="AD47" s="6"/>
      <c r="AE47" s="7"/>
      <c r="AF47" s="5"/>
      <c r="AG47" s="6"/>
      <c r="AH47" s="6"/>
      <c r="AI47" s="7"/>
      <c r="AJ47" s="5"/>
      <c r="AK47" s="6"/>
      <c r="AL47" s="6"/>
      <c r="AM47" s="7"/>
      <c r="AN47" s="5"/>
      <c r="AO47" s="6"/>
      <c r="AP47" s="6"/>
      <c r="AQ47" s="7"/>
    </row>
    <row r="48" spans="1:47" x14ac:dyDescent="0.25">
      <c r="A48" s="30">
        <v>2020</v>
      </c>
      <c r="B48" s="27"/>
      <c r="C48" s="31">
        <f t="shared" ref="C48:F61" si="23">C32*25.406</f>
        <v>190.16241589129751</v>
      </c>
      <c r="D48" s="31">
        <f t="shared" si="23"/>
        <v>48.03887034592897</v>
      </c>
      <c r="E48" s="31">
        <f t="shared" si="23"/>
        <v>139.86325249602453</v>
      </c>
      <c r="F48" s="31">
        <f t="shared" si="23"/>
        <v>244.01817921918976</v>
      </c>
      <c r="G48" s="5"/>
      <c r="H48" s="6"/>
      <c r="I48" s="6"/>
      <c r="J48" s="7"/>
      <c r="K48" s="5"/>
      <c r="L48" s="6"/>
      <c r="M48" s="6"/>
      <c r="N48" s="7"/>
      <c r="O48" s="5"/>
      <c r="P48" s="6"/>
      <c r="Q48" s="6"/>
      <c r="R48" s="7"/>
      <c r="S48" s="5"/>
      <c r="T48" s="6"/>
      <c r="U48" s="6"/>
      <c r="V48" s="7"/>
      <c r="X48" s="31">
        <f t="shared" ref="X48:AA48" si="24">X32*25.406</f>
        <v>135.14723320294354</v>
      </c>
      <c r="Y48" s="31">
        <f t="shared" si="24"/>
        <v>34.012828963796935</v>
      </c>
      <c r="Z48" s="31">
        <f t="shared" si="24"/>
        <v>99.523784115630875</v>
      </c>
      <c r="AA48" s="31">
        <f t="shared" si="24"/>
        <v>173.34289612526274</v>
      </c>
      <c r="AB48" s="5"/>
      <c r="AC48" s="6"/>
      <c r="AD48" s="6"/>
      <c r="AE48" s="7"/>
      <c r="AF48" s="5"/>
      <c r="AG48" s="6"/>
      <c r="AH48" s="6"/>
      <c r="AI48" s="7"/>
      <c r="AJ48" s="5"/>
      <c r="AK48" s="6"/>
      <c r="AL48" s="6"/>
      <c r="AM48" s="7"/>
      <c r="AN48" s="5"/>
      <c r="AO48" s="6"/>
      <c r="AP48" s="6"/>
      <c r="AQ48" s="7"/>
    </row>
    <row r="49" spans="1:43" x14ac:dyDescent="0.25">
      <c r="A49" s="1">
        <v>2025</v>
      </c>
      <c r="C49" s="28">
        <f t="shared" si="23"/>
        <v>190.68174099178012</v>
      </c>
      <c r="D49" s="28">
        <f t="shared" si="23"/>
        <v>45.935175137029873</v>
      </c>
      <c r="E49" s="28">
        <f t="shared" si="23"/>
        <v>142.5698543622361</v>
      </c>
      <c r="F49" s="28">
        <f t="shared" si="23"/>
        <v>246.00469938976946</v>
      </c>
      <c r="G49" s="5"/>
      <c r="H49" s="6"/>
      <c r="I49" s="6"/>
      <c r="J49" s="7"/>
      <c r="K49" s="5"/>
      <c r="L49" s="6"/>
      <c r="M49" s="6"/>
      <c r="N49" s="7"/>
      <c r="O49" s="5"/>
      <c r="P49" s="6"/>
      <c r="Q49" s="6"/>
      <c r="R49" s="7"/>
      <c r="S49" s="5"/>
      <c r="T49" s="6"/>
      <c r="U49" s="6"/>
      <c r="V49" s="7"/>
      <c r="X49" s="28">
        <f t="shared" ref="X49:AA49" si="25">X33*25.406</f>
        <v>134.66946649591372</v>
      </c>
      <c r="Y49" s="28">
        <f t="shared" si="25"/>
        <v>32.431702801573728</v>
      </c>
      <c r="Z49" s="28">
        <f t="shared" si="25"/>
        <v>100.73220760955127</v>
      </c>
      <c r="AA49" s="28">
        <f t="shared" si="25"/>
        <v>173.76719945653028</v>
      </c>
      <c r="AB49" s="5"/>
      <c r="AC49" s="6"/>
      <c r="AD49" s="6"/>
      <c r="AE49" s="7"/>
      <c r="AF49" s="5"/>
      <c r="AG49" s="6"/>
      <c r="AH49" s="6"/>
      <c r="AI49" s="7"/>
      <c r="AJ49" s="5"/>
      <c r="AK49" s="6"/>
      <c r="AL49" s="6"/>
      <c r="AM49" s="7"/>
      <c r="AN49" s="5"/>
      <c r="AO49" s="6"/>
      <c r="AP49" s="6"/>
      <c r="AQ49" s="7"/>
    </row>
    <row r="50" spans="1:43" x14ac:dyDescent="0.25">
      <c r="A50" s="1">
        <v>2030</v>
      </c>
      <c r="C50" s="28">
        <f t="shared" si="23"/>
        <v>191.53401530208879</v>
      </c>
      <c r="D50" s="28">
        <f t="shared" si="23"/>
        <v>46.015938471201203</v>
      </c>
      <c r="E50" s="28">
        <f t="shared" si="23"/>
        <v>142.94517520190621</v>
      </c>
      <c r="F50" s="28">
        <f t="shared" si="23"/>
        <v>247.74520878649486</v>
      </c>
      <c r="G50" s="11"/>
      <c r="H50" s="12"/>
      <c r="I50" s="12"/>
      <c r="J50" s="13"/>
      <c r="K50" s="8"/>
      <c r="L50" s="9"/>
      <c r="M50" s="9"/>
      <c r="N50" s="10"/>
      <c r="O50" s="8"/>
      <c r="P50" s="9"/>
      <c r="Q50" s="9"/>
      <c r="R50" s="10"/>
      <c r="S50" s="8"/>
      <c r="T50" s="9"/>
      <c r="U50" s="9"/>
      <c r="V50" s="10"/>
      <c r="X50" s="28">
        <f t="shared" ref="X50:AA50" si="26">X34*25.406</f>
        <v>135.49892340484493</v>
      </c>
      <c r="Y50" s="28">
        <f t="shared" si="26"/>
        <v>32.536267105269033</v>
      </c>
      <c r="Z50" s="28">
        <f t="shared" si="26"/>
        <v>101.15065967348133</v>
      </c>
      <c r="AA50" s="28">
        <f t="shared" si="26"/>
        <v>175.29223815581537</v>
      </c>
      <c r="AB50" s="11"/>
      <c r="AC50" s="12"/>
      <c r="AD50" s="12"/>
      <c r="AE50" s="13"/>
      <c r="AF50" s="8"/>
      <c r="AG50" s="9"/>
      <c r="AH50" s="9"/>
      <c r="AI50" s="10"/>
      <c r="AJ50" s="8"/>
      <c r="AK50" s="9"/>
      <c r="AL50" s="9"/>
      <c r="AM50" s="10"/>
      <c r="AN50" s="8"/>
      <c r="AO50" s="9"/>
      <c r="AP50" s="9"/>
      <c r="AQ50" s="10"/>
    </row>
    <row r="51" spans="1:43" x14ac:dyDescent="0.25">
      <c r="A51" s="1">
        <v>2035</v>
      </c>
      <c r="C51" s="28">
        <f t="shared" si="23"/>
        <v>190.53007155398112</v>
      </c>
      <c r="D51" s="28">
        <f t="shared" si="23"/>
        <v>43.913963396237222</v>
      </c>
      <c r="E51" s="28">
        <f t="shared" si="23"/>
        <v>145.72974752003245</v>
      </c>
      <c r="F51" s="28">
        <f t="shared" si="23"/>
        <v>245.69833786665649</v>
      </c>
      <c r="X51" s="28">
        <f t="shared" ref="X51:AA51" si="27">X35*25.406</f>
        <v>135.59001891747172</v>
      </c>
      <c r="Y51" s="28">
        <f t="shared" si="27"/>
        <v>31.24419254162558</v>
      </c>
      <c r="Z51" s="28">
        <f t="shared" si="27"/>
        <v>103.68260569405039</v>
      </c>
      <c r="AA51" s="28">
        <f t="shared" si="27"/>
        <v>174.83015836252167</v>
      </c>
    </row>
    <row r="52" spans="1:43" x14ac:dyDescent="0.25">
      <c r="A52" s="1">
        <v>2040</v>
      </c>
      <c r="C52" s="28">
        <f t="shared" si="23"/>
        <v>185.83603919653694</v>
      </c>
      <c r="D52" s="28">
        <f t="shared" si="23"/>
        <v>38.999155035472093</v>
      </c>
      <c r="E52" s="28">
        <f t="shared" si="23"/>
        <v>148.55355694020182</v>
      </c>
      <c r="F52" s="28">
        <f t="shared" si="23"/>
        <v>236.24831330808848</v>
      </c>
      <c r="X52" s="28">
        <f t="shared" ref="X52:AA52" si="28">X36*25.406</f>
        <v>131.84061190936458</v>
      </c>
      <c r="Y52" s="28">
        <f t="shared" si="28"/>
        <v>27.679784876733965</v>
      </c>
      <c r="Z52" s="28">
        <f t="shared" si="28"/>
        <v>105.38938831687599</v>
      </c>
      <c r="AA52" s="28">
        <f t="shared" si="28"/>
        <v>167.62518356078556</v>
      </c>
    </row>
    <row r="53" spans="1:43" x14ac:dyDescent="0.25">
      <c r="A53" s="1">
        <v>2045</v>
      </c>
      <c r="C53" s="28">
        <f t="shared" si="23"/>
        <v>184.99543098177034</v>
      </c>
      <c r="D53" s="28">
        <f t="shared" si="23"/>
        <v>38.603272229190281</v>
      </c>
      <c r="E53" s="28">
        <f t="shared" si="23"/>
        <v>147.68713720214666</v>
      </c>
      <c r="F53" s="28">
        <f t="shared" si="23"/>
        <v>224.87777400715885</v>
      </c>
      <c r="X53" s="28">
        <f t="shared" ref="X53:AA53" si="29">X37*25.406</f>
        <v>130.90283909128109</v>
      </c>
      <c r="Y53" s="28">
        <f t="shared" si="29"/>
        <v>27.321731352464834</v>
      </c>
      <c r="Z53" s="28">
        <f t="shared" si="29"/>
        <v>104.5651876577213</v>
      </c>
      <c r="AA53" s="28">
        <f t="shared" si="29"/>
        <v>158.96593274250486</v>
      </c>
    </row>
    <row r="54" spans="1:43" x14ac:dyDescent="0.25">
      <c r="A54" s="30">
        <v>2050</v>
      </c>
      <c r="B54" s="27"/>
      <c r="C54" s="31">
        <f t="shared" si="23"/>
        <v>182.99490425118475</v>
      </c>
      <c r="D54" s="31">
        <f t="shared" si="23"/>
        <v>34.006596664445937</v>
      </c>
      <c r="E54" s="31">
        <f t="shared" si="23"/>
        <v>144.15310138653064</v>
      </c>
      <c r="F54" s="31">
        <f t="shared" si="23"/>
        <v>224.29282119719176</v>
      </c>
      <c r="X54" s="31">
        <f t="shared" ref="X54:AA54" si="30">X38*25.406</f>
        <v>129.09561268848199</v>
      </c>
      <c r="Y54" s="31">
        <f t="shared" si="30"/>
        <v>23.783141855574591</v>
      </c>
      <c r="Z54" s="31">
        <f t="shared" si="30"/>
        <v>101.83258110026954</v>
      </c>
      <c r="AA54" s="31">
        <f t="shared" si="30"/>
        <v>158.06628437627833</v>
      </c>
    </row>
    <row r="55" spans="1:43" x14ac:dyDescent="0.25">
      <c r="A55" s="1">
        <v>2055</v>
      </c>
      <c r="C55" s="28">
        <f t="shared" si="23"/>
        <v>183.11644760898204</v>
      </c>
      <c r="D55" s="28">
        <f t="shared" si="23"/>
        <v>35.817953963819605</v>
      </c>
      <c r="E55" s="28">
        <f t="shared" si="23"/>
        <v>143.79736435569501</v>
      </c>
      <c r="F55" s="28">
        <f t="shared" si="23"/>
        <v>222.04171911665111</v>
      </c>
      <c r="X55" s="28">
        <f t="shared" ref="X55:AA55" si="31">X39*25.406</f>
        <v>129.81872325980166</v>
      </c>
      <c r="Y55" s="28">
        <f t="shared" si="31"/>
        <v>25.192085211553138</v>
      </c>
      <c r="Z55" s="28">
        <f t="shared" si="31"/>
        <v>102.14896135800738</v>
      </c>
      <c r="AA55" s="28">
        <f t="shared" si="31"/>
        <v>157.27433135355955</v>
      </c>
    </row>
    <row r="56" spans="1:43" x14ac:dyDescent="0.25">
      <c r="A56" s="1">
        <v>2060</v>
      </c>
      <c r="C56" s="28">
        <f t="shared" si="23"/>
        <v>186.9089025749293</v>
      </c>
      <c r="D56" s="28">
        <f t="shared" si="23"/>
        <v>38.510888590081443</v>
      </c>
      <c r="E56" s="28">
        <f t="shared" si="23"/>
        <v>145.85097701974544</v>
      </c>
      <c r="F56" s="28">
        <f t="shared" si="23"/>
        <v>235.64490322526953</v>
      </c>
      <c r="X56" s="28">
        <f t="shared" ref="X56:AA56" si="32">X40*25.406</f>
        <v>132.13224148793537</v>
      </c>
      <c r="Y56" s="28">
        <f t="shared" si="32"/>
        <v>27.031355607782452</v>
      </c>
      <c r="Z56" s="28">
        <f t="shared" si="32"/>
        <v>103.26051759882203</v>
      </c>
      <c r="AA56" s="28">
        <f t="shared" si="32"/>
        <v>166.38779627573084</v>
      </c>
    </row>
    <row r="57" spans="1:43" x14ac:dyDescent="0.25">
      <c r="A57" s="1">
        <v>2065</v>
      </c>
      <c r="C57" s="28">
        <f t="shared" si="23"/>
        <v>191.31706443715899</v>
      </c>
      <c r="D57" s="28">
        <f t="shared" si="23"/>
        <v>43.683359332152044</v>
      </c>
      <c r="E57" s="28">
        <f t="shared" si="23"/>
        <v>145.17565375629161</v>
      </c>
      <c r="F57" s="28">
        <f t="shared" si="23"/>
        <v>245.93041455096142</v>
      </c>
      <c r="X57" s="28">
        <f t="shared" ref="X57:AA57" si="33">X41*25.406</f>
        <v>135.84066486798602</v>
      </c>
      <c r="Y57" s="28">
        <f t="shared" si="33"/>
        <v>30.901847568737583</v>
      </c>
      <c r="Z57" s="28">
        <f t="shared" si="33"/>
        <v>103.19991867345979</v>
      </c>
      <c r="AA57" s="28">
        <f t="shared" si="33"/>
        <v>174.43910059071302</v>
      </c>
    </row>
    <row r="58" spans="1:43" x14ac:dyDescent="0.25">
      <c r="A58" s="1">
        <v>2070</v>
      </c>
      <c r="C58" s="28">
        <f t="shared" si="23"/>
        <v>192.72184121169622</v>
      </c>
      <c r="D58" s="28">
        <f t="shared" si="23"/>
        <v>44.39552895318262</v>
      </c>
      <c r="E58" s="28">
        <f t="shared" si="23"/>
        <v>145.9698778387523</v>
      </c>
      <c r="F58" s="28">
        <f t="shared" si="23"/>
        <v>254.05902907015769</v>
      </c>
      <c r="X58" s="28">
        <f t="shared" ref="X58:AA58" si="34">X42*25.406</f>
        <v>136.91619838289972</v>
      </c>
      <c r="Y58" s="28">
        <f t="shared" si="34"/>
        <v>31.508591785897025</v>
      </c>
      <c r="Z58" s="28">
        <f t="shared" si="34"/>
        <v>103.69846995425218</v>
      </c>
      <c r="AA58" s="28">
        <f t="shared" si="34"/>
        <v>180.39615414285248</v>
      </c>
    </row>
    <row r="59" spans="1:43" x14ac:dyDescent="0.25">
      <c r="A59" s="1">
        <v>2075</v>
      </c>
      <c r="C59" s="28">
        <f t="shared" si="23"/>
        <v>192.29946291366335</v>
      </c>
      <c r="D59" s="28">
        <f t="shared" si="23"/>
        <v>43.480765373334187</v>
      </c>
      <c r="E59" s="28">
        <f t="shared" si="23"/>
        <v>147.44525824819993</v>
      </c>
      <c r="F59" s="28">
        <f t="shared" si="23"/>
        <v>251.24101759957998</v>
      </c>
      <c r="X59" s="28">
        <f t="shared" ref="X59:AA59" si="35">X43*25.406</f>
        <v>137.60410793006346</v>
      </c>
      <c r="Y59" s="28">
        <f t="shared" si="35"/>
        <v>31.057953956525626</v>
      </c>
      <c r="Z59" s="28">
        <f t="shared" si="35"/>
        <v>105.48191830189054</v>
      </c>
      <c r="AA59" s="28">
        <f t="shared" si="35"/>
        <v>179.66562019698765</v>
      </c>
    </row>
    <row r="60" spans="1:43" x14ac:dyDescent="0.25">
      <c r="A60" s="1">
        <v>2080</v>
      </c>
      <c r="C60" s="28">
        <f t="shared" si="23"/>
        <v>191.62763981771042</v>
      </c>
      <c r="D60" s="28">
        <f t="shared" si="23"/>
        <v>41.73093468298574</v>
      </c>
      <c r="E60" s="28">
        <f t="shared" si="23"/>
        <v>144.67835371213877</v>
      </c>
      <c r="F60" s="28">
        <f t="shared" si="23"/>
        <v>247.11801314720859</v>
      </c>
      <c r="X60" s="28">
        <f t="shared" ref="X60:AA60" si="36">X44*25.406</f>
        <v>137.20739976456548</v>
      </c>
      <c r="Y60" s="28">
        <f t="shared" si="36"/>
        <v>29.846750101808031</v>
      </c>
      <c r="Z60" s="28">
        <f t="shared" si="36"/>
        <v>103.54597420966824</v>
      </c>
      <c r="AA60" s="28">
        <f t="shared" si="36"/>
        <v>176.83606564878994</v>
      </c>
    </row>
    <row r="61" spans="1:43" x14ac:dyDescent="0.25">
      <c r="A61" s="30">
        <v>2085</v>
      </c>
      <c r="B61" s="27"/>
      <c r="C61" s="31">
        <f t="shared" si="23"/>
        <v>192.20132924302825</v>
      </c>
      <c r="D61" s="31">
        <f t="shared" si="23"/>
        <v>42.756977495725415</v>
      </c>
      <c r="E61" s="31">
        <f t="shared" si="23"/>
        <v>142.95092086394661</v>
      </c>
      <c r="F61" s="31">
        <f t="shared" si="23"/>
        <v>247.17145285527127</v>
      </c>
      <c r="X61" s="31">
        <f t="shared" ref="X61:AA61" si="37">X45*25.406</f>
        <v>137.85155974994427</v>
      </c>
      <c r="Y61" s="31">
        <f t="shared" si="37"/>
        <v>30.678537443249954</v>
      </c>
      <c r="Z61" s="31">
        <f t="shared" si="37"/>
        <v>102.5027257548831</v>
      </c>
      <c r="AA61" s="31">
        <f t="shared" si="37"/>
        <v>177.2018906950066</v>
      </c>
    </row>
  </sheetData>
  <mergeCells count="8">
    <mergeCell ref="AJ2:AM2"/>
    <mergeCell ref="AN2:AQ2"/>
    <mergeCell ref="G2:J2"/>
    <mergeCell ref="K2:N2"/>
    <mergeCell ref="O2:R2"/>
    <mergeCell ref="S2:V2"/>
    <mergeCell ref="AB2:AE2"/>
    <mergeCell ref="AF2:AI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5_yr</vt:lpstr>
      <vt:lpstr>15_yr</vt:lpstr>
      <vt:lpstr>30_yr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Jeff</dc:creator>
  <cp:lastModifiedBy>Yang, Jeff</cp:lastModifiedBy>
  <dcterms:created xsi:type="dcterms:W3CDTF">2018-07-30T13:52:49Z</dcterms:created>
  <dcterms:modified xsi:type="dcterms:W3CDTF">2019-07-16T19:35:01Z</dcterms:modified>
</cp:coreProperties>
</file>