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L:\Priv\Fathead Team Experiments\FHM123-Crispr-Cas9 Tyrosinase KO\"/>
    </mc:Choice>
  </mc:AlternateContent>
  <xr:revisionPtr revIDLastSave="0" documentId="13_ncr:1_{20C0A0A3-0F8F-4CD8-9236-FF79A708443A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Manuscript title &amp; coauthors" sheetId="3" r:id="rId1"/>
    <sheet name="Figure 2_Survival" sheetId="1" r:id="rId2"/>
    <sheet name="Figure 5_Mutation efficienc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12" i="4" l="1"/>
  <c r="AJ30" i="4"/>
  <c r="AS6" i="4"/>
  <c r="AS55" i="4"/>
  <c r="AS54" i="4"/>
  <c r="AS49" i="4"/>
  <c r="AS48" i="4"/>
  <c r="AS43" i="4"/>
  <c r="AS42" i="4"/>
  <c r="AS37" i="4"/>
  <c r="AS36" i="4"/>
  <c r="AS31" i="4"/>
  <c r="AS30" i="4"/>
  <c r="AS25" i="4"/>
  <c r="AS24" i="4"/>
  <c r="AS19" i="4"/>
  <c r="AS18" i="4"/>
  <c r="AS13" i="4"/>
  <c r="AS7" i="4"/>
  <c r="AJ55" i="4" l="1"/>
  <c r="AJ54" i="4"/>
  <c r="AJ49" i="4"/>
  <c r="AJ48" i="4"/>
  <c r="AJ43" i="4"/>
  <c r="AJ42" i="4"/>
  <c r="AJ37" i="4"/>
  <c r="AJ36" i="4"/>
  <c r="AJ31" i="4"/>
  <c r="AJ25" i="4"/>
  <c r="AJ24" i="4"/>
  <c r="AJ19" i="4"/>
  <c r="AJ18" i="4"/>
  <c r="AJ13" i="4"/>
  <c r="AJ12" i="4"/>
  <c r="AJ7" i="4"/>
  <c r="AJ6" i="4"/>
  <c r="AA58" i="4" l="1"/>
  <c r="AA57" i="4"/>
  <c r="AA52" i="4"/>
  <c r="AA51" i="4"/>
  <c r="AA46" i="4"/>
  <c r="AA45" i="4"/>
  <c r="AA37" i="4"/>
  <c r="AA36" i="4"/>
  <c r="AA31" i="4"/>
  <c r="AA30" i="4"/>
  <c r="AA25" i="4"/>
  <c r="AA24" i="4"/>
  <c r="AA19" i="4"/>
  <c r="AA18" i="4"/>
  <c r="AA13" i="4"/>
  <c r="AA12" i="4"/>
  <c r="AA7" i="4"/>
  <c r="AA6" i="4"/>
</calcChain>
</file>

<file path=xl/sharedStrings.xml><?xml version="1.0" encoding="utf-8"?>
<sst xmlns="http://schemas.openxmlformats.org/spreadsheetml/2006/main" count="749" uniqueCount="118">
  <si>
    <t>1 dpf</t>
  </si>
  <si>
    <t>4 dpf</t>
  </si>
  <si>
    <t>Fish</t>
  </si>
  <si>
    <t>Treatment</t>
  </si>
  <si>
    <t>% live</t>
  </si>
  <si>
    <t>Control</t>
  </si>
  <si>
    <t>Control Inj</t>
  </si>
  <si>
    <t>Tyr</t>
  </si>
  <si>
    <t>14 dpf</t>
  </si>
  <si>
    <t>1-4 pooled</t>
  </si>
  <si>
    <t xml:space="preserve">Maki et al. </t>
  </si>
  <si>
    <t>Survival data</t>
  </si>
  <si>
    <t>Figure 5. Mutation efficiency</t>
  </si>
  <si>
    <t>Target A</t>
  </si>
  <si>
    <t>Target B</t>
  </si>
  <si>
    <t>Target C</t>
  </si>
  <si>
    <t>Con1</t>
  </si>
  <si>
    <t>Con2</t>
  </si>
  <si>
    <t>Con3</t>
  </si>
  <si>
    <t>Tyr1</t>
  </si>
  <si>
    <t>Tyr2</t>
  </si>
  <si>
    <t>Tyr3</t>
  </si>
  <si>
    <t>Tyr4</t>
  </si>
  <si>
    <t>Tyr5</t>
  </si>
  <si>
    <t>Tyr6</t>
  </si>
  <si>
    <t>Mean</t>
  </si>
  <si>
    <t>SD</t>
  </si>
  <si>
    <t>% efficiency of indel formation: Summary</t>
  </si>
  <si>
    <t>Raw data</t>
  </si>
  <si>
    <t>indel frequencies</t>
  </si>
  <si>
    <t>avg</t>
  </si>
  <si>
    <t>Control category</t>
  </si>
  <si>
    <t>control chromatogram</t>
  </si>
  <si>
    <t>overall efficiency</t>
  </si>
  <si>
    <t>R2</t>
  </si>
  <si>
    <t>stdev</t>
  </si>
  <si>
    <t xml:space="preserve">control  </t>
  </si>
  <si>
    <t>58for</t>
  </si>
  <si>
    <t>control</t>
  </si>
  <si>
    <t>60for</t>
  </si>
  <si>
    <t>62for</t>
  </si>
  <si>
    <t>59rev</t>
  </si>
  <si>
    <t>61rev</t>
  </si>
  <si>
    <t>63rev</t>
  </si>
  <si>
    <t>Fish ID</t>
  </si>
  <si>
    <t>Category</t>
  </si>
  <si>
    <t>Test chromatogram</t>
  </si>
  <si>
    <t>Tyr KO</t>
  </si>
  <si>
    <t>56for</t>
  </si>
  <si>
    <t>control injected</t>
  </si>
  <si>
    <t>64for</t>
  </si>
  <si>
    <t>66for</t>
  </si>
  <si>
    <t>68for</t>
  </si>
  <si>
    <t xml:space="preserve"> </t>
  </si>
  <si>
    <t>57rev</t>
  </si>
  <si>
    <t>65rev</t>
  </si>
  <si>
    <t>67rev</t>
  </si>
  <si>
    <t>69rev</t>
  </si>
  <si>
    <t>70for</t>
  </si>
  <si>
    <t>71rev</t>
  </si>
  <si>
    <t>72for</t>
  </si>
  <si>
    <t>73rev</t>
  </si>
  <si>
    <t>74for</t>
  </si>
  <si>
    <t>75rev</t>
  </si>
  <si>
    <t>76for</t>
  </si>
  <si>
    <t>77rev</t>
  </si>
  <si>
    <t>78for</t>
  </si>
  <si>
    <t>79rev</t>
  </si>
  <si>
    <t>Control injected</t>
  </si>
  <si>
    <t>88for</t>
  </si>
  <si>
    <t>82for</t>
  </si>
  <si>
    <t>84for</t>
  </si>
  <si>
    <t>86for</t>
  </si>
  <si>
    <t>89rev</t>
  </si>
  <si>
    <t>83rev</t>
  </si>
  <si>
    <t>85rev</t>
  </si>
  <si>
    <t>87rev</t>
  </si>
  <si>
    <t>90for</t>
  </si>
  <si>
    <t>91rev</t>
  </si>
  <si>
    <t>92for</t>
  </si>
  <si>
    <t>93rev</t>
  </si>
  <si>
    <t>80for</t>
  </si>
  <si>
    <t>81rev</t>
  </si>
  <si>
    <t>94for</t>
  </si>
  <si>
    <t>95rev</t>
  </si>
  <si>
    <t>96for</t>
  </si>
  <si>
    <t>97rev</t>
  </si>
  <si>
    <t>98for</t>
  </si>
  <si>
    <t>99rev</t>
  </si>
  <si>
    <t>100for</t>
  </si>
  <si>
    <t>101rev</t>
  </si>
  <si>
    <t>102for</t>
  </si>
  <si>
    <t>103rev</t>
  </si>
  <si>
    <t>112for</t>
  </si>
  <si>
    <t>106for</t>
  </si>
  <si>
    <t>108for</t>
  </si>
  <si>
    <t>110corrected</t>
  </si>
  <si>
    <t>113revrep</t>
  </si>
  <si>
    <t>107rev</t>
  </si>
  <si>
    <t>109rev</t>
  </si>
  <si>
    <t>111rev</t>
  </si>
  <si>
    <t>114for</t>
  </si>
  <si>
    <t>115rev</t>
  </si>
  <si>
    <t>116for</t>
  </si>
  <si>
    <t>117rev</t>
  </si>
  <si>
    <t>104for</t>
  </si>
  <si>
    <t>105rev</t>
  </si>
  <si>
    <t>118for</t>
  </si>
  <si>
    <t>119rev</t>
  </si>
  <si>
    <t>120for</t>
  </si>
  <si>
    <t>121rev</t>
  </si>
  <si>
    <t>122for</t>
  </si>
  <si>
    <t>123rev</t>
  </si>
  <si>
    <t>124for</t>
  </si>
  <si>
    <t>125rev</t>
  </si>
  <si>
    <t>126for</t>
  </si>
  <si>
    <t>127rev</t>
  </si>
  <si>
    <t>Excluded from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</si>
</sst>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" fontId="0" fillId="0" borderId="0" xfId="0" applyNumberFormat="1" applyFill="1"/>
    <xf numFmtId="1" fontId="1" fillId="0" borderId="0" xfId="0" applyNumberFormat="1" applyFont="1" applyFill="1"/>
    <xf numFmtId="2" fontId="0" fillId="0" borderId="0" xfId="0" applyNumberFormat="1"/>
    <xf numFmtId="2" fontId="0" fillId="0" borderId="0" xfId="0" applyNumberFormat="1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0" fillId="3" borderId="1" xfId="0" applyNumberFormat="1" applyFill="1" applyBorder="1"/>
    <xf numFmtId="2" fontId="0" fillId="4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2" fontId="0" fillId="2" borderId="0" xfId="0" applyNumberFormat="1" applyFill="1"/>
    <xf numFmtId="164" fontId="0" fillId="0" borderId="1" xfId="0" applyNumberFormat="1" applyBorder="1"/>
    <xf numFmtId="2" fontId="0" fillId="0" borderId="1" xfId="0" applyNumberFormat="1" applyFill="1" applyBorder="1"/>
    <xf numFmtId="2" fontId="0" fillId="2" borderId="1" xfId="0" applyNumberFormat="1" applyFill="1" applyBorder="1"/>
    <xf numFmtId="0" fontId="0" fillId="2" borderId="1" xfId="0" applyFill="1" applyBorder="1"/>
    <xf numFmtId="164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66676</xdr:rowOff>
    </xdr:from>
    <xdr:to>
      <xdr:col>15</xdr:col>
      <xdr:colOff>95250</xdr:colOff>
      <xdr:row>17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66676"/>
          <a:ext cx="9229725" cy="3228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method for CRISPR/Cas9 mutation of genes in fathead minnow (</a:t>
          </a:r>
          <a:r>
            <a:rPr lang="en-US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Pimephales promelas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 rtl="0"/>
          <a:endParaRPr lang="en-US" b="0">
            <a:effectLst/>
          </a:endParaRPr>
        </a:p>
        <a:p>
          <a:pPr algn="ctr" rtl="0"/>
          <a:br>
            <a:rPr lang="en-US" b="0">
              <a:effectLst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Jennifer A. Maki</a:t>
          </a:r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a,b,1*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Jenna E. Cavallin</a:t>
          </a:r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c,1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Kevin Lott</a:t>
          </a:r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Travis W. Saari</a:t>
          </a:r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Gerald T. Ankley</a:t>
          </a:r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Daniel L. Villeneuve</a:t>
          </a:r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</a:p>
        <a:p>
          <a:pPr algn="ctr" rtl="0"/>
          <a:endParaRPr lang="en-US" b="0">
            <a:effectLst/>
          </a:endParaRPr>
        </a:p>
        <a:p>
          <a:pPr algn="ctr" rt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  </a:t>
          </a:r>
          <a:endParaRPr lang="en-US" b="0">
            <a:effectLst/>
          </a:endParaRPr>
        </a:p>
        <a:p>
          <a:pPr algn="ctr" rtl="0"/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ORISE Research Participation Program, Mid-Continent Ecology Division, US Environmental Protection Agency, 6201 Congdon Blvd., Duluth, MN 55804, USA</a:t>
          </a:r>
        </a:p>
        <a:p>
          <a:pPr algn="ctr" rtl="0"/>
          <a:endParaRPr lang="en-US" b="0">
            <a:effectLst/>
          </a:endParaRPr>
        </a:p>
        <a:p>
          <a:pPr algn="ctr" rtl="0"/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 of Chemistry and Biochemistry, The College of St. Scholastica, 1200 Kenwood Ave., Duluth, MN 55811, USA</a:t>
          </a:r>
        </a:p>
        <a:p>
          <a:pPr algn="ctr" rtl="0"/>
          <a:endParaRPr lang="en-US" b="0">
            <a:effectLst/>
          </a:endParaRPr>
        </a:p>
        <a:p>
          <a:pPr algn="ctr" rtl="0"/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Badger Technical Services, Mid-Continent Ecology Division, US Environmental Protection Agency, 6201 Congdon Blvd., Duluth, MN 55804, USA</a:t>
          </a:r>
        </a:p>
        <a:p>
          <a:pPr algn="ctr" rtl="0"/>
          <a:endParaRPr lang="en-US" b="0">
            <a:effectLst/>
          </a:endParaRPr>
        </a:p>
        <a:p>
          <a:pPr algn="ctr" rtl="0"/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Mid-Continent Ecology Division, US Environmental Protection Agency, 6201 Congdon Blvd., Duluth, MN 55804, USA</a:t>
          </a:r>
          <a:endParaRPr lang="en-US" b="0">
            <a:effectLst/>
          </a:endParaRPr>
        </a:p>
        <a:p>
          <a:pPr algn="ctr" rt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b="0">
            <a:effectLst/>
          </a:endParaRPr>
        </a:p>
        <a:p>
          <a:pPr algn="ctr" rtl="0"/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Equally contributed as first authors</a:t>
          </a:r>
          <a:endParaRPr lang="en-US" b="0">
            <a:effectLst/>
          </a:endParaRPr>
        </a:p>
        <a:p>
          <a:pPr algn="ctr" rtl="0"/>
          <a:br>
            <a:rPr lang="en-US" b="0">
              <a:effectLst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*Corresponding author: Jennifer Maki, jmaki@css.edu</a:t>
          </a:r>
          <a:endParaRPr lang="en-US" b="0">
            <a:effectLst/>
          </a:endParaRPr>
        </a:p>
        <a:p>
          <a:pPr algn="ctr"/>
          <a:br>
            <a:rPr lang="en-US"/>
          </a:br>
          <a:br>
            <a:rPr lang="en-US"/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47625</xdr:rowOff>
    </xdr:from>
    <xdr:to>
      <xdr:col>7</xdr:col>
      <xdr:colOff>180975</xdr:colOff>
      <xdr:row>16</xdr:row>
      <xdr:rowOff>180975</xdr:rowOff>
    </xdr:to>
    <xdr:pic>
      <xdr:nvPicPr>
        <xdr:cNvPr id="2" name="Picture 1" descr="https://lh6.googleusercontent.com/xftXYctjsTasnDl80u-z1UWLJcl06f38il181n_TPtlNJ8IJkY_zb64wpIQx1lKqrWl0kqNqC5HbTsyOrsaWbf1J-AfllSugk9JT37BBlswRUIldyuARdKx8qQ995Wwv4piqxR9S">
          <a:extLst>
            <a:ext uri="{FF2B5EF4-FFF2-40B4-BE49-F238E27FC236}">
              <a16:creationId xmlns:a16="http://schemas.microsoft.com/office/drawing/2014/main" id="{9657B21A-6D55-4050-BC6A-5EF12DA5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95300"/>
          <a:ext cx="5324475" cy="280035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17</xdr:row>
      <xdr:rowOff>114300</xdr:rowOff>
    </xdr:from>
    <xdr:to>
      <xdr:col>7</xdr:col>
      <xdr:colOff>352425</xdr:colOff>
      <xdr:row>22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CD5022-185D-450E-A03A-A7A5FA1B8AE7}"/>
            </a:ext>
          </a:extLst>
        </xdr:cNvPr>
        <xdr:cNvSpPr txBox="1"/>
      </xdr:nvSpPr>
      <xdr:spPr>
        <a:xfrm>
          <a:off x="85725" y="3419475"/>
          <a:ext cx="5476875" cy="8953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Percentage of survival of control (uninjected), control injected, and tyrosinse (tyr) CRISPR/Cas9 injected fathead minnow embryos/larvae at 1, 4, and 14 days post-fertilization (dpf). For 1 and 4 dpf, bars represent mean ± SE derived from egg survival from n=4 spawning females. All larvae were pooled at 14 dpf and total percent data were calculated.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152400</xdr:rowOff>
    </xdr:from>
    <xdr:to>
      <xdr:col>9</xdr:col>
      <xdr:colOff>533400</xdr:colOff>
      <xdr:row>24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97495C-9B7A-48EA-9BA4-4F4399F69FFC}"/>
            </a:ext>
          </a:extLst>
        </xdr:cNvPr>
        <xdr:cNvSpPr txBox="1"/>
      </xdr:nvSpPr>
      <xdr:spPr>
        <a:xfrm>
          <a:off x="66675" y="3581400"/>
          <a:ext cx="5953125" cy="1142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5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Mutation efficiency represented by percentage efficiency of indel formation in guide strands A, B, and C. Control injected (Con1-3) fish mutation efficiency was calculated against wild type control fish. Tyrosinase CRISPR/Cas9 (Tyr1-6) fish simultaneously injected with all three tyr-specific guide strands A, B, and C. Sequences for Tyr1-6 fish were compared to control injected sequences to calculate mutation efficiency. Each bar represents the mean (± SD) mutation efficiency when measured against six sequences.  </a:t>
          </a:r>
          <a:endParaRPr lang="en-US" sz="1100"/>
        </a:p>
      </xdr:txBody>
    </xdr:sp>
    <xdr:clientData/>
  </xdr:twoCellAnchor>
  <xdr:twoCellAnchor editAs="oneCell">
    <xdr:from>
      <xdr:col>0</xdr:col>
      <xdr:colOff>57150</xdr:colOff>
      <xdr:row>2</xdr:row>
      <xdr:rowOff>95250</xdr:rowOff>
    </xdr:from>
    <xdr:to>
      <xdr:col>9</xdr:col>
      <xdr:colOff>514350</xdr:colOff>
      <xdr:row>18</xdr:row>
      <xdr:rowOff>47625</xdr:rowOff>
    </xdr:to>
    <xdr:pic>
      <xdr:nvPicPr>
        <xdr:cNvPr id="3" name="Picture 2" descr="https://lh5.googleusercontent.com/vaPdpHzePkJC3giVlm6VqhRwFaEiKlFHaHdvO9o4BT6d_Iqd0XNMjJLaaXprl4qwYWj8rF1mrzDcKlC1XabrI5y38iAQteCsmnP--q9Ukpi71WhsW4Pm3hgs9LKeKszYiB9ZWoCK">
          <a:extLst>
            <a:ext uri="{FF2B5EF4-FFF2-40B4-BE49-F238E27FC236}">
              <a16:creationId xmlns:a16="http://schemas.microsoft.com/office/drawing/2014/main" id="{81ECDE52-001A-4CB5-8A12-28CD008A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0"/>
          <a:ext cx="5943600" cy="300037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E26" sqref="E2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workbookViewId="0">
      <selection activeCell="L21" sqref="L21"/>
    </sheetView>
  </sheetViews>
  <sheetFormatPr defaultRowHeight="14.5" x14ac:dyDescent="0.35"/>
  <cols>
    <col min="1" max="1" width="14" customWidth="1"/>
    <col min="2" max="2" width="10.26953125" bestFit="1" customWidth="1"/>
    <col min="3" max="4" width="12" bestFit="1" customWidth="1"/>
    <col min="6" max="6" width="10.453125" bestFit="1" customWidth="1"/>
    <col min="7" max="7" width="10.26953125" bestFit="1" customWidth="1"/>
    <col min="8" max="8" width="12.26953125" customWidth="1"/>
  </cols>
  <sheetData>
    <row r="1" spans="1:16" x14ac:dyDescent="0.35">
      <c r="A1" s="1" t="s">
        <v>10</v>
      </c>
    </row>
    <row r="2" spans="1:16" ht="20.25" customHeight="1" x14ac:dyDescent="0.35">
      <c r="A2" s="9" t="s">
        <v>11</v>
      </c>
    </row>
    <row r="3" spans="1:16" x14ac:dyDescent="0.35">
      <c r="I3" s="1"/>
      <c r="J3" s="1"/>
      <c r="K3" s="1" t="s">
        <v>0</v>
      </c>
      <c r="L3" s="1" t="s">
        <v>1</v>
      </c>
      <c r="N3" s="2"/>
      <c r="O3" s="2"/>
      <c r="P3" s="1" t="s">
        <v>8</v>
      </c>
    </row>
    <row r="4" spans="1:16" x14ac:dyDescent="0.35">
      <c r="I4" s="1" t="s">
        <v>2</v>
      </c>
      <c r="J4" s="1" t="s">
        <v>3</v>
      </c>
      <c r="K4" s="1" t="s">
        <v>4</v>
      </c>
      <c r="L4" s="1" t="s">
        <v>4</v>
      </c>
      <c r="N4" s="1" t="s">
        <v>2</v>
      </c>
      <c r="O4" s="1" t="s">
        <v>3</v>
      </c>
      <c r="P4" s="1" t="s">
        <v>4</v>
      </c>
    </row>
    <row r="5" spans="1:16" x14ac:dyDescent="0.35">
      <c r="I5" s="8">
        <v>1</v>
      </c>
      <c r="J5" t="s">
        <v>5</v>
      </c>
      <c r="K5" s="6">
        <v>80</v>
      </c>
      <c r="L5" s="6">
        <v>60</v>
      </c>
      <c r="N5" s="4" t="s">
        <v>9</v>
      </c>
      <c r="O5" t="s">
        <v>5</v>
      </c>
      <c r="P5" s="7">
        <v>68.72727272727272</v>
      </c>
    </row>
    <row r="6" spans="1:16" x14ac:dyDescent="0.35">
      <c r="I6" s="8">
        <v>2</v>
      </c>
      <c r="J6" t="s">
        <v>5</v>
      </c>
      <c r="K6" s="6">
        <v>88.372093023255815</v>
      </c>
      <c r="L6" s="6">
        <v>64.341085271317837</v>
      </c>
      <c r="N6" s="4" t="s">
        <v>9</v>
      </c>
      <c r="O6" t="s">
        <v>6</v>
      </c>
      <c r="P6" s="7">
        <v>74.493927125506076</v>
      </c>
    </row>
    <row r="7" spans="1:16" x14ac:dyDescent="0.35">
      <c r="I7" s="8">
        <v>3</v>
      </c>
      <c r="J7" t="s">
        <v>5</v>
      </c>
      <c r="K7" s="6">
        <v>91.17647058823529</v>
      </c>
      <c r="L7" s="6">
        <v>89.705882352941174</v>
      </c>
      <c r="N7" s="4" t="s">
        <v>9</v>
      </c>
      <c r="O7" t="s">
        <v>7</v>
      </c>
      <c r="P7" s="7">
        <v>47.717842323651453</v>
      </c>
    </row>
    <row r="8" spans="1:16" x14ac:dyDescent="0.35">
      <c r="I8" s="8">
        <v>4</v>
      </c>
      <c r="J8" t="s">
        <v>5</v>
      </c>
      <c r="K8" s="6">
        <v>75.757575757575751</v>
      </c>
      <c r="L8" s="6">
        <v>72.727272727272734</v>
      </c>
    </row>
    <row r="9" spans="1:16" x14ac:dyDescent="0.35">
      <c r="I9" s="8">
        <v>1</v>
      </c>
      <c r="J9" t="s">
        <v>6</v>
      </c>
      <c r="K9" s="6">
        <v>36</v>
      </c>
      <c r="L9" s="6">
        <v>32</v>
      </c>
    </row>
    <row r="10" spans="1:16" x14ac:dyDescent="0.35">
      <c r="I10" s="8">
        <v>2</v>
      </c>
      <c r="J10" t="s">
        <v>6</v>
      </c>
      <c r="K10" s="6">
        <v>83.333333333333343</v>
      </c>
      <c r="L10" s="6">
        <v>79.761904761904773</v>
      </c>
    </row>
    <row r="11" spans="1:16" x14ac:dyDescent="0.35">
      <c r="I11" s="8">
        <v>3</v>
      </c>
      <c r="J11" t="s">
        <v>6</v>
      </c>
      <c r="K11" s="6">
        <v>96.202531645569621</v>
      </c>
      <c r="L11" s="6">
        <v>93.670886075949369</v>
      </c>
    </row>
    <row r="12" spans="1:16" x14ac:dyDescent="0.35">
      <c r="I12" s="8">
        <v>4</v>
      </c>
      <c r="J12" t="s">
        <v>6</v>
      </c>
      <c r="K12" s="6">
        <v>100</v>
      </c>
      <c r="L12" s="6">
        <v>100</v>
      </c>
    </row>
    <row r="13" spans="1:16" x14ac:dyDescent="0.35">
      <c r="I13" s="8">
        <v>1</v>
      </c>
      <c r="J13" t="s">
        <v>7</v>
      </c>
      <c r="K13" s="6">
        <v>35.593220338983052</v>
      </c>
      <c r="L13" s="6">
        <v>33.898305084745758</v>
      </c>
    </row>
    <row r="14" spans="1:16" x14ac:dyDescent="0.35">
      <c r="I14" s="8">
        <v>2</v>
      </c>
      <c r="J14" t="s">
        <v>7</v>
      </c>
      <c r="K14" s="6">
        <v>57.317073170731703</v>
      </c>
      <c r="L14" s="6">
        <v>53.658536585365859</v>
      </c>
    </row>
    <row r="15" spans="1:16" x14ac:dyDescent="0.35">
      <c r="I15" s="8">
        <v>3</v>
      </c>
      <c r="J15" t="s">
        <v>7</v>
      </c>
      <c r="K15" s="6">
        <v>59.375</v>
      </c>
      <c r="L15" s="6">
        <v>59.375</v>
      </c>
    </row>
    <row r="16" spans="1:16" x14ac:dyDescent="0.35">
      <c r="I16" s="8">
        <v>4</v>
      </c>
      <c r="J16" t="s">
        <v>7</v>
      </c>
      <c r="K16" s="6">
        <v>55.555555555555557</v>
      </c>
      <c r="L16" s="6">
        <v>55.555555555555557</v>
      </c>
    </row>
    <row r="19" spans="4:12" x14ac:dyDescent="0.35">
      <c r="L19" s="2"/>
    </row>
    <row r="20" spans="4:12" x14ac:dyDescent="0.35">
      <c r="D20" s="3"/>
    </row>
    <row r="21" spans="4:12" x14ac:dyDescent="0.35">
      <c r="D21" s="5"/>
    </row>
    <row r="22" spans="4:12" x14ac:dyDescent="0.35">
      <c r="D22" s="5"/>
    </row>
    <row r="23" spans="4:12" x14ac:dyDescent="0.35">
      <c r="D23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883A-DDD5-45E6-BBD2-520E2E28580F}">
  <dimension ref="A1:AT62"/>
  <sheetViews>
    <sheetView zoomScale="85" zoomScaleNormal="85" workbookViewId="0">
      <selection activeCell="X43" sqref="X43"/>
    </sheetView>
  </sheetViews>
  <sheetFormatPr defaultRowHeight="14.5" x14ac:dyDescent="0.35"/>
  <cols>
    <col min="29" max="35" width="9.1796875" style="2"/>
    <col min="38" max="43" width="9.1796875" style="2"/>
  </cols>
  <sheetData>
    <row r="1" spans="1:46" x14ac:dyDescent="0.35">
      <c r="A1" t="s">
        <v>10</v>
      </c>
    </row>
    <row r="2" spans="1:46" x14ac:dyDescent="0.35">
      <c r="A2" t="s">
        <v>12</v>
      </c>
      <c r="L2" t="s">
        <v>27</v>
      </c>
      <c r="T2" s="1" t="s">
        <v>28</v>
      </c>
    </row>
    <row r="3" spans="1:46" x14ac:dyDescent="0.35">
      <c r="L3" s="11"/>
      <c r="M3" s="31" t="s">
        <v>13</v>
      </c>
      <c r="N3" s="31"/>
      <c r="O3" s="31" t="s">
        <v>14</v>
      </c>
      <c r="P3" s="31"/>
      <c r="Q3" s="31" t="s">
        <v>15</v>
      </c>
      <c r="R3" s="31"/>
      <c r="S3" s="12"/>
      <c r="T3" s="32" t="s">
        <v>13</v>
      </c>
      <c r="U3" s="32"/>
      <c r="V3" s="32"/>
      <c r="W3" s="32"/>
      <c r="X3" s="32"/>
      <c r="Y3" s="32"/>
      <c r="Z3" s="32"/>
      <c r="AA3" s="32"/>
      <c r="AC3" s="30" t="s">
        <v>14</v>
      </c>
      <c r="AD3" s="30"/>
      <c r="AE3" s="30"/>
      <c r="AF3" s="30"/>
      <c r="AG3" s="30"/>
      <c r="AH3" s="30"/>
      <c r="AI3" s="30"/>
      <c r="AJ3" s="30"/>
      <c r="AL3" s="30" t="s">
        <v>15</v>
      </c>
      <c r="AM3" s="30"/>
      <c r="AN3" s="30"/>
      <c r="AO3" s="30"/>
      <c r="AP3" s="30"/>
      <c r="AQ3" s="30"/>
      <c r="AR3" s="30"/>
      <c r="AS3" s="30"/>
    </row>
    <row r="4" spans="1:46" x14ac:dyDescent="0.35">
      <c r="L4" s="13"/>
      <c r="M4" s="14" t="s">
        <v>25</v>
      </c>
      <c r="N4" s="14" t="s">
        <v>26</v>
      </c>
      <c r="O4" s="14" t="s">
        <v>25</v>
      </c>
      <c r="P4" s="14" t="s">
        <v>26</v>
      </c>
      <c r="Q4" s="14" t="s">
        <v>25</v>
      </c>
      <c r="R4" s="14" t="s">
        <v>26</v>
      </c>
      <c r="S4" s="10"/>
      <c r="T4" s="13"/>
      <c r="U4" s="13"/>
      <c r="V4" s="13"/>
      <c r="W4" s="13"/>
      <c r="X4" s="13"/>
      <c r="Y4" s="13" t="s">
        <v>29</v>
      </c>
      <c r="Z4" s="13"/>
      <c r="AA4" s="18" t="s">
        <v>30</v>
      </c>
      <c r="AC4" s="21"/>
      <c r="AD4" s="21"/>
      <c r="AE4" s="21"/>
      <c r="AF4" s="21"/>
      <c r="AG4" s="21"/>
      <c r="AH4" s="21" t="s">
        <v>29</v>
      </c>
      <c r="AI4" s="21"/>
      <c r="AJ4" s="18" t="s">
        <v>30</v>
      </c>
      <c r="AL4" s="21"/>
      <c r="AM4" s="21"/>
      <c r="AN4" s="21"/>
      <c r="AO4" s="21"/>
      <c r="AP4" s="21"/>
      <c r="AQ4" s="21" t="s">
        <v>29</v>
      </c>
      <c r="AR4" s="13"/>
      <c r="AS4" s="18" t="s">
        <v>30</v>
      </c>
    </row>
    <row r="5" spans="1:46" x14ac:dyDescent="0.35">
      <c r="L5" s="15" t="s">
        <v>16</v>
      </c>
      <c r="M5" s="16">
        <v>1.57</v>
      </c>
      <c r="N5" s="16">
        <v>0.7</v>
      </c>
      <c r="O5" s="16">
        <v>1.03</v>
      </c>
      <c r="P5" s="16">
        <v>0.7</v>
      </c>
      <c r="Q5" s="16">
        <v>2.88</v>
      </c>
      <c r="R5" s="16">
        <v>2.7</v>
      </c>
      <c r="S5" s="10"/>
      <c r="T5" s="13" t="s">
        <v>44</v>
      </c>
      <c r="U5" s="13" t="s">
        <v>45</v>
      </c>
      <c r="V5" s="13" t="s">
        <v>46</v>
      </c>
      <c r="W5" s="13" t="s">
        <v>31</v>
      </c>
      <c r="X5" s="13" t="s">
        <v>32</v>
      </c>
      <c r="Y5" s="13" t="s">
        <v>33</v>
      </c>
      <c r="Z5" s="13" t="s">
        <v>34</v>
      </c>
      <c r="AA5" s="19" t="s">
        <v>35</v>
      </c>
      <c r="AC5" s="21" t="s">
        <v>44</v>
      </c>
      <c r="AD5" s="21" t="s">
        <v>45</v>
      </c>
      <c r="AE5" s="21" t="s">
        <v>46</v>
      </c>
      <c r="AF5" s="21" t="s">
        <v>31</v>
      </c>
      <c r="AG5" s="21" t="s">
        <v>32</v>
      </c>
      <c r="AH5" s="21" t="s">
        <v>33</v>
      </c>
      <c r="AI5" s="21" t="s">
        <v>34</v>
      </c>
      <c r="AJ5" s="19" t="s">
        <v>35</v>
      </c>
      <c r="AL5" s="21" t="s">
        <v>44</v>
      </c>
      <c r="AM5" s="21" t="s">
        <v>45</v>
      </c>
      <c r="AN5" s="21" t="s">
        <v>46</v>
      </c>
      <c r="AO5" s="21" t="s">
        <v>31</v>
      </c>
      <c r="AP5" s="21" t="s">
        <v>32</v>
      </c>
      <c r="AQ5" s="21" t="s">
        <v>33</v>
      </c>
      <c r="AR5" s="13" t="s">
        <v>34</v>
      </c>
      <c r="AS5" s="19" t="s">
        <v>35</v>
      </c>
    </row>
    <row r="6" spans="1:46" x14ac:dyDescent="0.35">
      <c r="L6" s="15" t="s">
        <v>17</v>
      </c>
      <c r="M6" s="16">
        <v>2.02</v>
      </c>
      <c r="N6" s="16">
        <v>0.9</v>
      </c>
      <c r="O6" s="16">
        <v>2.2999999999999998</v>
      </c>
      <c r="P6" s="16">
        <v>1.3</v>
      </c>
      <c r="Q6" s="16">
        <v>6.56</v>
      </c>
      <c r="R6" s="16">
        <v>6.1</v>
      </c>
      <c r="S6" s="10"/>
      <c r="T6" s="20">
        <v>500014</v>
      </c>
      <c r="U6" s="21" t="s">
        <v>68</v>
      </c>
      <c r="V6" s="21" t="s">
        <v>50</v>
      </c>
      <c r="W6" s="21" t="s">
        <v>36</v>
      </c>
      <c r="X6" s="21" t="s">
        <v>37</v>
      </c>
      <c r="Y6" s="26">
        <v>2.2999999999999998</v>
      </c>
      <c r="Z6" s="26">
        <v>0.99</v>
      </c>
      <c r="AA6" s="18">
        <f>AVERAGE(Y6:Y11)</f>
        <v>1.5666666666666667</v>
      </c>
      <c r="AC6" s="21">
        <v>500014</v>
      </c>
      <c r="AD6" s="21" t="s">
        <v>68</v>
      </c>
      <c r="AE6" s="21" t="s">
        <v>69</v>
      </c>
      <c r="AF6" s="21" t="s">
        <v>36</v>
      </c>
      <c r="AG6" s="21" t="s">
        <v>70</v>
      </c>
      <c r="AH6" s="26">
        <v>1.4</v>
      </c>
      <c r="AI6" s="26">
        <v>0.99</v>
      </c>
      <c r="AJ6" s="18">
        <f>AVERAGE(AH6:AH11)</f>
        <v>1.0333333333333334</v>
      </c>
      <c r="AL6" s="21">
        <v>500014</v>
      </c>
      <c r="AM6" s="21" t="s">
        <v>68</v>
      </c>
      <c r="AN6" s="21" t="s">
        <v>93</v>
      </c>
      <c r="AO6" s="21" t="s">
        <v>36</v>
      </c>
      <c r="AP6" s="21" t="s">
        <v>94</v>
      </c>
      <c r="AQ6" s="26">
        <v>2.2000000000000002</v>
      </c>
      <c r="AR6" s="27">
        <v>0.48</v>
      </c>
      <c r="AS6" s="18">
        <f>AVERAGE(AQ7:AQ11)</f>
        <v>2.8800000000000003</v>
      </c>
      <c r="AT6" s="24" t="s">
        <v>117</v>
      </c>
    </row>
    <row r="7" spans="1:46" x14ac:dyDescent="0.35">
      <c r="L7" s="15" t="s">
        <v>18</v>
      </c>
      <c r="M7" s="16">
        <v>2.57</v>
      </c>
      <c r="N7" s="16">
        <v>1.1000000000000001</v>
      </c>
      <c r="O7" s="16">
        <v>3.03</v>
      </c>
      <c r="P7" s="16">
        <v>1.2</v>
      </c>
      <c r="Q7" s="16">
        <v>5.2</v>
      </c>
      <c r="R7" s="16">
        <v>4.9000000000000004</v>
      </c>
      <c r="S7" s="10"/>
      <c r="T7" s="20">
        <v>500014</v>
      </c>
      <c r="U7" s="21" t="s">
        <v>68</v>
      </c>
      <c r="V7" s="21" t="s">
        <v>50</v>
      </c>
      <c r="W7" s="21" t="s">
        <v>38</v>
      </c>
      <c r="X7" s="21" t="s">
        <v>39</v>
      </c>
      <c r="Y7" s="21">
        <v>2.1</v>
      </c>
      <c r="Z7" s="21">
        <v>0.99</v>
      </c>
      <c r="AA7" s="19">
        <f>STDEV(Y6:Y11)</f>
        <v>0.69761498454854476</v>
      </c>
      <c r="AC7" s="21">
        <v>500014</v>
      </c>
      <c r="AD7" s="21" t="s">
        <v>68</v>
      </c>
      <c r="AE7" s="21" t="s">
        <v>69</v>
      </c>
      <c r="AF7" s="21" t="s">
        <v>38</v>
      </c>
      <c r="AG7" s="21" t="s">
        <v>71</v>
      </c>
      <c r="AH7" s="21">
        <v>0</v>
      </c>
      <c r="AI7" s="21">
        <v>0.99</v>
      </c>
      <c r="AJ7" s="19">
        <f>STDEV(AH6:AH11)</f>
        <v>0.73665912514993415</v>
      </c>
      <c r="AL7" s="21">
        <v>500014</v>
      </c>
      <c r="AM7" s="21" t="s">
        <v>68</v>
      </c>
      <c r="AN7" s="21" t="s">
        <v>93</v>
      </c>
      <c r="AO7" s="21" t="s">
        <v>38</v>
      </c>
      <c r="AP7" s="21" t="s">
        <v>95</v>
      </c>
      <c r="AQ7" s="21">
        <v>1</v>
      </c>
      <c r="AR7" s="21">
        <v>0.97</v>
      </c>
      <c r="AS7" s="19">
        <f>STDEV(AQ7:AQ11)</f>
        <v>2.6583829671437482</v>
      </c>
    </row>
    <row r="8" spans="1:46" x14ac:dyDescent="0.35">
      <c r="L8" s="15" t="s">
        <v>19</v>
      </c>
      <c r="M8" s="16">
        <v>84.9</v>
      </c>
      <c r="N8" s="16">
        <v>0.8</v>
      </c>
      <c r="O8" s="16">
        <v>2.6</v>
      </c>
      <c r="P8" s="16">
        <v>1.1000000000000001</v>
      </c>
      <c r="Q8" s="16">
        <v>14</v>
      </c>
      <c r="R8" s="16">
        <v>3.4</v>
      </c>
      <c r="S8" s="10"/>
      <c r="T8" s="20">
        <v>500014</v>
      </c>
      <c r="U8" s="21" t="s">
        <v>68</v>
      </c>
      <c r="V8" s="21" t="s">
        <v>50</v>
      </c>
      <c r="W8" s="21" t="s">
        <v>38</v>
      </c>
      <c r="X8" s="21" t="s">
        <v>40</v>
      </c>
      <c r="Y8" s="21">
        <v>0.9</v>
      </c>
      <c r="Z8" s="21">
        <v>0.98</v>
      </c>
      <c r="AA8" s="26"/>
      <c r="AC8" s="21">
        <v>500014</v>
      </c>
      <c r="AD8" s="21" t="s">
        <v>68</v>
      </c>
      <c r="AE8" s="21" t="s">
        <v>69</v>
      </c>
      <c r="AF8" s="21" t="s">
        <v>38</v>
      </c>
      <c r="AG8" s="21" t="s">
        <v>72</v>
      </c>
      <c r="AH8" s="21">
        <v>1.1000000000000001</v>
      </c>
      <c r="AI8" s="21">
        <v>0.99</v>
      </c>
      <c r="AJ8" s="26"/>
      <c r="AL8" s="21">
        <v>500014</v>
      </c>
      <c r="AM8" s="21" t="s">
        <v>68</v>
      </c>
      <c r="AN8" s="21" t="s">
        <v>93</v>
      </c>
      <c r="AO8" s="21" t="s">
        <v>38</v>
      </c>
      <c r="AP8" s="21" t="s">
        <v>96</v>
      </c>
      <c r="AQ8" s="21">
        <v>0</v>
      </c>
      <c r="AR8" s="21">
        <v>0.99</v>
      </c>
      <c r="AS8" s="26"/>
    </row>
    <row r="9" spans="1:46" x14ac:dyDescent="0.35">
      <c r="L9" s="15" t="s">
        <v>20</v>
      </c>
      <c r="M9" s="16">
        <v>12.4</v>
      </c>
      <c r="N9" s="16">
        <v>0.7</v>
      </c>
      <c r="O9" s="16">
        <v>1.9</v>
      </c>
      <c r="P9" s="16">
        <v>1.1000000000000001</v>
      </c>
      <c r="Q9" s="16">
        <v>5.6</v>
      </c>
      <c r="R9" s="16">
        <v>2.9</v>
      </c>
      <c r="S9" s="10"/>
      <c r="T9" s="20">
        <v>500014</v>
      </c>
      <c r="U9" s="21" t="s">
        <v>68</v>
      </c>
      <c r="V9" s="21" t="s">
        <v>55</v>
      </c>
      <c r="W9" s="21" t="s">
        <v>38</v>
      </c>
      <c r="X9" s="21" t="s">
        <v>41</v>
      </c>
      <c r="Y9" s="21">
        <v>2.2000000000000002</v>
      </c>
      <c r="Z9" s="21">
        <v>0.99</v>
      </c>
      <c r="AA9" s="26"/>
      <c r="AC9" s="21">
        <v>500014</v>
      </c>
      <c r="AD9" s="21" t="s">
        <v>68</v>
      </c>
      <c r="AE9" s="21" t="s">
        <v>73</v>
      </c>
      <c r="AF9" s="21" t="s">
        <v>38</v>
      </c>
      <c r="AG9" s="21" t="s">
        <v>74</v>
      </c>
      <c r="AH9" s="21">
        <v>1.9</v>
      </c>
      <c r="AI9" s="21">
        <v>0.97</v>
      </c>
      <c r="AJ9" s="21"/>
      <c r="AL9" s="21">
        <v>500014</v>
      </c>
      <c r="AM9" s="21" t="s">
        <v>68</v>
      </c>
      <c r="AN9" s="21" t="s">
        <v>97</v>
      </c>
      <c r="AO9" s="21" t="s">
        <v>38</v>
      </c>
      <c r="AP9" s="21" t="s">
        <v>98</v>
      </c>
      <c r="AQ9" s="21">
        <v>3.2</v>
      </c>
      <c r="AR9" s="21">
        <v>0.9</v>
      </c>
      <c r="AS9" s="21"/>
    </row>
    <row r="10" spans="1:46" x14ac:dyDescent="0.35">
      <c r="L10" s="15" t="s">
        <v>21</v>
      </c>
      <c r="M10" s="16">
        <v>42.8</v>
      </c>
      <c r="N10" s="16">
        <v>5.6</v>
      </c>
      <c r="O10" s="16">
        <v>2.4</v>
      </c>
      <c r="P10" s="16">
        <v>1.4</v>
      </c>
      <c r="Q10" s="16">
        <v>11.7</v>
      </c>
      <c r="R10" s="16">
        <v>3</v>
      </c>
      <c r="S10" s="10"/>
      <c r="T10" s="20">
        <v>500014</v>
      </c>
      <c r="U10" s="21" t="s">
        <v>68</v>
      </c>
      <c r="V10" s="21" t="s">
        <v>55</v>
      </c>
      <c r="W10" s="21" t="s">
        <v>38</v>
      </c>
      <c r="X10" s="21" t="s">
        <v>42</v>
      </c>
      <c r="Y10" s="21">
        <v>1</v>
      </c>
      <c r="Z10" s="21">
        <v>0.99</v>
      </c>
      <c r="AA10" s="26"/>
      <c r="AC10" s="21">
        <v>500014</v>
      </c>
      <c r="AD10" s="21" t="s">
        <v>68</v>
      </c>
      <c r="AE10" s="21" t="s">
        <v>73</v>
      </c>
      <c r="AF10" s="21" t="s">
        <v>38</v>
      </c>
      <c r="AG10" s="21" t="s">
        <v>75</v>
      </c>
      <c r="AH10" s="21">
        <v>0.3</v>
      </c>
      <c r="AI10" s="21">
        <v>0.98</v>
      </c>
      <c r="AJ10" s="21"/>
      <c r="AL10" s="21">
        <v>500014</v>
      </c>
      <c r="AM10" s="21" t="s">
        <v>68</v>
      </c>
      <c r="AN10" s="21" t="s">
        <v>97</v>
      </c>
      <c r="AO10" s="21" t="s">
        <v>38</v>
      </c>
      <c r="AP10" s="21" t="s">
        <v>99</v>
      </c>
      <c r="AQ10" s="21">
        <v>6.9</v>
      </c>
      <c r="AR10" s="21">
        <v>0.91</v>
      </c>
      <c r="AS10" s="21"/>
    </row>
    <row r="11" spans="1:46" x14ac:dyDescent="0.35">
      <c r="L11" s="15" t="s">
        <v>22</v>
      </c>
      <c r="M11" s="16">
        <v>29.9</v>
      </c>
      <c r="N11" s="16">
        <v>2.4</v>
      </c>
      <c r="O11" s="16">
        <v>7.6</v>
      </c>
      <c r="P11" s="16">
        <v>1</v>
      </c>
      <c r="Q11" s="16">
        <v>8.9</v>
      </c>
      <c r="R11" s="16">
        <v>2.2000000000000002</v>
      </c>
      <c r="S11" s="10"/>
      <c r="T11" s="20">
        <v>500014</v>
      </c>
      <c r="U11" s="21" t="s">
        <v>68</v>
      </c>
      <c r="V11" s="21" t="s">
        <v>55</v>
      </c>
      <c r="W11" s="21" t="s">
        <v>38</v>
      </c>
      <c r="X11" s="21" t="s">
        <v>43</v>
      </c>
      <c r="Y11" s="21">
        <v>0.9</v>
      </c>
      <c r="Z11" s="21">
        <v>0.99</v>
      </c>
      <c r="AA11" s="26"/>
      <c r="AC11" s="21">
        <v>500014</v>
      </c>
      <c r="AD11" s="21" t="s">
        <v>68</v>
      </c>
      <c r="AE11" s="21" t="s">
        <v>73</v>
      </c>
      <c r="AF11" s="21" t="s">
        <v>38</v>
      </c>
      <c r="AG11" s="21" t="s">
        <v>76</v>
      </c>
      <c r="AH11" s="21">
        <v>1.5</v>
      </c>
      <c r="AI11" s="21">
        <v>0.99</v>
      </c>
      <c r="AJ11" s="21"/>
      <c r="AL11" s="21">
        <v>500014</v>
      </c>
      <c r="AM11" s="21" t="s">
        <v>68</v>
      </c>
      <c r="AN11" s="21" t="s">
        <v>97</v>
      </c>
      <c r="AO11" s="21" t="s">
        <v>38</v>
      </c>
      <c r="AP11" s="21" t="s">
        <v>100</v>
      </c>
      <c r="AQ11" s="21">
        <v>3.3</v>
      </c>
      <c r="AR11" s="21">
        <v>0.96</v>
      </c>
      <c r="AS11" s="21"/>
    </row>
    <row r="12" spans="1:46" x14ac:dyDescent="0.35">
      <c r="L12" s="15" t="s">
        <v>23</v>
      </c>
      <c r="M12" s="16">
        <v>80.5</v>
      </c>
      <c r="N12" s="16">
        <v>2.5</v>
      </c>
      <c r="O12" s="16">
        <v>2.2000000000000002</v>
      </c>
      <c r="P12" s="16">
        <v>1</v>
      </c>
      <c r="Q12" s="16">
        <v>6.7</v>
      </c>
      <c r="R12" s="16">
        <v>3.3</v>
      </c>
      <c r="S12" s="10"/>
      <c r="T12" s="20">
        <v>500018</v>
      </c>
      <c r="U12" s="21" t="s">
        <v>68</v>
      </c>
      <c r="V12" s="21" t="s">
        <v>51</v>
      </c>
      <c r="W12" s="21" t="s">
        <v>38</v>
      </c>
      <c r="X12" s="21" t="s">
        <v>37</v>
      </c>
      <c r="Y12" s="21">
        <v>1.8</v>
      </c>
      <c r="Z12" s="21">
        <v>0.99</v>
      </c>
      <c r="AA12" s="18">
        <f>AVERAGE(Y12:Y17)</f>
        <v>2.0166666666666671</v>
      </c>
      <c r="AC12" s="21">
        <v>500018</v>
      </c>
      <c r="AD12" s="21" t="s">
        <v>68</v>
      </c>
      <c r="AE12" s="21" t="s">
        <v>77</v>
      </c>
      <c r="AF12" s="21" t="s">
        <v>38</v>
      </c>
      <c r="AG12" s="21" t="s">
        <v>70</v>
      </c>
      <c r="AH12" s="21">
        <v>3.3</v>
      </c>
      <c r="AI12" s="21">
        <v>0.99</v>
      </c>
      <c r="AJ12" s="18">
        <f>AVERAGE(AH12:AH17)</f>
        <v>2.3000000000000003</v>
      </c>
      <c r="AL12" s="21">
        <v>500018</v>
      </c>
      <c r="AM12" s="21" t="s">
        <v>68</v>
      </c>
      <c r="AN12" s="21" t="s">
        <v>101</v>
      </c>
      <c r="AO12" s="21" t="s">
        <v>38</v>
      </c>
      <c r="AP12" s="21" t="s">
        <v>94</v>
      </c>
      <c r="AQ12" s="21">
        <v>2.7</v>
      </c>
      <c r="AR12" s="28">
        <v>0.56999999999999995</v>
      </c>
      <c r="AS12" s="18">
        <f>AVERAGE(AQ13:AQ17)</f>
        <v>6.56</v>
      </c>
      <c r="AT12" s="24" t="s">
        <v>117</v>
      </c>
    </row>
    <row r="13" spans="1:46" x14ac:dyDescent="0.35">
      <c r="L13" s="15" t="s">
        <v>24</v>
      </c>
      <c r="M13" s="16">
        <v>52.6</v>
      </c>
      <c r="N13" s="16">
        <v>2.1</v>
      </c>
      <c r="O13" s="16">
        <v>3.7</v>
      </c>
      <c r="P13" s="16">
        <v>1.9</v>
      </c>
      <c r="Q13" s="16">
        <v>15.5</v>
      </c>
      <c r="R13" s="16">
        <v>2</v>
      </c>
      <c r="T13" s="20">
        <v>500018</v>
      </c>
      <c r="U13" s="21" t="s">
        <v>68</v>
      </c>
      <c r="V13" s="21" t="s">
        <v>51</v>
      </c>
      <c r="W13" s="21" t="s">
        <v>38</v>
      </c>
      <c r="X13" s="21" t="s">
        <v>39</v>
      </c>
      <c r="Y13" s="21">
        <v>1.6</v>
      </c>
      <c r="Z13" s="21">
        <v>0.99</v>
      </c>
      <c r="AA13" s="19">
        <f>STDEV(Y12:Y17)</f>
        <v>0.85186070848858031</v>
      </c>
      <c r="AC13" s="21">
        <v>500018</v>
      </c>
      <c r="AD13" s="21" t="s">
        <v>68</v>
      </c>
      <c r="AE13" s="21" t="s">
        <v>77</v>
      </c>
      <c r="AF13" s="21" t="s">
        <v>38</v>
      </c>
      <c r="AG13" s="21" t="s">
        <v>71</v>
      </c>
      <c r="AH13" s="21">
        <v>0.4</v>
      </c>
      <c r="AI13" s="21">
        <v>0.99</v>
      </c>
      <c r="AJ13" s="19">
        <f>STDEV(AH12:AH17)</f>
        <v>1.2473972903610133</v>
      </c>
      <c r="AL13" s="21">
        <v>500018</v>
      </c>
      <c r="AM13" s="21" t="s">
        <v>68</v>
      </c>
      <c r="AN13" s="21" t="s">
        <v>101</v>
      </c>
      <c r="AO13" s="21" t="s">
        <v>38</v>
      </c>
      <c r="AP13" s="21" t="s">
        <v>95</v>
      </c>
      <c r="AQ13" s="21">
        <v>0.7</v>
      </c>
      <c r="AR13" s="21">
        <v>0.99</v>
      </c>
      <c r="AS13" s="19">
        <f>STDEV(AQ13:AQ17)</f>
        <v>6.08793889588258</v>
      </c>
    </row>
    <row r="14" spans="1:46" x14ac:dyDescent="0.35">
      <c r="T14" s="20">
        <v>500018</v>
      </c>
      <c r="U14" s="21" t="s">
        <v>68</v>
      </c>
      <c r="V14" s="21" t="s">
        <v>51</v>
      </c>
      <c r="W14" s="21" t="s">
        <v>38</v>
      </c>
      <c r="X14" s="21" t="s">
        <v>40</v>
      </c>
      <c r="Y14" s="21">
        <v>0.9</v>
      </c>
      <c r="Z14" s="21">
        <v>0.98</v>
      </c>
      <c r="AA14" s="26"/>
      <c r="AC14" s="21">
        <v>500018</v>
      </c>
      <c r="AD14" s="21" t="s">
        <v>68</v>
      </c>
      <c r="AE14" s="21" t="s">
        <v>77</v>
      </c>
      <c r="AF14" s="21" t="s">
        <v>38</v>
      </c>
      <c r="AG14" s="21" t="s">
        <v>72</v>
      </c>
      <c r="AH14" s="21">
        <v>2.9</v>
      </c>
      <c r="AI14" s="21">
        <v>0.99</v>
      </c>
      <c r="AJ14" s="21"/>
      <c r="AL14" s="21">
        <v>500018</v>
      </c>
      <c r="AM14" s="21" t="s">
        <v>68</v>
      </c>
      <c r="AN14" s="21" t="s">
        <v>101</v>
      </c>
      <c r="AO14" s="21" t="s">
        <v>38</v>
      </c>
      <c r="AP14" s="21" t="s">
        <v>96</v>
      </c>
      <c r="AQ14" s="21">
        <v>0</v>
      </c>
      <c r="AR14" s="21">
        <v>0.95</v>
      </c>
      <c r="AS14" s="26"/>
    </row>
    <row r="15" spans="1:46" x14ac:dyDescent="0.35">
      <c r="L15" s="17"/>
      <c r="T15" s="20">
        <v>500018</v>
      </c>
      <c r="U15" s="21" t="s">
        <v>68</v>
      </c>
      <c r="V15" s="21" t="s">
        <v>56</v>
      </c>
      <c r="W15" s="21" t="s">
        <v>38</v>
      </c>
      <c r="X15" s="21" t="s">
        <v>41</v>
      </c>
      <c r="Y15" s="21">
        <v>3.3</v>
      </c>
      <c r="Z15" s="21">
        <v>0.99</v>
      </c>
      <c r="AA15" s="26"/>
      <c r="AC15" s="21">
        <v>500018</v>
      </c>
      <c r="AD15" s="21" t="s">
        <v>68</v>
      </c>
      <c r="AE15" s="21" t="s">
        <v>78</v>
      </c>
      <c r="AF15" s="21" t="s">
        <v>38</v>
      </c>
      <c r="AG15" s="21" t="s">
        <v>74</v>
      </c>
      <c r="AH15" s="21">
        <v>2.7</v>
      </c>
      <c r="AI15" s="21">
        <v>0.97</v>
      </c>
      <c r="AJ15" s="21"/>
      <c r="AL15" s="21">
        <v>500018</v>
      </c>
      <c r="AM15" s="21" t="s">
        <v>68</v>
      </c>
      <c r="AN15" s="21" t="s">
        <v>102</v>
      </c>
      <c r="AO15" s="21" t="s">
        <v>38</v>
      </c>
      <c r="AP15" s="21" t="s">
        <v>98</v>
      </c>
      <c r="AQ15" s="21">
        <v>7.1</v>
      </c>
      <c r="AR15" s="21">
        <v>0.96</v>
      </c>
      <c r="AS15" s="21"/>
    </row>
    <row r="16" spans="1:46" x14ac:dyDescent="0.35">
      <c r="T16" s="20">
        <v>500018</v>
      </c>
      <c r="U16" s="21" t="s">
        <v>68</v>
      </c>
      <c r="V16" s="21" t="s">
        <v>56</v>
      </c>
      <c r="W16" s="21" t="s">
        <v>38</v>
      </c>
      <c r="X16" s="21" t="s">
        <v>42</v>
      </c>
      <c r="Y16" s="21">
        <v>1.8</v>
      </c>
      <c r="Z16" s="21">
        <v>0.99</v>
      </c>
      <c r="AA16" s="26"/>
      <c r="AC16" s="21">
        <v>500018</v>
      </c>
      <c r="AD16" s="21" t="s">
        <v>68</v>
      </c>
      <c r="AE16" s="21" t="s">
        <v>78</v>
      </c>
      <c r="AF16" s="21" t="s">
        <v>38</v>
      </c>
      <c r="AG16" s="21" t="s">
        <v>75</v>
      </c>
      <c r="AH16" s="21">
        <v>1.1000000000000001</v>
      </c>
      <c r="AI16" s="21">
        <v>0.98</v>
      </c>
      <c r="AJ16" s="21"/>
      <c r="AL16" s="21">
        <v>500018</v>
      </c>
      <c r="AM16" s="21" t="s">
        <v>68</v>
      </c>
      <c r="AN16" s="21" t="s">
        <v>102</v>
      </c>
      <c r="AO16" s="21" t="s">
        <v>38</v>
      </c>
      <c r="AP16" s="21" t="s">
        <v>99</v>
      </c>
      <c r="AQ16" s="21">
        <v>12.6</v>
      </c>
      <c r="AR16" s="21">
        <v>0.97</v>
      </c>
      <c r="AS16" s="21"/>
    </row>
    <row r="17" spans="20:46" x14ac:dyDescent="0.35">
      <c r="T17" s="20">
        <v>500018</v>
      </c>
      <c r="U17" s="21" t="s">
        <v>68</v>
      </c>
      <c r="V17" s="21" t="s">
        <v>56</v>
      </c>
      <c r="W17" s="21" t="s">
        <v>38</v>
      </c>
      <c r="X17" s="21" t="s">
        <v>43</v>
      </c>
      <c r="Y17" s="21">
        <v>2.7</v>
      </c>
      <c r="Z17" s="21">
        <v>0.99</v>
      </c>
      <c r="AA17" s="26"/>
      <c r="AC17" s="21">
        <v>500018</v>
      </c>
      <c r="AD17" s="21" t="s">
        <v>68</v>
      </c>
      <c r="AE17" s="21" t="s">
        <v>78</v>
      </c>
      <c r="AF17" s="21" t="s">
        <v>38</v>
      </c>
      <c r="AG17" s="21" t="s">
        <v>76</v>
      </c>
      <c r="AH17" s="21">
        <v>3.4</v>
      </c>
      <c r="AI17" s="21">
        <v>0.98</v>
      </c>
      <c r="AJ17" s="21"/>
      <c r="AL17" s="21">
        <v>500018</v>
      </c>
      <c r="AM17" s="21" t="s">
        <v>68</v>
      </c>
      <c r="AN17" s="21" t="s">
        <v>102</v>
      </c>
      <c r="AO17" s="21" t="s">
        <v>38</v>
      </c>
      <c r="AP17" s="21" t="s">
        <v>100</v>
      </c>
      <c r="AQ17" s="21">
        <v>12.4</v>
      </c>
      <c r="AR17" s="21">
        <v>0.93</v>
      </c>
      <c r="AS17" s="21"/>
    </row>
    <row r="18" spans="20:46" x14ac:dyDescent="0.35">
      <c r="T18" s="20">
        <v>500022</v>
      </c>
      <c r="U18" s="21" t="s">
        <v>68</v>
      </c>
      <c r="V18" s="21" t="s">
        <v>52</v>
      </c>
      <c r="W18" s="21" t="s">
        <v>38</v>
      </c>
      <c r="X18" s="21" t="s">
        <v>37</v>
      </c>
      <c r="Y18" s="21">
        <v>2</v>
      </c>
      <c r="Z18" s="21">
        <v>0.99</v>
      </c>
      <c r="AA18" s="18">
        <f>AVERAGE(Y18:Y23)</f>
        <v>2.5666666666666669</v>
      </c>
      <c r="AC18" s="21">
        <v>500022</v>
      </c>
      <c r="AD18" s="21" t="s">
        <v>68</v>
      </c>
      <c r="AE18" s="21" t="s">
        <v>79</v>
      </c>
      <c r="AF18" s="21" t="s">
        <v>38</v>
      </c>
      <c r="AG18" s="21" t="s">
        <v>70</v>
      </c>
      <c r="AH18" s="21">
        <v>4</v>
      </c>
      <c r="AI18" s="21">
        <v>0.99</v>
      </c>
      <c r="AJ18" s="18">
        <f>AVERAGE(AH18:AH23)</f>
        <v>3.0333333333333332</v>
      </c>
      <c r="AL18" s="21">
        <v>500022</v>
      </c>
      <c r="AM18" s="21" t="s">
        <v>68</v>
      </c>
      <c r="AN18" s="21" t="s">
        <v>103</v>
      </c>
      <c r="AO18" s="21" t="s">
        <v>38</v>
      </c>
      <c r="AP18" s="21" t="s">
        <v>94</v>
      </c>
      <c r="AQ18" s="21">
        <v>2.1</v>
      </c>
      <c r="AR18" s="28">
        <v>0.6</v>
      </c>
      <c r="AS18" s="18">
        <f>AVERAGE(AQ19:AQ23)</f>
        <v>5.2</v>
      </c>
      <c r="AT18" s="24" t="s">
        <v>117</v>
      </c>
    </row>
    <row r="19" spans="20:46" x14ac:dyDescent="0.35">
      <c r="T19" s="20">
        <v>500022</v>
      </c>
      <c r="U19" s="21" t="s">
        <v>68</v>
      </c>
      <c r="V19" s="21" t="s">
        <v>52</v>
      </c>
      <c r="W19" s="21" t="s">
        <v>38</v>
      </c>
      <c r="X19" s="21" t="s">
        <v>39</v>
      </c>
      <c r="Y19" s="21">
        <v>1.6</v>
      </c>
      <c r="Z19" s="21">
        <v>0.99</v>
      </c>
      <c r="AA19" s="19">
        <f>STDEV(Y18:Y23)</f>
        <v>1.0838204033264307</v>
      </c>
      <c r="AC19" s="21">
        <v>500022</v>
      </c>
      <c r="AD19" s="21" t="s">
        <v>68</v>
      </c>
      <c r="AE19" s="21" t="s">
        <v>79</v>
      </c>
      <c r="AF19" s="21" t="s">
        <v>38</v>
      </c>
      <c r="AG19" s="21" t="s">
        <v>71</v>
      </c>
      <c r="AH19" s="21">
        <v>1.8</v>
      </c>
      <c r="AI19" s="21">
        <v>0.99</v>
      </c>
      <c r="AJ19" s="19">
        <f>STDEV(AH18:AH23)</f>
        <v>1.2110601416389979</v>
      </c>
      <c r="AL19" s="21">
        <v>500022</v>
      </c>
      <c r="AM19" s="21" t="s">
        <v>68</v>
      </c>
      <c r="AN19" s="21" t="s">
        <v>103</v>
      </c>
      <c r="AO19" s="21" t="s">
        <v>38</v>
      </c>
      <c r="AP19" s="21" t="s">
        <v>95</v>
      </c>
      <c r="AQ19" s="21">
        <v>0</v>
      </c>
      <c r="AR19" s="21">
        <v>0.89</v>
      </c>
      <c r="AS19" s="19">
        <f>STDEV(AQ19:AQ23)</f>
        <v>4.8723710860319338</v>
      </c>
    </row>
    <row r="20" spans="20:46" x14ac:dyDescent="0.35">
      <c r="T20" s="20">
        <v>500022</v>
      </c>
      <c r="U20" s="21" t="s">
        <v>68</v>
      </c>
      <c r="V20" s="21" t="s">
        <v>52</v>
      </c>
      <c r="W20" s="21" t="s">
        <v>38</v>
      </c>
      <c r="X20" s="21" t="s">
        <v>40</v>
      </c>
      <c r="Y20" s="21">
        <v>1.7</v>
      </c>
      <c r="Z20" s="21">
        <v>0.98</v>
      </c>
      <c r="AA20" s="26"/>
      <c r="AC20" s="21">
        <v>500022</v>
      </c>
      <c r="AD20" s="21" t="s">
        <v>68</v>
      </c>
      <c r="AE20" s="21" t="s">
        <v>79</v>
      </c>
      <c r="AF20" s="21" t="s">
        <v>38</v>
      </c>
      <c r="AG20" s="21" t="s">
        <v>72</v>
      </c>
      <c r="AH20" s="21">
        <v>3.8</v>
      </c>
      <c r="AI20" s="21">
        <v>0.99</v>
      </c>
      <c r="AJ20" s="21"/>
      <c r="AL20" s="21">
        <v>500022</v>
      </c>
      <c r="AM20" s="21" t="s">
        <v>68</v>
      </c>
      <c r="AN20" s="21" t="s">
        <v>103</v>
      </c>
      <c r="AO20" s="21" t="s">
        <v>38</v>
      </c>
      <c r="AP20" s="21" t="s">
        <v>96</v>
      </c>
      <c r="AQ20" s="21">
        <v>0</v>
      </c>
      <c r="AR20" s="21">
        <v>0.84</v>
      </c>
      <c r="AS20" s="26"/>
    </row>
    <row r="21" spans="20:46" x14ac:dyDescent="0.35">
      <c r="T21" s="20">
        <v>500022</v>
      </c>
      <c r="U21" s="21" t="s">
        <v>68</v>
      </c>
      <c r="V21" s="21" t="s">
        <v>57</v>
      </c>
      <c r="W21" s="21" t="s">
        <v>38</v>
      </c>
      <c r="X21" s="21" t="s">
        <v>41</v>
      </c>
      <c r="Y21" s="21">
        <v>4.5</v>
      </c>
      <c r="Z21" s="21">
        <v>0.99</v>
      </c>
      <c r="AA21" s="26"/>
      <c r="AC21" s="21">
        <v>500022</v>
      </c>
      <c r="AD21" s="21" t="s">
        <v>68</v>
      </c>
      <c r="AE21" s="21" t="s">
        <v>80</v>
      </c>
      <c r="AF21" s="21" t="s">
        <v>38</v>
      </c>
      <c r="AG21" s="21" t="s">
        <v>74</v>
      </c>
      <c r="AH21" s="21">
        <v>2.9</v>
      </c>
      <c r="AI21" s="21">
        <v>0.96</v>
      </c>
      <c r="AJ21" s="21"/>
      <c r="AL21" s="21">
        <v>500022</v>
      </c>
      <c r="AM21" s="21" t="s">
        <v>68</v>
      </c>
      <c r="AN21" s="21" t="s">
        <v>104</v>
      </c>
      <c r="AO21" s="21" t="s">
        <v>38</v>
      </c>
      <c r="AP21" s="21" t="s">
        <v>98</v>
      </c>
      <c r="AQ21" s="21">
        <v>8.1999999999999993</v>
      </c>
      <c r="AR21" s="21">
        <v>0.92</v>
      </c>
      <c r="AS21" s="21"/>
    </row>
    <row r="22" spans="20:46" x14ac:dyDescent="0.35">
      <c r="T22" s="20">
        <v>500022</v>
      </c>
      <c r="U22" s="21" t="s">
        <v>68</v>
      </c>
      <c r="V22" s="21" t="s">
        <v>57</v>
      </c>
      <c r="W22" s="21" t="s">
        <v>38</v>
      </c>
      <c r="X22" s="21" t="s">
        <v>42</v>
      </c>
      <c r="Y22" s="21">
        <v>2.7</v>
      </c>
      <c r="Z22" s="21">
        <v>0.99</v>
      </c>
      <c r="AA22" s="26"/>
      <c r="AC22" s="21">
        <v>500022</v>
      </c>
      <c r="AD22" s="21" t="s">
        <v>68</v>
      </c>
      <c r="AE22" s="21" t="s">
        <v>80</v>
      </c>
      <c r="AF22" s="21" t="s">
        <v>38</v>
      </c>
      <c r="AG22" s="21" t="s">
        <v>75</v>
      </c>
      <c r="AH22" s="21">
        <v>1.4</v>
      </c>
      <c r="AI22" s="21">
        <v>0.98</v>
      </c>
      <c r="AJ22" s="21"/>
      <c r="AL22" s="21">
        <v>500022</v>
      </c>
      <c r="AM22" s="21" t="s">
        <v>68</v>
      </c>
      <c r="AN22" s="21" t="s">
        <v>104</v>
      </c>
      <c r="AO22" s="21" t="s">
        <v>38</v>
      </c>
      <c r="AP22" s="21" t="s">
        <v>99</v>
      </c>
      <c r="AQ22" s="21">
        <v>10.4</v>
      </c>
      <c r="AR22" s="21">
        <v>0.93</v>
      </c>
      <c r="AS22" s="21"/>
    </row>
    <row r="23" spans="20:46" x14ac:dyDescent="0.35">
      <c r="T23" s="20">
        <v>500022</v>
      </c>
      <c r="U23" s="21" t="s">
        <v>68</v>
      </c>
      <c r="V23" s="21" t="s">
        <v>57</v>
      </c>
      <c r="W23" s="21" t="s">
        <v>38</v>
      </c>
      <c r="X23" s="21" t="s">
        <v>43</v>
      </c>
      <c r="Y23" s="21">
        <v>2.9</v>
      </c>
      <c r="Z23" s="21">
        <v>0.99</v>
      </c>
      <c r="AA23" s="26"/>
      <c r="AC23" s="21">
        <v>500022</v>
      </c>
      <c r="AD23" s="21" t="s">
        <v>68</v>
      </c>
      <c r="AE23" s="21" t="s">
        <v>80</v>
      </c>
      <c r="AF23" s="21" t="s">
        <v>38</v>
      </c>
      <c r="AG23" s="21" t="s">
        <v>76</v>
      </c>
      <c r="AH23" s="21">
        <v>4.3</v>
      </c>
      <c r="AI23" s="21">
        <v>0.98</v>
      </c>
      <c r="AJ23" s="21"/>
      <c r="AL23" s="21">
        <v>500022</v>
      </c>
      <c r="AM23" s="21" t="s">
        <v>68</v>
      </c>
      <c r="AN23" s="21" t="s">
        <v>104</v>
      </c>
      <c r="AO23" s="21" t="s">
        <v>38</v>
      </c>
      <c r="AP23" s="21" t="s">
        <v>100</v>
      </c>
      <c r="AQ23" s="21">
        <v>7.4</v>
      </c>
      <c r="AR23" s="21">
        <v>0.96</v>
      </c>
      <c r="AS23" s="21"/>
    </row>
    <row r="24" spans="20:46" x14ac:dyDescent="0.35">
      <c r="T24" s="21">
        <v>500002</v>
      </c>
      <c r="U24" s="21" t="s">
        <v>47</v>
      </c>
      <c r="V24" s="21" t="s">
        <v>48</v>
      </c>
      <c r="W24" s="21" t="s">
        <v>49</v>
      </c>
      <c r="X24" s="21" t="s">
        <v>50</v>
      </c>
      <c r="Y24" s="26">
        <v>83.5</v>
      </c>
      <c r="Z24" s="26">
        <v>0.96</v>
      </c>
      <c r="AA24" s="22">
        <f>AVERAGE(Y24:Y29)</f>
        <v>84.850000000000009</v>
      </c>
      <c r="AC24" s="21">
        <v>500002</v>
      </c>
      <c r="AD24" s="21" t="s">
        <v>47</v>
      </c>
      <c r="AE24" s="21" t="s">
        <v>81</v>
      </c>
      <c r="AF24" s="21" t="s">
        <v>49</v>
      </c>
      <c r="AG24" s="21" t="s">
        <v>69</v>
      </c>
      <c r="AH24" s="26">
        <v>4.5999999999999996</v>
      </c>
      <c r="AI24" s="26">
        <v>0.99</v>
      </c>
      <c r="AJ24" s="22">
        <f>AVERAGE(AH24:AH29)</f>
        <v>2.5833333333333335</v>
      </c>
      <c r="AL24" s="21">
        <v>500002</v>
      </c>
      <c r="AM24" s="21" t="s">
        <v>47</v>
      </c>
      <c r="AN24" s="21" t="s">
        <v>105</v>
      </c>
      <c r="AO24" s="21" t="s">
        <v>49</v>
      </c>
      <c r="AP24" s="21" t="s">
        <v>93</v>
      </c>
      <c r="AQ24" s="26">
        <v>14.3</v>
      </c>
      <c r="AR24" s="26">
        <v>0.79</v>
      </c>
      <c r="AS24" s="22">
        <f>AVERAGE(AQ24:AQ29)</f>
        <v>13.966666666666667</v>
      </c>
    </row>
    <row r="25" spans="20:46" x14ac:dyDescent="0.35">
      <c r="T25" s="21">
        <v>500002</v>
      </c>
      <c r="U25" s="21" t="s">
        <v>47</v>
      </c>
      <c r="V25" s="21" t="s">
        <v>48</v>
      </c>
      <c r="W25" s="21" t="s">
        <v>49</v>
      </c>
      <c r="X25" s="21" t="s">
        <v>51</v>
      </c>
      <c r="Y25" s="21">
        <v>84.1</v>
      </c>
      <c r="Z25" s="21">
        <v>0.96</v>
      </c>
      <c r="AA25" s="23">
        <f>STDEV(Y24:Y29)</f>
        <v>0.84320815935331084</v>
      </c>
      <c r="AC25" s="21">
        <v>500002</v>
      </c>
      <c r="AD25" s="21" t="s">
        <v>47</v>
      </c>
      <c r="AE25" s="21" t="s">
        <v>81</v>
      </c>
      <c r="AF25" s="21" t="s">
        <v>49</v>
      </c>
      <c r="AG25" s="21" t="s">
        <v>77</v>
      </c>
      <c r="AH25" s="21">
        <v>2.2999999999999998</v>
      </c>
      <c r="AI25" s="21">
        <v>0.99</v>
      </c>
      <c r="AJ25" s="23">
        <f>STDEV(AH24:AH29)</f>
        <v>1.1196725711861777</v>
      </c>
      <c r="AL25" s="21">
        <v>500002</v>
      </c>
      <c r="AM25" s="21" t="s">
        <v>47</v>
      </c>
      <c r="AN25" s="21" t="s">
        <v>105</v>
      </c>
      <c r="AO25" s="21" t="s">
        <v>49</v>
      </c>
      <c r="AP25" s="21" t="s">
        <v>101</v>
      </c>
      <c r="AQ25" s="21">
        <v>16.2</v>
      </c>
      <c r="AR25" s="21">
        <v>0.88</v>
      </c>
      <c r="AS25" s="23">
        <f>STDEV(AQ24:AQ29)</f>
        <v>3.3547975597145512</v>
      </c>
    </row>
    <row r="26" spans="20:46" x14ac:dyDescent="0.35">
      <c r="T26" s="21">
        <v>500002</v>
      </c>
      <c r="U26" s="21" t="s">
        <v>47</v>
      </c>
      <c r="V26" s="21" t="s">
        <v>48</v>
      </c>
      <c r="W26" s="21" t="s">
        <v>49</v>
      </c>
      <c r="X26" s="21" t="s">
        <v>52</v>
      </c>
      <c r="Y26" s="21">
        <v>85.6</v>
      </c>
      <c r="Z26" s="21">
        <v>0.97</v>
      </c>
      <c r="AA26" s="26" t="s">
        <v>53</v>
      </c>
      <c r="AC26" s="21">
        <v>500002</v>
      </c>
      <c r="AD26" s="21" t="s">
        <v>47</v>
      </c>
      <c r="AE26" s="21" t="s">
        <v>81</v>
      </c>
      <c r="AF26" s="21" t="s">
        <v>49</v>
      </c>
      <c r="AG26" s="21" t="s">
        <v>79</v>
      </c>
      <c r="AH26" s="21">
        <v>1.4</v>
      </c>
      <c r="AI26" s="21">
        <v>0.99</v>
      </c>
      <c r="AJ26" s="29"/>
      <c r="AL26" s="21">
        <v>500002</v>
      </c>
      <c r="AM26" s="21" t="s">
        <v>47</v>
      </c>
      <c r="AN26" s="21" t="s">
        <v>105</v>
      </c>
      <c r="AO26" s="21" t="s">
        <v>49</v>
      </c>
      <c r="AP26" s="21" t="s">
        <v>103</v>
      </c>
      <c r="AQ26" s="21">
        <v>18.100000000000001</v>
      </c>
      <c r="AR26" s="21">
        <v>0.92</v>
      </c>
      <c r="AS26" s="25"/>
    </row>
    <row r="27" spans="20:46" x14ac:dyDescent="0.35">
      <c r="T27" s="21">
        <v>500002</v>
      </c>
      <c r="U27" s="21" t="s">
        <v>47</v>
      </c>
      <c r="V27" s="21" t="s">
        <v>54</v>
      </c>
      <c r="W27" s="21" t="s">
        <v>49</v>
      </c>
      <c r="X27" s="21" t="s">
        <v>55</v>
      </c>
      <c r="Y27" s="21">
        <v>85.3</v>
      </c>
      <c r="Z27" s="21">
        <v>0.97</v>
      </c>
      <c r="AA27" s="21"/>
      <c r="AC27" s="21">
        <v>500002</v>
      </c>
      <c r="AD27" s="21" t="s">
        <v>47</v>
      </c>
      <c r="AE27" s="21" t="s">
        <v>82</v>
      </c>
      <c r="AF27" s="21" t="s">
        <v>49</v>
      </c>
      <c r="AG27" s="21" t="s">
        <v>73</v>
      </c>
      <c r="AH27" s="21">
        <v>2.9</v>
      </c>
      <c r="AI27" s="21">
        <v>0.99</v>
      </c>
      <c r="AJ27" s="29"/>
      <c r="AL27" s="21">
        <v>500002</v>
      </c>
      <c r="AM27" s="21" t="s">
        <v>47</v>
      </c>
      <c r="AN27" s="21" t="s">
        <v>106</v>
      </c>
      <c r="AO27" s="21" t="s">
        <v>49</v>
      </c>
      <c r="AP27" s="21" t="s">
        <v>97</v>
      </c>
      <c r="AQ27" s="21">
        <v>15.3</v>
      </c>
      <c r="AR27" s="21">
        <v>0.88</v>
      </c>
      <c r="AS27" s="29"/>
    </row>
    <row r="28" spans="20:46" x14ac:dyDescent="0.35">
      <c r="T28" s="21">
        <v>500002</v>
      </c>
      <c r="U28" s="21" t="s">
        <v>47</v>
      </c>
      <c r="V28" s="21" t="s">
        <v>54</v>
      </c>
      <c r="W28" s="21" t="s">
        <v>49</v>
      </c>
      <c r="X28" s="21" t="s">
        <v>56</v>
      </c>
      <c r="Y28" s="21">
        <v>85.3</v>
      </c>
      <c r="Z28" s="21">
        <v>0.98</v>
      </c>
      <c r="AA28" s="21"/>
      <c r="AC28" s="21">
        <v>500002</v>
      </c>
      <c r="AD28" s="21" t="s">
        <v>47</v>
      </c>
      <c r="AE28" s="21" t="s">
        <v>82</v>
      </c>
      <c r="AF28" s="21" t="s">
        <v>49</v>
      </c>
      <c r="AG28" s="21" t="s">
        <v>78</v>
      </c>
      <c r="AH28" s="21">
        <v>1.8</v>
      </c>
      <c r="AI28" s="21">
        <v>0.99</v>
      </c>
      <c r="AJ28" s="29"/>
      <c r="AL28" s="21">
        <v>500002</v>
      </c>
      <c r="AM28" s="21" t="s">
        <v>47</v>
      </c>
      <c r="AN28" s="21" t="s">
        <v>106</v>
      </c>
      <c r="AO28" s="21" t="s">
        <v>49</v>
      </c>
      <c r="AP28" s="21" t="s">
        <v>102</v>
      </c>
      <c r="AQ28" s="21">
        <v>9.8000000000000007</v>
      </c>
      <c r="AR28" s="21">
        <v>0.97</v>
      </c>
      <c r="AS28" s="29"/>
    </row>
    <row r="29" spans="20:46" x14ac:dyDescent="0.35">
      <c r="T29" s="21">
        <v>500002</v>
      </c>
      <c r="U29" s="21" t="s">
        <v>47</v>
      </c>
      <c r="V29" s="21" t="s">
        <v>54</v>
      </c>
      <c r="W29" s="21" t="s">
        <v>49</v>
      </c>
      <c r="X29" s="21" t="s">
        <v>57</v>
      </c>
      <c r="Y29" s="21">
        <v>85.3</v>
      </c>
      <c r="Z29" s="21">
        <v>0.97</v>
      </c>
      <c r="AA29" s="21"/>
      <c r="AC29" s="21">
        <v>500002</v>
      </c>
      <c r="AD29" s="21" t="s">
        <v>47</v>
      </c>
      <c r="AE29" s="21" t="s">
        <v>82</v>
      </c>
      <c r="AF29" s="21" t="s">
        <v>49</v>
      </c>
      <c r="AG29" s="21" t="s">
        <v>80</v>
      </c>
      <c r="AH29" s="21">
        <v>2.5</v>
      </c>
      <c r="AI29" s="21">
        <v>0.98</v>
      </c>
      <c r="AJ29" s="29"/>
      <c r="AL29" s="21">
        <v>500002</v>
      </c>
      <c r="AM29" s="21" t="s">
        <v>47</v>
      </c>
      <c r="AN29" s="21" t="s">
        <v>106</v>
      </c>
      <c r="AO29" s="21" t="s">
        <v>49</v>
      </c>
      <c r="AP29" s="21" t="s">
        <v>104</v>
      </c>
      <c r="AQ29" s="21">
        <v>10.1</v>
      </c>
      <c r="AR29" s="21">
        <v>0.96</v>
      </c>
      <c r="AS29" s="29"/>
    </row>
    <row r="30" spans="20:46" x14ac:dyDescent="0.35">
      <c r="T30" s="21">
        <v>500024</v>
      </c>
      <c r="U30" s="21" t="s">
        <v>47</v>
      </c>
      <c r="V30" s="21" t="s">
        <v>58</v>
      </c>
      <c r="W30" s="21" t="s">
        <v>49</v>
      </c>
      <c r="X30" s="21" t="s">
        <v>50</v>
      </c>
      <c r="Y30" s="21">
        <v>12.2</v>
      </c>
      <c r="Z30" s="21">
        <v>0.99</v>
      </c>
      <c r="AA30" s="22">
        <f>AVERAGE(Y30:Y35)</f>
        <v>12.433333333333335</v>
      </c>
      <c r="AC30" s="21">
        <v>500024</v>
      </c>
      <c r="AD30" s="21" t="s">
        <v>47</v>
      </c>
      <c r="AE30" s="21" t="s">
        <v>83</v>
      </c>
      <c r="AF30" s="21" t="s">
        <v>49</v>
      </c>
      <c r="AG30" s="21" t="s">
        <v>69</v>
      </c>
      <c r="AH30" s="21">
        <v>3.7</v>
      </c>
      <c r="AI30" s="21">
        <v>0.99</v>
      </c>
      <c r="AJ30" s="22">
        <f>AVERAGE(AH30:AH35)</f>
        <v>1.8666666666666665</v>
      </c>
      <c r="AL30" s="21">
        <v>500024</v>
      </c>
      <c r="AM30" s="21" t="s">
        <v>47</v>
      </c>
      <c r="AN30" s="21" t="s">
        <v>107</v>
      </c>
      <c r="AO30" s="21" t="s">
        <v>49</v>
      </c>
      <c r="AP30" s="21" t="s">
        <v>93</v>
      </c>
      <c r="AQ30" s="21">
        <v>4.7</v>
      </c>
      <c r="AR30" s="21">
        <v>0.99</v>
      </c>
      <c r="AS30" s="22">
        <f>AVERAGE(AQ30:AQ35)</f>
        <v>5.55</v>
      </c>
    </row>
    <row r="31" spans="20:46" x14ac:dyDescent="0.35">
      <c r="T31" s="21">
        <v>500024</v>
      </c>
      <c r="U31" s="21" t="s">
        <v>47</v>
      </c>
      <c r="V31" s="21" t="s">
        <v>58</v>
      </c>
      <c r="W31" s="21" t="s">
        <v>49</v>
      </c>
      <c r="X31" s="21" t="s">
        <v>51</v>
      </c>
      <c r="Y31" s="21">
        <v>13.3</v>
      </c>
      <c r="Z31" s="21">
        <v>0.99</v>
      </c>
      <c r="AA31" s="23">
        <f>STDEV(Y30:Y35)</f>
        <v>0.7257180352359085</v>
      </c>
      <c r="AC31" s="21">
        <v>500024</v>
      </c>
      <c r="AD31" s="21" t="s">
        <v>47</v>
      </c>
      <c r="AE31" s="21" t="s">
        <v>83</v>
      </c>
      <c r="AF31" s="21" t="s">
        <v>49</v>
      </c>
      <c r="AG31" s="21" t="s">
        <v>77</v>
      </c>
      <c r="AH31" s="21">
        <v>2.4</v>
      </c>
      <c r="AI31" s="21">
        <v>0.99</v>
      </c>
      <c r="AJ31" s="23">
        <f>STDEV(AH30:AH35)</f>
        <v>1.1147495981908528</v>
      </c>
      <c r="AL31" s="21">
        <v>500024</v>
      </c>
      <c r="AM31" s="21" t="s">
        <v>47</v>
      </c>
      <c r="AN31" s="21" t="s">
        <v>107</v>
      </c>
      <c r="AO31" s="21" t="s">
        <v>49</v>
      </c>
      <c r="AP31" s="21" t="s">
        <v>101</v>
      </c>
      <c r="AQ31" s="21">
        <v>6.3</v>
      </c>
      <c r="AR31" s="21">
        <v>0.96</v>
      </c>
      <c r="AS31" s="23">
        <f>STDEV(AQ30:AQ35)</f>
        <v>2.920787565024201</v>
      </c>
    </row>
    <row r="32" spans="20:46" x14ac:dyDescent="0.35">
      <c r="T32" s="21">
        <v>500024</v>
      </c>
      <c r="U32" s="21" t="s">
        <v>47</v>
      </c>
      <c r="V32" s="21" t="s">
        <v>58</v>
      </c>
      <c r="W32" s="21" t="s">
        <v>49</v>
      </c>
      <c r="X32" s="21" t="s">
        <v>52</v>
      </c>
      <c r="Y32" s="21">
        <v>12.7</v>
      </c>
      <c r="Z32" s="21">
        <v>0.99</v>
      </c>
      <c r="AA32" s="21"/>
      <c r="AC32" s="21">
        <v>500024</v>
      </c>
      <c r="AD32" s="21" t="s">
        <v>47</v>
      </c>
      <c r="AE32" s="21" t="s">
        <v>83</v>
      </c>
      <c r="AF32" s="21" t="s">
        <v>49</v>
      </c>
      <c r="AG32" s="21" t="s">
        <v>79</v>
      </c>
      <c r="AH32" s="21">
        <v>0.9</v>
      </c>
      <c r="AI32" s="21">
        <v>0.99</v>
      </c>
      <c r="AJ32" s="29"/>
      <c r="AL32" s="21">
        <v>500024</v>
      </c>
      <c r="AM32" s="21" t="s">
        <v>47</v>
      </c>
      <c r="AN32" s="21" t="s">
        <v>107</v>
      </c>
      <c r="AO32" s="21" t="s">
        <v>49</v>
      </c>
      <c r="AP32" s="21" t="s">
        <v>103</v>
      </c>
      <c r="AQ32" s="21">
        <v>9.1999999999999993</v>
      </c>
      <c r="AR32" s="21">
        <v>0.85</v>
      </c>
      <c r="AS32" s="29"/>
    </row>
    <row r="33" spans="20:45" x14ac:dyDescent="0.35">
      <c r="T33" s="21">
        <v>500024</v>
      </c>
      <c r="U33" s="21" t="s">
        <v>47</v>
      </c>
      <c r="V33" s="21" t="s">
        <v>59</v>
      </c>
      <c r="W33" s="21" t="s">
        <v>49</v>
      </c>
      <c r="X33" s="21" t="s">
        <v>55</v>
      </c>
      <c r="Y33" s="21">
        <v>12.9</v>
      </c>
      <c r="Z33" s="21">
        <v>0.99</v>
      </c>
      <c r="AA33" s="21"/>
      <c r="AC33" s="21">
        <v>500024</v>
      </c>
      <c r="AD33" s="21" t="s">
        <v>47</v>
      </c>
      <c r="AE33" s="21" t="s">
        <v>84</v>
      </c>
      <c r="AF33" s="21" t="s">
        <v>49</v>
      </c>
      <c r="AG33" s="21" t="s">
        <v>73</v>
      </c>
      <c r="AH33" s="21">
        <v>2.2000000000000002</v>
      </c>
      <c r="AI33" s="21">
        <v>0.98</v>
      </c>
      <c r="AJ33" s="29"/>
      <c r="AL33" s="21">
        <v>500024</v>
      </c>
      <c r="AM33" s="21" t="s">
        <v>47</v>
      </c>
      <c r="AN33" s="21" t="s">
        <v>108</v>
      </c>
      <c r="AO33" s="21" t="s">
        <v>49</v>
      </c>
      <c r="AP33" s="21" t="s">
        <v>97</v>
      </c>
      <c r="AQ33" s="21">
        <v>8.1999999999999993</v>
      </c>
      <c r="AR33" s="21">
        <v>0.93</v>
      </c>
      <c r="AS33" s="29"/>
    </row>
    <row r="34" spans="20:45" x14ac:dyDescent="0.35">
      <c r="T34" s="21">
        <v>500024</v>
      </c>
      <c r="U34" s="21" t="s">
        <v>47</v>
      </c>
      <c r="V34" s="21" t="s">
        <v>59</v>
      </c>
      <c r="W34" s="21" t="s">
        <v>49</v>
      </c>
      <c r="X34" s="21" t="s">
        <v>56</v>
      </c>
      <c r="Y34" s="21">
        <v>12.3</v>
      </c>
      <c r="Z34" s="21">
        <v>0.99</v>
      </c>
      <c r="AA34" s="21"/>
      <c r="AC34" s="21">
        <v>500024</v>
      </c>
      <c r="AD34" s="21" t="s">
        <v>47</v>
      </c>
      <c r="AE34" s="21" t="s">
        <v>84</v>
      </c>
      <c r="AF34" s="21" t="s">
        <v>49</v>
      </c>
      <c r="AG34" s="21" t="s">
        <v>78</v>
      </c>
      <c r="AH34" s="21">
        <v>1.1000000000000001</v>
      </c>
      <c r="AI34" s="21">
        <v>0.98</v>
      </c>
      <c r="AJ34" s="29"/>
      <c r="AL34" s="21">
        <v>500024</v>
      </c>
      <c r="AM34" s="21" t="s">
        <v>47</v>
      </c>
      <c r="AN34" s="21" t="s">
        <v>108</v>
      </c>
      <c r="AO34" s="21" t="s">
        <v>49</v>
      </c>
      <c r="AP34" s="21" t="s">
        <v>102</v>
      </c>
      <c r="AQ34" s="21">
        <v>3.4</v>
      </c>
      <c r="AR34" s="21">
        <v>0.91</v>
      </c>
      <c r="AS34" s="29"/>
    </row>
    <row r="35" spans="20:45" x14ac:dyDescent="0.35">
      <c r="T35" s="21">
        <v>500024</v>
      </c>
      <c r="U35" s="21" t="s">
        <v>47</v>
      </c>
      <c r="V35" s="21" t="s">
        <v>59</v>
      </c>
      <c r="W35" s="21" t="s">
        <v>49</v>
      </c>
      <c r="X35" s="21" t="s">
        <v>57</v>
      </c>
      <c r="Y35" s="21">
        <v>11.2</v>
      </c>
      <c r="Z35" s="21">
        <v>0.99</v>
      </c>
      <c r="AA35" s="21"/>
      <c r="AC35" s="21">
        <v>500024</v>
      </c>
      <c r="AD35" s="21" t="s">
        <v>47</v>
      </c>
      <c r="AE35" s="21" t="s">
        <v>84</v>
      </c>
      <c r="AF35" s="21" t="s">
        <v>49</v>
      </c>
      <c r="AG35" s="21" t="s">
        <v>80</v>
      </c>
      <c r="AH35" s="21">
        <v>0.9</v>
      </c>
      <c r="AI35" s="21">
        <v>0.98</v>
      </c>
      <c r="AJ35" s="29"/>
      <c r="AL35" s="21">
        <v>500024</v>
      </c>
      <c r="AM35" s="21" t="s">
        <v>47</v>
      </c>
      <c r="AN35" s="21" t="s">
        <v>108</v>
      </c>
      <c r="AO35" s="21" t="s">
        <v>49</v>
      </c>
      <c r="AP35" s="21" t="s">
        <v>104</v>
      </c>
      <c r="AQ35" s="21">
        <v>1.5</v>
      </c>
      <c r="AR35" s="21">
        <v>0.95</v>
      </c>
      <c r="AS35" s="29"/>
    </row>
    <row r="36" spans="20:45" x14ac:dyDescent="0.35">
      <c r="T36" s="21">
        <v>500028</v>
      </c>
      <c r="U36" s="21" t="s">
        <v>47</v>
      </c>
      <c r="V36" s="21" t="s">
        <v>60</v>
      </c>
      <c r="W36" s="21" t="s">
        <v>49</v>
      </c>
      <c r="X36" s="21" t="s">
        <v>50</v>
      </c>
      <c r="Y36" s="21">
        <v>45</v>
      </c>
      <c r="Z36" s="21">
        <v>0.97</v>
      </c>
      <c r="AA36" s="22">
        <f>AVERAGE(Y36:Y38,Y42:Y44)</f>
        <v>42.766666666666673</v>
      </c>
      <c r="AC36" s="21">
        <v>500028</v>
      </c>
      <c r="AD36" s="21" t="s">
        <v>47</v>
      </c>
      <c r="AE36" s="21" t="s">
        <v>85</v>
      </c>
      <c r="AF36" s="21" t="s">
        <v>49</v>
      </c>
      <c r="AG36" s="21" t="s">
        <v>69</v>
      </c>
      <c r="AH36" s="21">
        <v>2.5</v>
      </c>
      <c r="AI36" s="21">
        <v>0.99</v>
      </c>
      <c r="AJ36" s="22">
        <f>AVERAGE(AH36:AH41)</f>
        <v>2.35</v>
      </c>
      <c r="AL36" s="21">
        <v>500028</v>
      </c>
      <c r="AM36" s="21" t="s">
        <v>47</v>
      </c>
      <c r="AN36" s="21" t="s">
        <v>109</v>
      </c>
      <c r="AO36" s="21" t="s">
        <v>49</v>
      </c>
      <c r="AP36" s="21" t="s">
        <v>93</v>
      </c>
      <c r="AQ36" s="21">
        <v>11.3</v>
      </c>
      <c r="AR36" s="21">
        <v>0.89</v>
      </c>
      <c r="AS36" s="22">
        <f>AVERAGE(AQ36:AQ41)</f>
        <v>11.649999999999999</v>
      </c>
    </row>
    <row r="37" spans="20:45" x14ac:dyDescent="0.35">
      <c r="T37" s="21">
        <v>500028</v>
      </c>
      <c r="U37" s="21" t="s">
        <v>47</v>
      </c>
      <c r="V37" s="21" t="s">
        <v>60</v>
      </c>
      <c r="W37" s="21" t="s">
        <v>49</v>
      </c>
      <c r="X37" s="21" t="s">
        <v>51</v>
      </c>
      <c r="Y37" s="21">
        <v>45.4</v>
      </c>
      <c r="Z37" s="21">
        <v>0.97</v>
      </c>
      <c r="AA37" s="22">
        <f>STDEV(Y37:Y38,Y43:Y45)</f>
        <v>5.5810393297305501</v>
      </c>
      <c r="AC37" s="21">
        <v>500028</v>
      </c>
      <c r="AD37" s="21" t="s">
        <v>47</v>
      </c>
      <c r="AE37" s="21" t="s">
        <v>85</v>
      </c>
      <c r="AF37" s="21" t="s">
        <v>49</v>
      </c>
      <c r="AG37" s="21" t="s">
        <v>77</v>
      </c>
      <c r="AH37" s="21">
        <v>1.2</v>
      </c>
      <c r="AI37" s="21">
        <v>0.99</v>
      </c>
      <c r="AJ37" s="23">
        <f>STDEV(AH36:AH41)</f>
        <v>1.3678450204610162</v>
      </c>
      <c r="AL37" s="21">
        <v>500028</v>
      </c>
      <c r="AM37" s="21" t="s">
        <v>47</v>
      </c>
      <c r="AN37" s="21" t="s">
        <v>109</v>
      </c>
      <c r="AO37" s="21" t="s">
        <v>49</v>
      </c>
      <c r="AP37" s="21" t="s">
        <v>101</v>
      </c>
      <c r="AQ37" s="21">
        <v>11.1</v>
      </c>
      <c r="AR37" s="21">
        <v>0.97</v>
      </c>
      <c r="AS37" s="23">
        <f>STDEV(AQ36:AQ41)</f>
        <v>2.9964979559479166</v>
      </c>
    </row>
    <row r="38" spans="20:45" x14ac:dyDescent="0.35">
      <c r="T38" s="21">
        <v>500028</v>
      </c>
      <c r="U38" s="21" t="s">
        <v>47</v>
      </c>
      <c r="V38" s="21" t="s">
        <v>60</v>
      </c>
      <c r="W38" s="21" t="s">
        <v>49</v>
      </c>
      <c r="X38" s="21" t="s">
        <v>52</v>
      </c>
      <c r="Y38" s="21">
        <v>45.7</v>
      </c>
      <c r="Z38" s="21">
        <v>0.98</v>
      </c>
      <c r="AA38" s="21"/>
      <c r="AC38" s="21">
        <v>500028</v>
      </c>
      <c r="AD38" s="21" t="s">
        <v>47</v>
      </c>
      <c r="AE38" s="21" t="s">
        <v>85</v>
      </c>
      <c r="AF38" s="21" t="s">
        <v>49</v>
      </c>
      <c r="AG38" s="21" t="s">
        <v>79</v>
      </c>
      <c r="AH38" s="21">
        <v>0.4</v>
      </c>
      <c r="AI38" s="21">
        <v>0.99</v>
      </c>
      <c r="AJ38" s="29"/>
      <c r="AL38" s="21">
        <v>500028</v>
      </c>
      <c r="AM38" s="21" t="s">
        <v>47</v>
      </c>
      <c r="AN38" s="21" t="s">
        <v>109</v>
      </c>
      <c r="AO38" s="21" t="s">
        <v>49</v>
      </c>
      <c r="AP38" s="21" t="s">
        <v>103</v>
      </c>
      <c r="AQ38" s="21">
        <v>15.2</v>
      </c>
      <c r="AR38" s="21">
        <v>0.93</v>
      </c>
      <c r="AS38" s="29"/>
    </row>
    <row r="39" spans="20:45" x14ac:dyDescent="0.35">
      <c r="T39" s="21">
        <v>500028</v>
      </c>
      <c r="U39" s="21" t="s">
        <v>47</v>
      </c>
      <c r="V39" s="21" t="s">
        <v>61</v>
      </c>
      <c r="W39" s="21" t="s">
        <v>49</v>
      </c>
      <c r="X39" s="21" t="s">
        <v>55</v>
      </c>
      <c r="Y39" s="21">
        <v>94.4</v>
      </c>
      <c r="Z39" s="21">
        <v>0.95</v>
      </c>
      <c r="AA39" s="21"/>
      <c r="AC39" s="21">
        <v>500028</v>
      </c>
      <c r="AD39" s="21" t="s">
        <v>47</v>
      </c>
      <c r="AE39" s="21" t="s">
        <v>86</v>
      </c>
      <c r="AF39" s="21" t="s">
        <v>49</v>
      </c>
      <c r="AG39" s="21" t="s">
        <v>73</v>
      </c>
      <c r="AH39" s="21">
        <v>3.8</v>
      </c>
      <c r="AI39" s="21">
        <v>0.99</v>
      </c>
      <c r="AJ39" s="29"/>
      <c r="AL39" s="21">
        <v>500028</v>
      </c>
      <c r="AM39" s="21" t="s">
        <v>47</v>
      </c>
      <c r="AN39" s="21" t="s">
        <v>110</v>
      </c>
      <c r="AO39" s="21" t="s">
        <v>49</v>
      </c>
      <c r="AP39" s="21" t="s">
        <v>97</v>
      </c>
      <c r="AQ39" s="21">
        <v>15.2</v>
      </c>
      <c r="AR39" s="21">
        <v>0.9</v>
      </c>
      <c r="AS39" s="29"/>
    </row>
    <row r="40" spans="20:45" x14ac:dyDescent="0.35">
      <c r="T40" s="21">
        <v>500028</v>
      </c>
      <c r="U40" s="21" t="s">
        <v>47</v>
      </c>
      <c r="V40" s="21" t="s">
        <v>61</v>
      </c>
      <c r="W40" s="21" t="s">
        <v>49</v>
      </c>
      <c r="X40" s="21" t="s">
        <v>56</v>
      </c>
      <c r="Y40" s="21">
        <v>94.4</v>
      </c>
      <c r="Z40" s="21">
        <v>0.95</v>
      </c>
      <c r="AA40" s="21"/>
      <c r="AC40" s="21">
        <v>500028</v>
      </c>
      <c r="AD40" s="21" t="s">
        <v>47</v>
      </c>
      <c r="AE40" s="21" t="s">
        <v>86</v>
      </c>
      <c r="AF40" s="21" t="s">
        <v>49</v>
      </c>
      <c r="AG40" s="21" t="s">
        <v>78</v>
      </c>
      <c r="AH40" s="21">
        <v>2.4</v>
      </c>
      <c r="AI40" s="21">
        <v>0.98</v>
      </c>
      <c r="AJ40" s="29"/>
      <c r="AL40" s="21">
        <v>500028</v>
      </c>
      <c r="AM40" s="21" t="s">
        <v>47</v>
      </c>
      <c r="AN40" s="21" t="s">
        <v>110</v>
      </c>
      <c r="AO40" s="21" t="s">
        <v>49</v>
      </c>
      <c r="AP40" s="21" t="s">
        <v>102</v>
      </c>
      <c r="AQ40" s="21">
        <v>8.4</v>
      </c>
      <c r="AR40" s="21">
        <v>0.96</v>
      </c>
      <c r="AS40" s="29"/>
    </row>
    <row r="41" spans="20:45" x14ac:dyDescent="0.35">
      <c r="T41" s="21">
        <v>500028</v>
      </c>
      <c r="U41" s="21" t="s">
        <v>47</v>
      </c>
      <c r="V41" s="21" t="s">
        <v>61</v>
      </c>
      <c r="W41" s="21" t="s">
        <v>49</v>
      </c>
      <c r="X41" s="21" t="s">
        <v>57</v>
      </c>
      <c r="Y41" s="21">
        <v>94.5</v>
      </c>
      <c r="Z41" s="21">
        <v>0.95</v>
      </c>
      <c r="AA41" s="21"/>
      <c r="AC41" s="21">
        <v>500028</v>
      </c>
      <c r="AD41" s="21" t="s">
        <v>47</v>
      </c>
      <c r="AE41" s="21" t="s">
        <v>86</v>
      </c>
      <c r="AF41" s="21" t="s">
        <v>49</v>
      </c>
      <c r="AG41" s="21" t="s">
        <v>80</v>
      </c>
      <c r="AH41" s="21">
        <v>3.8</v>
      </c>
      <c r="AI41" s="21">
        <v>0.97</v>
      </c>
      <c r="AJ41" s="29"/>
      <c r="AL41" s="21">
        <v>500028</v>
      </c>
      <c r="AM41" s="21" t="s">
        <v>47</v>
      </c>
      <c r="AN41" s="21" t="s">
        <v>110</v>
      </c>
      <c r="AO41" s="21" t="s">
        <v>49</v>
      </c>
      <c r="AP41" s="21" t="s">
        <v>104</v>
      </c>
      <c r="AQ41" s="21">
        <v>8.6999999999999993</v>
      </c>
      <c r="AR41" s="21">
        <v>0.93</v>
      </c>
      <c r="AS41" s="29"/>
    </row>
    <row r="42" spans="20:45" x14ac:dyDescent="0.35">
      <c r="T42" s="21">
        <v>500028</v>
      </c>
      <c r="U42" s="21" t="s">
        <v>47</v>
      </c>
      <c r="V42" s="21" t="s">
        <v>61</v>
      </c>
      <c r="W42" s="21" t="s">
        <v>49</v>
      </c>
      <c r="X42" s="21" t="s">
        <v>55</v>
      </c>
      <c r="Y42" s="21">
        <v>40.9</v>
      </c>
      <c r="Z42" s="21">
        <v>0.96</v>
      </c>
      <c r="AA42" s="21"/>
      <c r="AC42" s="21">
        <v>500029</v>
      </c>
      <c r="AD42" s="21" t="s">
        <v>47</v>
      </c>
      <c r="AE42" s="21" t="s">
        <v>87</v>
      </c>
      <c r="AF42" s="21" t="s">
        <v>49</v>
      </c>
      <c r="AG42" s="21" t="s">
        <v>69</v>
      </c>
      <c r="AH42" s="21">
        <v>9.1</v>
      </c>
      <c r="AI42" s="21">
        <v>0.99</v>
      </c>
      <c r="AJ42" s="22">
        <f>AVERAGE(AH42:AH47)</f>
        <v>7.5666666666666664</v>
      </c>
      <c r="AL42" s="21">
        <v>500029</v>
      </c>
      <c r="AM42" s="21" t="s">
        <v>47</v>
      </c>
      <c r="AN42" s="21" t="s">
        <v>111</v>
      </c>
      <c r="AO42" s="21" t="s">
        <v>49</v>
      </c>
      <c r="AP42" s="21" t="s">
        <v>93</v>
      </c>
      <c r="AQ42" s="21">
        <v>8.3000000000000007</v>
      </c>
      <c r="AR42" s="21">
        <v>0.87</v>
      </c>
      <c r="AS42" s="22">
        <f>AVERAGE(AQ42:AQ47)</f>
        <v>8.8833333333333329</v>
      </c>
    </row>
    <row r="43" spans="20:45" x14ac:dyDescent="0.35">
      <c r="T43" s="21">
        <v>500028</v>
      </c>
      <c r="U43" s="21" t="s">
        <v>47</v>
      </c>
      <c r="V43" s="21" t="s">
        <v>61</v>
      </c>
      <c r="W43" s="21" t="s">
        <v>49</v>
      </c>
      <c r="X43" s="21" t="s">
        <v>56</v>
      </c>
      <c r="Y43" s="21">
        <v>40.200000000000003</v>
      </c>
      <c r="Z43" s="21">
        <v>0.95</v>
      </c>
      <c r="AA43" s="21"/>
      <c r="AC43" s="21">
        <v>500029</v>
      </c>
      <c r="AD43" s="21" t="s">
        <v>47</v>
      </c>
      <c r="AE43" s="21" t="s">
        <v>87</v>
      </c>
      <c r="AF43" s="21" t="s">
        <v>49</v>
      </c>
      <c r="AG43" s="21" t="s">
        <v>77</v>
      </c>
      <c r="AH43" s="21">
        <v>8</v>
      </c>
      <c r="AI43" s="21">
        <v>0.99</v>
      </c>
      <c r="AJ43" s="23">
        <f>STDEV(AH42:AH47)</f>
        <v>0.97707045122993752</v>
      </c>
      <c r="AL43" s="21">
        <v>500029</v>
      </c>
      <c r="AM43" s="21" t="s">
        <v>47</v>
      </c>
      <c r="AN43" s="21" t="s">
        <v>111</v>
      </c>
      <c r="AO43" s="21" t="s">
        <v>49</v>
      </c>
      <c r="AP43" s="21" t="s">
        <v>101</v>
      </c>
      <c r="AQ43" s="21">
        <v>8.6</v>
      </c>
      <c r="AR43" s="21">
        <v>0.96</v>
      </c>
      <c r="AS43" s="23">
        <f>STDEV(AQ42:AQ47)</f>
        <v>2.2426918349757052</v>
      </c>
    </row>
    <row r="44" spans="20:45" x14ac:dyDescent="0.35">
      <c r="T44" s="21">
        <v>500028</v>
      </c>
      <c r="U44" s="21" t="s">
        <v>47</v>
      </c>
      <c r="V44" s="21" t="s">
        <v>61</v>
      </c>
      <c r="W44" s="21" t="s">
        <v>49</v>
      </c>
      <c r="X44" s="21" t="s">
        <v>57</v>
      </c>
      <c r="Y44" s="21">
        <v>39.4</v>
      </c>
      <c r="Z44" s="21">
        <v>0.95</v>
      </c>
      <c r="AA44" s="21"/>
      <c r="AC44" s="21">
        <v>500029</v>
      </c>
      <c r="AD44" s="21" t="s">
        <v>47</v>
      </c>
      <c r="AE44" s="21" t="s">
        <v>87</v>
      </c>
      <c r="AF44" s="21" t="s">
        <v>49</v>
      </c>
      <c r="AG44" s="21" t="s">
        <v>79</v>
      </c>
      <c r="AH44" s="21">
        <v>7</v>
      </c>
      <c r="AI44" s="21">
        <v>0.99</v>
      </c>
      <c r="AJ44" s="29"/>
      <c r="AL44" s="21">
        <v>500029</v>
      </c>
      <c r="AM44" s="21" t="s">
        <v>47</v>
      </c>
      <c r="AN44" s="21" t="s">
        <v>111</v>
      </c>
      <c r="AO44" s="21" t="s">
        <v>49</v>
      </c>
      <c r="AP44" s="21" t="s">
        <v>103</v>
      </c>
      <c r="AQ44" s="21">
        <v>13.1</v>
      </c>
      <c r="AR44" s="21">
        <v>0.94</v>
      </c>
      <c r="AS44" s="29"/>
    </row>
    <row r="45" spans="20:45" x14ac:dyDescent="0.35">
      <c r="T45" s="21">
        <v>500029</v>
      </c>
      <c r="U45" s="21" t="s">
        <v>47</v>
      </c>
      <c r="V45" s="21" t="s">
        <v>62</v>
      </c>
      <c r="W45" s="21" t="s">
        <v>49</v>
      </c>
      <c r="X45" s="21" t="s">
        <v>50</v>
      </c>
      <c r="Y45" s="21">
        <v>32</v>
      </c>
      <c r="Z45" s="21">
        <v>0.98</v>
      </c>
      <c r="AA45" s="22">
        <f>AVERAGE(Y45:Y50)</f>
        <v>29.933333333333337</v>
      </c>
      <c r="AC45" s="21">
        <v>500029</v>
      </c>
      <c r="AD45" s="21" t="s">
        <v>47</v>
      </c>
      <c r="AE45" s="21" t="s">
        <v>88</v>
      </c>
      <c r="AF45" s="21" t="s">
        <v>49</v>
      </c>
      <c r="AG45" s="21" t="s">
        <v>73</v>
      </c>
      <c r="AH45" s="21">
        <v>8</v>
      </c>
      <c r="AI45" s="21">
        <v>0.99</v>
      </c>
      <c r="AJ45" s="29"/>
      <c r="AL45" s="21">
        <v>500029</v>
      </c>
      <c r="AM45" s="21" t="s">
        <v>47</v>
      </c>
      <c r="AN45" s="21" t="s">
        <v>112</v>
      </c>
      <c r="AO45" s="21" t="s">
        <v>49</v>
      </c>
      <c r="AP45" s="21" t="s">
        <v>97</v>
      </c>
      <c r="AQ45" s="21">
        <v>8.9</v>
      </c>
      <c r="AR45" s="21">
        <v>0.98</v>
      </c>
      <c r="AS45" s="29"/>
    </row>
    <row r="46" spans="20:45" x14ac:dyDescent="0.35">
      <c r="T46" s="21">
        <v>500029</v>
      </c>
      <c r="U46" s="21" t="s">
        <v>47</v>
      </c>
      <c r="V46" s="21" t="s">
        <v>62</v>
      </c>
      <c r="W46" s="21" t="s">
        <v>49</v>
      </c>
      <c r="X46" s="21" t="s">
        <v>51</v>
      </c>
      <c r="Y46" s="21">
        <v>31.9</v>
      </c>
      <c r="Z46" s="21">
        <v>0.97</v>
      </c>
      <c r="AA46" s="23">
        <f>STDEV(Y45:Y50)</f>
        <v>2.4393988330460981</v>
      </c>
      <c r="AC46" s="21">
        <v>500029</v>
      </c>
      <c r="AD46" s="21" t="s">
        <v>47</v>
      </c>
      <c r="AE46" s="21" t="s">
        <v>88</v>
      </c>
      <c r="AF46" s="21" t="s">
        <v>49</v>
      </c>
      <c r="AG46" s="21" t="s">
        <v>78</v>
      </c>
      <c r="AH46" s="21">
        <v>6.5</v>
      </c>
      <c r="AI46" s="21">
        <v>0.99</v>
      </c>
      <c r="AJ46" s="29"/>
      <c r="AL46" s="21">
        <v>500029</v>
      </c>
      <c r="AM46" s="21" t="s">
        <v>47</v>
      </c>
      <c r="AN46" s="21" t="s">
        <v>112</v>
      </c>
      <c r="AO46" s="21" t="s">
        <v>49</v>
      </c>
      <c r="AP46" s="21" t="s">
        <v>102</v>
      </c>
      <c r="AQ46" s="21">
        <v>6.4</v>
      </c>
      <c r="AR46" s="21">
        <v>0.92</v>
      </c>
      <c r="AS46" s="29"/>
    </row>
    <row r="47" spans="20:45" x14ac:dyDescent="0.35">
      <c r="T47" s="21">
        <v>500029</v>
      </c>
      <c r="U47" s="21" t="s">
        <v>47</v>
      </c>
      <c r="V47" s="21" t="s">
        <v>62</v>
      </c>
      <c r="W47" s="21" t="s">
        <v>49</v>
      </c>
      <c r="X47" s="21" t="s">
        <v>52</v>
      </c>
      <c r="Y47" s="21">
        <v>32.4</v>
      </c>
      <c r="Z47" s="21">
        <v>0.98</v>
      </c>
      <c r="AA47" s="21"/>
      <c r="AC47" s="21">
        <v>500029</v>
      </c>
      <c r="AD47" s="21" t="s">
        <v>47</v>
      </c>
      <c r="AE47" s="21" t="s">
        <v>88</v>
      </c>
      <c r="AF47" s="21" t="s">
        <v>49</v>
      </c>
      <c r="AG47" s="21" t="s">
        <v>80</v>
      </c>
      <c r="AH47" s="21">
        <v>6.8</v>
      </c>
      <c r="AI47" s="21">
        <v>0.99</v>
      </c>
      <c r="AJ47" s="29"/>
      <c r="AL47" s="21">
        <v>500029</v>
      </c>
      <c r="AM47" s="21" t="s">
        <v>47</v>
      </c>
      <c r="AN47" s="21" t="s">
        <v>112</v>
      </c>
      <c r="AO47" s="21" t="s">
        <v>49</v>
      </c>
      <c r="AP47" s="21" t="s">
        <v>104</v>
      </c>
      <c r="AQ47" s="21">
        <v>8</v>
      </c>
      <c r="AR47" s="21">
        <v>0.92</v>
      </c>
      <c r="AS47" s="29"/>
    </row>
    <row r="48" spans="20:45" x14ac:dyDescent="0.35">
      <c r="T48" s="21">
        <v>500029</v>
      </c>
      <c r="U48" s="21" t="s">
        <v>47</v>
      </c>
      <c r="V48" s="21" t="s">
        <v>63</v>
      </c>
      <c r="W48" s="21" t="s">
        <v>49</v>
      </c>
      <c r="X48" s="21" t="s">
        <v>55</v>
      </c>
      <c r="Y48" s="21">
        <v>28.6</v>
      </c>
      <c r="Z48" s="21">
        <v>0.98</v>
      </c>
      <c r="AA48" s="21"/>
      <c r="AC48" s="21">
        <v>500030</v>
      </c>
      <c r="AD48" s="21" t="s">
        <v>47</v>
      </c>
      <c r="AE48" s="21" t="s">
        <v>89</v>
      </c>
      <c r="AF48" s="21" t="s">
        <v>49</v>
      </c>
      <c r="AG48" s="21" t="s">
        <v>69</v>
      </c>
      <c r="AH48" s="21">
        <v>3.3</v>
      </c>
      <c r="AI48" s="21">
        <v>0.99</v>
      </c>
      <c r="AJ48" s="22">
        <f>AVERAGE(AH48:AH53)</f>
        <v>2.2166666666666668</v>
      </c>
      <c r="AL48" s="21">
        <v>500030</v>
      </c>
      <c r="AM48" s="21" t="s">
        <v>47</v>
      </c>
      <c r="AN48" s="21" t="s">
        <v>113</v>
      </c>
      <c r="AO48" s="21" t="s">
        <v>49</v>
      </c>
      <c r="AP48" s="21" t="s">
        <v>93</v>
      </c>
      <c r="AQ48" s="21">
        <v>3.8</v>
      </c>
      <c r="AR48" s="21">
        <v>0.99</v>
      </c>
      <c r="AS48" s="22">
        <f>AVERAGE(AQ48:AQ53)</f>
        <v>6.6999999999999993</v>
      </c>
    </row>
    <row r="49" spans="20:45" x14ac:dyDescent="0.35">
      <c r="T49" s="21">
        <v>500029</v>
      </c>
      <c r="U49" s="21" t="s">
        <v>47</v>
      </c>
      <c r="V49" s="21" t="s">
        <v>63</v>
      </c>
      <c r="W49" s="21" t="s">
        <v>49</v>
      </c>
      <c r="X49" s="21" t="s">
        <v>56</v>
      </c>
      <c r="Y49" s="21">
        <v>27.8</v>
      </c>
      <c r="Z49" s="21">
        <v>0.98</v>
      </c>
      <c r="AA49" s="21"/>
      <c r="AC49" s="21">
        <v>500030</v>
      </c>
      <c r="AD49" s="21" t="s">
        <v>47</v>
      </c>
      <c r="AE49" s="21" t="s">
        <v>89</v>
      </c>
      <c r="AF49" s="21" t="s">
        <v>49</v>
      </c>
      <c r="AG49" s="21" t="s">
        <v>77</v>
      </c>
      <c r="AH49" s="21">
        <v>1.4</v>
      </c>
      <c r="AI49" s="21">
        <v>0.99</v>
      </c>
      <c r="AJ49" s="23">
        <f>STDEV(AH48:AH53)</f>
        <v>0.96211572415518942</v>
      </c>
      <c r="AL49" s="21">
        <v>500030</v>
      </c>
      <c r="AM49" s="21" t="s">
        <v>47</v>
      </c>
      <c r="AN49" s="21" t="s">
        <v>113</v>
      </c>
      <c r="AO49" s="21" t="s">
        <v>49</v>
      </c>
      <c r="AP49" s="21" t="s">
        <v>101</v>
      </c>
      <c r="AQ49" s="21">
        <v>5.5</v>
      </c>
      <c r="AR49" s="21">
        <v>0.96</v>
      </c>
      <c r="AS49" s="23">
        <f>STDEV(AQ48:AQ53)</f>
        <v>3.3262591600775804</v>
      </c>
    </row>
    <row r="50" spans="20:45" x14ac:dyDescent="0.35">
      <c r="T50" s="21">
        <v>500029</v>
      </c>
      <c r="U50" s="21" t="s">
        <v>47</v>
      </c>
      <c r="V50" s="21" t="s">
        <v>63</v>
      </c>
      <c r="W50" s="21" t="s">
        <v>49</v>
      </c>
      <c r="X50" s="21" t="s">
        <v>57</v>
      </c>
      <c r="Y50" s="21">
        <v>26.9</v>
      </c>
      <c r="Z50" s="21">
        <v>0.97</v>
      </c>
      <c r="AA50" s="21"/>
      <c r="AC50" s="21">
        <v>500030</v>
      </c>
      <c r="AD50" s="21" t="s">
        <v>47</v>
      </c>
      <c r="AE50" s="21" t="s">
        <v>89</v>
      </c>
      <c r="AF50" s="21" t="s">
        <v>49</v>
      </c>
      <c r="AG50" s="21" t="s">
        <v>79</v>
      </c>
      <c r="AH50" s="21">
        <v>1</v>
      </c>
      <c r="AI50" s="21">
        <v>0.99</v>
      </c>
      <c r="AJ50" s="29"/>
      <c r="AL50" s="21">
        <v>500030</v>
      </c>
      <c r="AM50" s="21" t="s">
        <v>47</v>
      </c>
      <c r="AN50" s="21" t="s">
        <v>113</v>
      </c>
      <c r="AO50" s="21" t="s">
        <v>49</v>
      </c>
      <c r="AP50" s="21" t="s">
        <v>103</v>
      </c>
      <c r="AQ50" s="21">
        <v>8</v>
      </c>
      <c r="AR50" s="21">
        <v>0.86</v>
      </c>
      <c r="AS50" s="29"/>
    </row>
    <row r="51" spans="20:45" x14ac:dyDescent="0.35">
      <c r="T51" s="21">
        <v>500030</v>
      </c>
      <c r="U51" s="21" t="s">
        <v>47</v>
      </c>
      <c r="V51" s="21" t="s">
        <v>64</v>
      </c>
      <c r="W51" s="21" t="s">
        <v>49</v>
      </c>
      <c r="X51" s="21" t="s">
        <v>50</v>
      </c>
      <c r="Y51" s="21">
        <v>82.5</v>
      </c>
      <c r="Z51" s="21">
        <v>0.93</v>
      </c>
      <c r="AA51" s="22">
        <f>AVERAGE(Y51:Y56)</f>
        <v>80.516666666666666</v>
      </c>
      <c r="AC51" s="21">
        <v>500030</v>
      </c>
      <c r="AD51" s="21" t="s">
        <v>47</v>
      </c>
      <c r="AE51" s="21" t="s">
        <v>90</v>
      </c>
      <c r="AF51" s="21" t="s">
        <v>49</v>
      </c>
      <c r="AG51" s="21" t="s">
        <v>73</v>
      </c>
      <c r="AH51" s="21">
        <v>3.3</v>
      </c>
      <c r="AI51" s="21">
        <v>0.99</v>
      </c>
      <c r="AJ51" s="29"/>
      <c r="AL51" s="21">
        <v>500030</v>
      </c>
      <c r="AM51" s="21" t="s">
        <v>47</v>
      </c>
      <c r="AN51" s="21" t="s">
        <v>114</v>
      </c>
      <c r="AO51" s="21" t="s">
        <v>49</v>
      </c>
      <c r="AP51" s="21" t="s">
        <v>97</v>
      </c>
      <c r="AQ51" s="21">
        <v>12.8</v>
      </c>
      <c r="AR51" s="21">
        <v>0.9</v>
      </c>
      <c r="AS51" s="29"/>
    </row>
    <row r="52" spans="20:45" x14ac:dyDescent="0.35">
      <c r="T52" s="21">
        <v>500030</v>
      </c>
      <c r="U52" s="21" t="s">
        <v>47</v>
      </c>
      <c r="V52" s="21" t="s">
        <v>64</v>
      </c>
      <c r="W52" s="21" t="s">
        <v>49</v>
      </c>
      <c r="X52" s="21" t="s">
        <v>51</v>
      </c>
      <c r="Y52" s="21">
        <v>81.599999999999994</v>
      </c>
      <c r="Z52" s="21">
        <v>0.92</v>
      </c>
      <c r="AA52" s="23">
        <f>STDEV(Y51:Y56)</f>
        <v>2.4766240462909717</v>
      </c>
      <c r="AC52" s="21">
        <v>500030</v>
      </c>
      <c r="AD52" s="21" t="s">
        <v>47</v>
      </c>
      <c r="AE52" s="21" t="s">
        <v>90</v>
      </c>
      <c r="AF52" s="21" t="s">
        <v>49</v>
      </c>
      <c r="AG52" s="21" t="s">
        <v>78</v>
      </c>
      <c r="AH52" s="21">
        <v>1.9</v>
      </c>
      <c r="AI52" s="21">
        <v>0.99</v>
      </c>
      <c r="AJ52" s="29"/>
      <c r="AL52" s="21">
        <v>500030</v>
      </c>
      <c r="AM52" s="21" t="s">
        <v>47</v>
      </c>
      <c r="AN52" s="21" t="s">
        <v>114</v>
      </c>
      <c r="AO52" s="21" t="s">
        <v>49</v>
      </c>
      <c r="AP52" s="21" t="s">
        <v>102</v>
      </c>
      <c r="AQ52" s="21">
        <v>4.3</v>
      </c>
      <c r="AR52" s="21">
        <v>0.97</v>
      </c>
      <c r="AS52" s="29"/>
    </row>
    <row r="53" spans="20:45" x14ac:dyDescent="0.35">
      <c r="T53" s="21">
        <v>500030</v>
      </c>
      <c r="U53" s="21" t="s">
        <v>47</v>
      </c>
      <c r="V53" s="21" t="s">
        <v>64</v>
      </c>
      <c r="W53" s="21" t="s">
        <v>49</v>
      </c>
      <c r="X53" s="21" t="s">
        <v>52</v>
      </c>
      <c r="Y53" s="21">
        <v>83.9</v>
      </c>
      <c r="Z53" s="21">
        <v>0.94</v>
      </c>
      <c r="AA53" s="21"/>
      <c r="AC53" s="21">
        <v>500030</v>
      </c>
      <c r="AD53" s="21" t="s">
        <v>47</v>
      </c>
      <c r="AE53" s="21" t="s">
        <v>90</v>
      </c>
      <c r="AF53" s="21" t="s">
        <v>49</v>
      </c>
      <c r="AG53" s="21" t="s">
        <v>80</v>
      </c>
      <c r="AH53" s="21">
        <v>2.4</v>
      </c>
      <c r="AI53" s="21">
        <v>0.98</v>
      </c>
      <c r="AJ53" s="29"/>
      <c r="AL53" s="21">
        <v>500030</v>
      </c>
      <c r="AM53" s="21" t="s">
        <v>47</v>
      </c>
      <c r="AN53" s="21" t="s">
        <v>114</v>
      </c>
      <c r="AO53" s="21" t="s">
        <v>49</v>
      </c>
      <c r="AP53" s="21" t="s">
        <v>104</v>
      </c>
      <c r="AQ53" s="21">
        <v>5.8</v>
      </c>
      <c r="AR53" s="21">
        <v>0.93</v>
      </c>
      <c r="AS53" s="29"/>
    </row>
    <row r="54" spans="20:45" x14ac:dyDescent="0.35">
      <c r="T54" s="21">
        <v>500030</v>
      </c>
      <c r="U54" s="21" t="s">
        <v>47</v>
      </c>
      <c r="V54" s="21" t="s">
        <v>65</v>
      </c>
      <c r="W54" s="21" t="s">
        <v>49</v>
      </c>
      <c r="X54" s="21" t="s">
        <v>55</v>
      </c>
      <c r="Y54" s="21">
        <v>78.7</v>
      </c>
      <c r="Z54" s="21">
        <v>0.91</v>
      </c>
      <c r="AA54" s="21"/>
      <c r="AC54" s="21">
        <v>500032</v>
      </c>
      <c r="AD54" s="21" t="s">
        <v>47</v>
      </c>
      <c r="AE54" s="21" t="s">
        <v>91</v>
      </c>
      <c r="AF54" s="21" t="s">
        <v>49</v>
      </c>
      <c r="AG54" s="21" t="s">
        <v>69</v>
      </c>
      <c r="AH54" s="21">
        <v>6.8</v>
      </c>
      <c r="AI54" s="21">
        <v>0.98</v>
      </c>
      <c r="AJ54" s="22">
        <f>AVERAGE(AH54:AH59)</f>
        <v>3.7166666666666663</v>
      </c>
      <c r="AL54" s="21">
        <v>500032</v>
      </c>
      <c r="AM54" s="21" t="s">
        <v>47</v>
      </c>
      <c r="AN54" s="21" t="s">
        <v>115</v>
      </c>
      <c r="AO54" s="21" t="s">
        <v>49</v>
      </c>
      <c r="AP54" s="21" t="s">
        <v>93</v>
      </c>
      <c r="AQ54" s="21">
        <v>14.6</v>
      </c>
      <c r="AR54" s="21">
        <v>0.96</v>
      </c>
      <c r="AS54" s="22">
        <f>AVERAGE(AQ54:AQ59)</f>
        <v>15.466666666666669</v>
      </c>
    </row>
    <row r="55" spans="20:45" x14ac:dyDescent="0.35">
      <c r="T55" s="21">
        <v>500030</v>
      </c>
      <c r="U55" s="21" t="s">
        <v>47</v>
      </c>
      <c r="V55" s="21" t="s">
        <v>65</v>
      </c>
      <c r="W55" s="21" t="s">
        <v>49</v>
      </c>
      <c r="X55" s="21" t="s">
        <v>56</v>
      </c>
      <c r="Y55" s="21">
        <v>78.400000000000006</v>
      </c>
      <c r="Z55" s="21">
        <v>0.9</v>
      </c>
      <c r="AA55" s="21"/>
      <c r="AC55" s="21">
        <v>500032</v>
      </c>
      <c r="AD55" s="21" t="s">
        <v>47</v>
      </c>
      <c r="AE55" s="21" t="s">
        <v>91</v>
      </c>
      <c r="AF55" s="21" t="s">
        <v>49</v>
      </c>
      <c r="AG55" s="21" t="s">
        <v>77</v>
      </c>
      <c r="AH55" s="21">
        <v>5.0999999999999996</v>
      </c>
      <c r="AI55" s="21">
        <v>0.99</v>
      </c>
      <c r="AJ55" s="23">
        <f>STDEV(AH54:AH59)</f>
        <v>1.9415629442968547</v>
      </c>
      <c r="AL55" s="21">
        <v>500032</v>
      </c>
      <c r="AM55" s="21" t="s">
        <v>47</v>
      </c>
      <c r="AN55" s="21" t="s">
        <v>115</v>
      </c>
      <c r="AO55" s="21" t="s">
        <v>49</v>
      </c>
      <c r="AP55" s="21" t="s">
        <v>101</v>
      </c>
      <c r="AQ55" s="21">
        <v>16.2</v>
      </c>
      <c r="AR55" s="21">
        <v>0.98</v>
      </c>
      <c r="AS55" s="23">
        <f>STDEV(AQ54:AQ59)</f>
        <v>1.9531171666509315</v>
      </c>
    </row>
    <row r="56" spans="20:45" x14ac:dyDescent="0.35">
      <c r="T56" s="21">
        <v>500030</v>
      </c>
      <c r="U56" s="21" t="s">
        <v>47</v>
      </c>
      <c r="V56" s="21" t="s">
        <v>65</v>
      </c>
      <c r="W56" s="21" t="s">
        <v>49</v>
      </c>
      <c r="X56" s="21" t="s">
        <v>57</v>
      </c>
      <c r="Y56" s="21">
        <v>78</v>
      </c>
      <c r="Z56" s="21">
        <v>0.9</v>
      </c>
      <c r="AA56" s="21"/>
      <c r="AC56" s="21">
        <v>500032</v>
      </c>
      <c r="AD56" s="21" t="s">
        <v>47</v>
      </c>
      <c r="AE56" s="21" t="s">
        <v>91</v>
      </c>
      <c r="AF56" s="21" t="s">
        <v>49</v>
      </c>
      <c r="AG56" s="21" t="s">
        <v>79</v>
      </c>
      <c r="AH56" s="21">
        <v>3.7</v>
      </c>
      <c r="AI56" s="21">
        <v>0.99</v>
      </c>
      <c r="AJ56" s="29"/>
      <c r="AL56" s="21">
        <v>500032</v>
      </c>
      <c r="AM56" s="21" t="s">
        <v>47</v>
      </c>
      <c r="AN56" s="21" t="s">
        <v>115</v>
      </c>
      <c r="AO56" s="21" t="s">
        <v>49</v>
      </c>
      <c r="AP56" s="21" t="s">
        <v>103</v>
      </c>
      <c r="AQ56" s="21">
        <v>18.2</v>
      </c>
      <c r="AR56" s="21">
        <v>0.88</v>
      </c>
      <c r="AS56" s="29"/>
    </row>
    <row r="57" spans="20:45" x14ac:dyDescent="0.35">
      <c r="T57" s="21">
        <v>500032</v>
      </c>
      <c r="U57" s="21" t="s">
        <v>47</v>
      </c>
      <c r="V57" s="21" t="s">
        <v>66</v>
      </c>
      <c r="W57" s="21" t="s">
        <v>49</v>
      </c>
      <c r="X57" s="21" t="s">
        <v>50</v>
      </c>
      <c r="Y57" s="21">
        <v>54</v>
      </c>
      <c r="Z57" s="21">
        <v>0.9</v>
      </c>
      <c r="AA57" s="22">
        <f>AVERAGE(Y57:Y62)</f>
        <v>52.566666666666663</v>
      </c>
      <c r="AC57" s="21">
        <v>500032</v>
      </c>
      <c r="AD57" s="21" t="s">
        <v>47</v>
      </c>
      <c r="AE57" s="21" t="s">
        <v>92</v>
      </c>
      <c r="AF57" s="21" t="s">
        <v>49</v>
      </c>
      <c r="AG57" s="21" t="s">
        <v>73</v>
      </c>
      <c r="AH57" s="21">
        <v>2.5</v>
      </c>
      <c r="AI57" s="21">
        <v>0.98</v>
      </c>
      <c r="AJ57" s="29"/>
      <c r="AL57" s="21">
        <v>500032</v>
      </c>
      <c r="AM57" s="21" t="s">
        <v>47</v>
      </c>
      <c r="AN57" s="21" t="s">
        <v>116</v>
      </c>
      <c r="AO57" s="21" t="s">
        <v>49</v>
      </c>
      <c r="AP57" s="21" t="s">
        <v>97</v>
      </c>
      <c r="AQ57" s="21">
        <v>16.899999999999999</v>
      </c>
      <c r="AR57" s="21">
        <v>0.98</v>
      </c>
      <c r="AS57" s="29"/>
    </row>
    <row r="58" spans="20:45" x14ac:dyDescent="0.35">
      <c r="T58" s="21">
        <v>500032</v>
      </c>
      <c r="U58" s="21" t="s">
        <v>47</v>
      </c>
      <c r="V58" s="21" t="s">
        <v>66</v>
      </c>
      <c r="W58" s="21" t="s">
        <v>49</v>
      </c>
      <c r="X58" s="21" t="s">
        <v>51</v>
      </c>
      <c r="Y58" s="21">
        <v>54.1</v>
      </c>
      <c r="Z58" s="21">
        <v>0.88</v>
      </c>
      <c r="AA58" s="23">
        <f>STDEV(Y57:Y62)</f>
        <v>2.1472462985569827</v>
      </c>
      <c r="AC58" s="21">
        <v>500032</v>
      </c>
      <c r="AD58" s="21" t="s">
        <v>47</v>
      </c>
      <c r="AE58" s="21" t="s">
        <v>92</v>
      </c>
      <c r="AF58" s="21" t="s">
        <v>49</v>
      </c>
      <c r="AG58" s="21" t="s">
        <v>78</v>
      </c>
      <c r="AH58" s="21">
        <v>1.5</v>
      </c>
      <c r="AI58" s="21">
        <v>0.98</v>
      </c>
      <c r="AJ58" s="29"/>
      <c r="AL58" s="21">
        <v>500032</v>
      </c>
      <c r="AM58" s="21" t="s">
        <v>47</v>
      </c>
      <c r="AN58" s="21" t="s">
        <v>116</v>
      </c>
      <c r="AO58" s="21" t="s">
        <v>49</v>
      </c>
      <c r="AP58" s="21" t="s">
        <v>102</v>
      </c>
      <c r="AQ58" s="21">
        <v>13.2</v>
      </c>
      <c r="AR58" s="21">
        <v>0.92</v>
      </c>
      <c r="AS58" s="29"/>
    </row>
    <row r="59" spans="20:45" x14ac:dyDescent="0.35">
      <c r="T59" s="21">
        <v>500032</v>
      </c>
      <c r="U59" s="21" t="s">
        <v>47</v>
      </c>
      <c r="V59" s="21" t="s">
        <v>66</v>
      </c>
      <c r="W59" s="21" t="s">
        <v>49</v>
      </c>
      <c r="X59" s="21" t="s">
        <v>52</v>
      </c>
      <c r="Y59" s="21">
        <v>55.3</v>
      </c>
      <c r="Z59" s="21">
        <v>0.91</v>
      </c>
      <c r="AA59" s="21"/>
      <c r="AC59" s="21">
        <v>500032</v>
      </c>
      <c r="AD59" s="21" t="s">
        <v>47</v>
      </c>
      <c r="AE59" s="21" t="s">
        <v>92</v>
      </c>
      <c r="AF59" s="21" t="s">
        <v>49</v>
      </c>
      <c r="AG59" s="21" t="s">
        <v>80</v>
      </c>
      <c r="AH59" s="21">
        <v>2.7</v>
      </c>
      <c r="AI59" s="21">
        <v>0.97</v>
      </c>
      <c r="AJ59" s="29"/>
      <c r="AL59" s="21">
        <v>500032</v>
      </c>
      <c r="AM59" s="21" t="s">
        <v>47</v>
      </c>
      <c r="AN59" s="21" t="s">
        <v>116</v>
      </c>
      <c r="AO59" s="21" t="s">
        <v>49</v>
      </c>
      <c r="AP59" s="21" t="s">
        <v>104</v>
      </c>
      <c r="AQ59" s="21">
        <v>13.7</v>
      </c>
      <c r="AR59" s="21">
        <v>0.91</v>
      </c>
      <c r="AS59" s="29"/>
    </row>
    <row r="60" spans="20:45" x14ac:dyDescent="0.35">
      <c r="T60" s="21">
        <v>500032</v>
      </c>
      <c r="U60" s="21" t="s">
        <v>47</v>
      </c>
      <c r="V60" s="21" t="s">
        <v>67</v>
      </c>
      <c r="W60" s="21" t="s">
        <v>49</v>
      </c>
      <c r="X60" s="21" t="s">
        <v>55</v>
      </c>
      <c r="Y60" s="21">
        <v>51</v>
      </c>
      <c r="Z60" s="21">
        <v>0.89</v>
      </c>
      <c r="AA60" s="21"/>
      <c r="AR60" s="2"/>
    </row>
    <row r="61" spans="20:45" x14ac:dyDescent="0.35">
      <c r="T61" s="21">
        <v>500032</v>
      </c>
      <c r="U61" s="21" t="s">
        <v>47</v>
      </c>
      <c r="V61" s="21" t="s">
        <v>67</v>
      </c>
      <c r="W61" s="21" t="s">
        <v>49</v>
      </c>
      <c r="X61" s="21" t="s">
        <v>56</v>
      </c>
      <c r="Y61" s="21">
        <v>50.8</v>
      </c>
      <c r="Z61" s="21">
        <v>0.89</v>
      </c>
      <c r="AA61" s="21"/>
      <c r="AR61" s="2"/>
    </row>
    <row r="62" spans="20:45" x14ac:dyDescent="0.35">
      <c r="T62" s="21">
        <v>500032</v>
      </c>
      <c r="U62" s="21" t="s">
        <v>47</v>
      </c>
      <c r="V62" s="21" t="s">
        <v>67</v>
      </c>
      <c r="W62" s="21" t="s">
        <v>49</v>
      </c>
      <c r="X62" s="21" t="s">
        <v>57</v>
      </c>
      <c r="Y62" s="21">
        <v>50.2</v>
      </c>
      <c r="Z62" s="21">
        <v>0.89</v>
      </c>
      <c r="AA62" s="21"/>
    </row>
  </sheetData>
  <mergeCells count="6">
    <mergeCell ref="AL3:AS3"/>
    <mergeCell ref="M3:N3"/>
    <mergeCell ref="O3:P3"/>
    <mergeCell ref="Q3:R3"/>
    <mergeCell ref="T3:AA3"/>
    <mergeCell ref="AC3:A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Manuscript title &amp; coauthors</vt:lpstr>
      <vt:lpstr>Figure 2_Survival</vt:lpstr>
      <vt:lpstr>Figure 5_Mutation efficiency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Cavallin, Jenna</dc:creator>
  <cp:lastModifiedBy>Reviewer 1</cp:lastModifiedBy>
  <dcterms:created xsi:type="dcterms:W3CDTF">2018-01-31T19:00:23Z</dcterms:created>
  <dcterms:modified xsi:type="dcterms:W3CDTF">2019-07-15T14:20:32Z</dcterms:modified>
</cp:coreProperties>
</file>