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tliff\Desktop\SciHub\"/>
    </mc:Choice>
  </mc:AlternateContent>
  <xr:revisionPtr revIDLastSave="0" documentId="13_ncr:1_{F5051E23-B1A5-4181-AA01-4576E5FD0F77}" xr6:coauthVersionLast="36" xr6:coauthVersionMax="36" xr10:uidLastSave="{00000000-0000-0000-0000-000000000000}"/>
  <bookViews>
    <workbookView xWindow="0" yWindow="0" windowWidth="15960" windowHeight="9705" activeTab="2" xr2:uid="{00D7CA1E-AC5F-468A-9921-8D368BDC18AB}"/>
  </bookViews>
  <sheets>
    <sheet name="raw wet, dry, LOI" sheetId="1" r:id="rId1"/>
    <sheet name="sieve summary" sheetId="4" r:id="rId2"/>
    <sheet name="raw sieve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4" l="1"/>
  <c r="I19" i="4" s="1"/>
  <c r="F18" i="4"/>
  <c r="I18" i="4" s="1"/>
  <c r="F17" i="4"/>
  <c r="I17" i="4" s="1"/>
  <c r="F16" i="4"/>
  <c r="I16" i="4" s="1"/>
  <c r="F13" i="4"/>
  <c r="I13" i="4" s="1"/>
  <c r="D25" i="4" s="1"/>
  <c r="F12" i="4"/>
  <c r="I12" i="4" s="1"/>
  <c r="D24" i="4" s="1"/>
  <c r="F11" i="4"/>
  <c r="I11" i="4" s="1"/>
  <c r="F10" i="4"/>
  <c r="I10" i="4" s="1"/>
  <c r="F9" i="4"/>
  <c r="I9" i="4" s="1"/>
  <c r="F8" i="4"/>
  <c r="I8" i="4" s="1"/>
  <c r="F7" i="4"/>
  <c r="I7" i="4" s="1"/>
  <c r="F6" i="4"/>
  <c r="I6" i="4" s="1"/>
  <c r="F5" i="4"/>
  <c r="I5" i="4" s="1"/>
  <c r="F4" i="4"/>
  <c r="I4" i="4" s="1"/>
  <c r="F3" i="4"/>
  <c r="I3" i="4" s="1"/>
  <c r="F3" i="3"/>
  <c r="F4" i="3"/>
  <c r="F5" i="3"/>
  <c r="G5" i="3"/>
  <c r="F6" i="3"/>
  <c r="F7" i="3"/>
  <c r="F8" i="3"/>
  <c r="G8" i="3"/>
  <c r="F9" i="3"/>
  <c r="F10" i="3"/>
  <c r="F11" i="3"/>
  <c r="G11" i="3"/>
  <c r="F12" i="3"/>
  <c r="F13" i="3"/>
  <c r="F14" i="3"/>
  <c r="G14" i="3"/>
  <c r="F15" i="3"/>
  <c r="F16" i="3"/>
  <c r="F17" i="3"/>
  <c r="G17" i="3"/>
  <c r="F18" i="3"/>
  <c r="F19" i="3"/>
  <c r="F20" i="3"/>
  <c r="G20" i="3"/>
  <c r="F21" i="3"/>
  <c r="F22" i="3"/>
  <c r="F23" i="3"/>
  <c r="G23" i="3"/>
  <c r="F24" i="3"/>
  <c r="F25" i="3"/>
  <c r="F26" i="3"/>
  <c r="G26" i="3"/>
  <c r="F27" i="3"/>
  <c r="F28" i="3"/>
  <c r="F29" i="3"/>
  <c r="G29" i="3"/>
  <c r="F30" i="3"/>
  <c r="F31" i="3"/>
  <c r="F32" i="3"/>
  <c r="G32" i="3"/>
  <c r="F33" i="3"/>
  <c r="F34" i="3"/>
  <c r="F35" i="3"/>
  <c r="G35" i="3"/>
  <c r="F36" i="3"/>
  <c r="F37" i="3"/>
  <c r="F38" i="3"/>
  <c r="G38" i="3"/>
  <c r="F39" i="3"/>
  <c r="F40" i="3"/>
  <c r="F41" i="3"/>
  <c r="G41" i="3"/>
  <c r="F42" i="3"/>
  <c r="F43" i="3"/>
  <c r="F44" i="3"/>
  <c r="G44" i="3"/>
  <c r="F45" i="3"/>
  <c r="F46" i="3"/>
  <c r="F47" i="3"/>
  <c r="G47" i="3"/>
  <c r="F48" i="3"/>
  <c r="F49" i="3"/>
  <c r="F50" i="3"/>
  <c r="G50" i="3"/>
  <c r="F51" i="3"/>
  <c r="F52" i="3"/>
  <c r="F53" i="3"/>
  <c r="G53" i="3"/>
  <c r="F54" i="3"/>
  <c r="F55" i="3"/>
  <c r="F56" i="3"/>
  <c r="G56" i="3"/>
  <c r="F57" i="3"/>
  <c r="F58" i="3"/>
  <c r="G59" i="3"/>
  <c r="F60" i="3"/>
  <c r="G62" i="3" s="1"/>
  <c r="F61" i="3"/>
  <c r="F62" i="3"/>
  <c r="F63" i="3"/>
  <c r="G65" i="3" s="1"/>
  <c r="F64" i="3"/>
  <c r="F65" i="3"/>
  <c r="F66" i="3"/>
  <c r="G68" i="3" s="1"/>
  <c r="F67" i="3"/>
  <c r="F68" i="3"/>
  <c r="F69" i="3"/>
  <c r="G71" i="3" s="1"/>
  <c r="F70" i="3"/>
  <c r="F71" i="3"/>
  <c r="F72" i="3"/>
  <c r="G74" i="3" s="1"/>
  <c r="F73" i="3"/>
  <c r="F74" i="3"/>
  <c r="F75" i="3"/>
  <c r="G77" i="3" s="1"/>
  <c r="F76" i="3"/>
  <c r="F77" i="3"/>
  <c r="F78" i="3"/>
  <c r="G80" i="3" s="1"/>
  <c r="F79" i="3"/>
  <c r="F80" i="3"/>
  <c r="F81" i="3"/>
  <c r="G83" i="3" s="1"/>
  <c r="F82" i="3"/>
  <c r="F83" i="3"/>
  <c r="F84" i="3"/>
  <c r="G86" i="3" s="1"/>
  <c r="F85" i="3"/>
  <c r="F86" i="3"/>
  <c r="F87" i="3"/>
  <c r="G89" i="3" s="1"/>
  <c r="F88" i="3"/>
  <c r="F89" i="3"/>
  <c r="F90" i="3"/>
  <c r="G92" i="3" s="1"/>
  <c r="F91" i="3"/>
  <c r="F92" i="3"/>
  <c r="F93" i="3"/>
  <c r="G95" i="3" s="1"/>
  <c r="F94" i="3"/>
  <c r="F95" i="3"/>
  <c r="F96" i="3"/>
  <c r="G98" i="3" s="1"/>
  <c r="F97" i="3"/>
  <c r="F98" i="3"/>
  <c r="F99" i="3"/>
  <c r="G101" i="3" s="1"/>
  <c r="F100" i="3"/>
  <c r="F101" i="3"/>
  <c r="F102" i="3"/>
  <c r="G104" i="3" s="1"/>
  <c r="F103" i="3"/>
  <c r="F104" i="3"/>
  <c r="F105" i="3"/>
  <c r="G107" i="3" s="1"/>
  <c r="F106" i="3"/>
  <c r="F107" i="3"/>
  <c r="F108" i="3"/>
  <c r="G110" i="3" s="1"/>
  <c r="F109" i="3"/>
  <c r="F110" i="3"/>
  <c r="F111" i="3"/>
  <c r="G113" i="3" s="1"/>
  <c r="F112" i="3"/>
  <c r="F113" i="3"/>
  <c r="F114" i="3"/>
  <c r="G116" i="3" s="1"/>
  <c r="F115" i="3"/>
  <c r="F116" i="3"/>
  <c r="F117" i="3"/>
  <c r="G119" i="3" s="1"/>
  <c r="F118" i="3"/>
  <c r="F119" i="3"/>
  <c r="F120" i="3"/>
  <c r="G122" i="3" s="1"/>
  <c r="F121" i="3"/>
  <c r="F122" i="3"/>
  <c r="F123" i="3"/>
  <c r="G125" i="3" s="1"/>
  <c r="F124" i="3"/>
  <c r="F125" i="3"/>
  <c r="F126" i="3"/>
  <c r="G128" i="3" s="1"/>
  <c r="F127" i="3"/>
  <c r="F128" i="3"/>
  <c r="F129" i="3"/>
  <c r="G131" i="3" s="1"/>
  <c r="F130" i="3"/>
  <c r="F131" i="3"/>
  <c r="F132" i="3"/>
  <c r="G134" i="3" s="1"/>
  <c r="F133" i="3"/>
  <c r="F134" i="3"/>
  <c r="F135" i="3"/>
  <c r="G137" i="3" s="1"/>
  <c r="F136" i="3"/>
  <c r="F137" i="3"/>
  <c r="K47" i="1"/>
  <c r="H47" i="1"/>
  <c r="E47" i="1"/>
  <c r="M47" i="1" s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O42" i="1" s="1"/>
  <c r="E42" i="1"/>
  <c r="K41" i="1"/>
  <c r="H41" i="1"/>
  <c r="E41" i="1"/>
  <c r="M41" i="1" s="1"/>
  <c r="K40" i="1"/>
  <c r="H40" i="1"/>
  <c r="O40" i="1" s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O26" i="1" s="1"/>
  <c r="E26" i="1"/>
  <c r="K25" i="1"/>
  <c r="H25" i="1"/>
  <c r="E25" i="1"/>
  <c r="M25" i="1" s="1"/>
  <c r="K24" i="1"/>
  <c r="H24" i="1"/>
  <c r="E24" i="1"/>
  <c r="K23" i="1"/>
  <c r="H23" i="1"/>
  <c r="E23" i="1"/>
  <c r="M23" i="1" s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M9" i="1" s="1"/>
  <c r="K8" i="1"/>
  <c r="H8" i="1"/>
  <c r="E8" i="1"/>
  <c r="K7" i="1"/>
  <c r="H7" i="1"/>
  <c r="E7" i="1"/>
  <c r="K6" i="1"/>
  <c r="H6" i="1"/>
  <c r="E6" i="1"/>
  <c r="K5" i="1"/>
  <c r="H5" i="1"/>
  <c r="E5" i="1"/>
  <c r="K4" i="1"/>
  <c r="H4" i="1"/>
  <c r="E4" i="1"/>
  <c r="K3" i="1"/>
  <c r="H3" i="1"/>
  <c r="E3" i="1"/>
  <c r="M31" i="1" l="1"/>
  <c r="F17" i="1"/>
  <c r="O44" i="1"/>
  <c r="M12" i="1"/>
  <c r="O13" i="1"/>
  <c r="O3" i="1"/>
  <c r="O7" i="1"/>
  <c r="O19" i="1"/>
  <c r="O31" i="1"/>
  <c r="M34" i="1"/>
  <c r="O35" i="1"/>
  <c r="M38" i="1"/>
  <c r="O39" i="1"/>
  <c r="M46" i="1"/>
  <c r="D22" i="4"/>
  <c r="D23" i="4"/>
  <c r="G3" i="4"/>
  <c r="G4" i="4"/>
  <c r="G5" i="4"/>
  <c r="G6" i="4"/>
  <c r="G7" i="4"/>
  <c r="G8" i="4"/>
  <c r="G9" i="4"/>
  <c r="G10" i="4"/>
  <c r="G11" i="4"/>
  <c r="G12" i="4"/>
  <c r="B24" i="4" s="1"/>
  <c r="G13" i="4"/>
  <c r="G16" i="4"/>
  <c r="G17" i="4"/>
  <c r="G18" i="4"/>
  <c r="G19" i="4"/>
  <c r="H3" i="4"/>
  <c r="H4" i="4"/>
  <c r="H5" i="4"/>
  <c r="H6" i="4"/>
  <c r="H7" i="4"/>
  <c r="H8" i="4"/>
  <c r="H9" i="4"/>
  <c r="H10" i="4"/>
  <c r="H11" i="4"/>
  <c r="H12" i="4"/>
  <c r="H13" i="4"/>
  <c r="H16" i="4"/>
  <c r="H17" i="4"/>
  <c r="H18" i="4"/>
  <c r="H19" i="4"/>
  <c r="F14" i="1"/>
  <c r="M30" i="1"/>
  <c r="F47" i="1"/>
  <c r="O5" i="1"/>
  <c r="M16" i="1"/>
  <c r="M21" i="1"/>
  <c r="M32" i="1"/>
  <c r="O33" i="1"/>
  <c r="M6" i="1"/>
  <c r="M10" i="1"/>
  <c r="N11" i="1" s="1"/>
  <c r="O11" i="1"/>
  <c r="M14" i="1"/>
  <c r="O15" i="1"/>
  <c r="O20" i="1"/>
  <c r="O22" i="1"/>
  <c r="O25" i="1"/>
  <c r="O29" i="1"/>
  <c r="M33" i="1"/>
  <c r="M37" i="1"/>
  <c r="F44" i="1"/>
  <c r="O43" i="1"/>
  <c r="M45" i="1"/>
  <c r="F20" i="1"/>
  <c r="F29" i="1"/>
  <c r="F38" i="1"/>
  <c r="M39" i="1"/>
  <c r="F5" i="1"/>
  <c r="F8" i="1"/>
  <c r="M8" i="1"/>
  <c r="O9" i="1"/>
  <c r="O14" i="1"/>
  <c r="M15" i="1"/>
  <c r="M17" i="1"/>
  <c r="O18" i="1"/>
  <c r="P20" i="1" s="1"/>
  <c r="F23" i="1"/>
  <c r="M22" i="1"/>
  <c r="M26" i="1"/>
  <c r="O27" i="1"/>
  <c r="M36" i="1"/>
  <c r="O37" i="1"/>
  <c r="F41" i="1"/>
  <c r="M40" i="1"/>
  <c r="O41" i="1"/>
  <c r="F11" i="1"/>
  <c r="F35" i="1"/>
  <c r="O4" i="1"/>
  <c r="F26" i="1"/>
  <c r="O28" i="1"/>
  <c r="M3" i="1"/>
  <c r="M5" i="1"/>
  <c r="O10" i="1"/>
  <c r="O17" i="1"/>
  <c r="M24" i="1"/>
  <c r="M27" i="1"/>
  <c r="M29" i="1"/>
  <c r="F32" i="1"/>
  <c r="O32" i="1"/>
  <c r="O34" i="1"/>
  <c r="M4" i="1"/>
  <c r="O8" i="1"/>
  <c r="M11" i="1"/>
  <c r="O16" i="1"/>
  <c r="M19" i="1"/>
  <c r="M20" i="1"/>
  <c r="O21" i="1"/>
  <c r="O23" i="1"/>
  <c r="P23" i="1" s="1"/>
  <c r="M28" i="1"/>
  <c r="M35" i="1"/>
  <c r="O38" i="1"/>
  <c r="M43" i="1"/>
  <c r="M44" i="1"/>
  <c r="O45" i="1"/>
  <c r="O46" i="1"/>
  <c r="O47" i="1"/>
  <c r="P44" i="1"/>
  <c r="N26" i="1"/>
  <c r="P41" i="1"/>
  <c r="O6" i="1"/>
  <c r="M7" i="1"/>
  <c r="N8" i="1" s="1"/>
  <c r="O12" i="1"/>
  <c r="M13" i="1"/>
  <c r="O24" i="1"/>
  <c r="O30" i="1"/>
  <c r="O36" i="1"/>
  <c r="N47" i="1"/>
  <c r="M18" i="1"/>
  <c r="M42" i="1"/>
  <c r="N41" i="1" l="1"/>
  <c r="N29" i="1"/>
  <c r="N5" i="1"/>
  <c r="P11" i="1"/>
  <c r="N38" i="1"/>
  <c r="N32" i="1"/>
  <c r="N35" i="1"/>
  <c r="P29" i="1"/>
  <c r="N23" i="1"/>
  <c r="N17" i="1"/>
  <c r="P5" i="1"/>
  <c r="C24" i="4"/>
  <c r="B23" i="4"/>
  <c r="B22" i="4"/>
  <c r="C25" i="4"/>
  <c r="C23" i="4"/>
  <c r="C22" i="4"/>
  <c r="B25" i="4"/>
  <c r="P35" i="1"/>
  <c r="P17" i="1"/>
  <c r="P47" i="1"/>
  <c r="P32" i="1"/>
  <c r="P26" i="1"/>
  <c r="P8" i="1"/>
  <c r="N14" i="1"/>
  <c r="N20" i="1"/>
  <c r="N44" i="1"/>
  <c r="P38" i="1"/>
  <c r="P14" i="1"/>
</calcChain>
</file>

<file path=xl/sharedStrings.xml><?xml version="1.0" encoding="utf-8"?>
<sst xmlns="http://schemas.openxmlformats.org/spreadsheetml/2006/main" count="351" uniqueCount="62">
  <si>
    <t>all weights in grams</t>
  </si>
  <si>
    <t>Sample ID</t>
  </si>
  <si>
    <t>Triplicate</t>
  </si>
  <si>
    <t xml:space="preserve">pan wt </t>
  </si>
  <si>
    <t>wet wt</t>
  </si>
  <si>
    <t>wet wt avg</t>
  </si>
  <si>
    <t>dry wt</t>
  </si>
  <si>
    <t>LOI wt</t>
  </si>
  <si>
    <t>% water</t>
  </si>
  <si>
    <t>% organic</t>
  </si>
  <si>
    <t>R2P2-RF-FS-00</t>
  </si>
  <si>
    <t>a2</t>
  </si>
  <si>
    <t>b2</t>
  </si>
  <si>
    <t>c2</t>
  </si>
  <si>
    <t>R2P2-RF-FS-01</t>
  </si>
  <si>
    <t>a</t>
  </si>
  <si>
    <t>b</t>
  </si>
  <si>
    <t>c</t>
  </si>
  <si>
    <t>R2P2-RF-FS-02</t>
  </si>
  <si>
    <t>R2P2-RF-FS-03</t>
  </si>
  <si>
    <t>R2P2-UI-FS-04</t>
  </si>
  <si>
    <t>R2P2-DI-FS-05</t>
  </si>
  <si>
    <t>R2P2-RS-FS-06</t>
  </si>
  <si>
    <t>R2P2-RS-FS-07</t>
  </si>
  <si>
    <t>R2P2-RS-FS-08</t>
  </si>
  <si>
    <t>R2P2-RS-FS-09</t>
  </si>
  <si>
    <t>R2P2-RS-BG-10</t>
  </si>
  <si>
    <t>R2P2-RF-BG-11</t>
  </si>
  <si>
    <t>R2P2-DI-BG-12</t>
  </si>
  <si>
    <t>R2P2-UI-BG-13</t>
  </si>
  <si>
    <t>R2P2-RS-FD-14</t>
  </si>
  <si>
    <t>dry wt + pan</t>
  </si>
  <si>
    <t>mud</t>
  </si>
  <si>
    <t>sand</t>
  </si>
  <si>
    <t>gravel</t>
  </si>
  <si>
    <t>Field Samples</t>
  </si>
  <si>
    <t>gravel wt</t>
  </si>
  <si>
    <t>sand wt</t>
  </si>
  <si>
    <t>mud wt</t>
  </si>
  <si>
    <t>total</t>
  </si>
  <si>
    <t>% gravel</t>
  </si>
  <si>
    <t>% sand</t>
  </si>
  <si>
    <t>% mud</t>
  </si>
  <si>
    <t>River Shore</t>
  </si>
  <si>
    <t>Upper Island</t>
  </si>
  <si>
    <t>Distal Island</t>
  </si>
  <si>
    <t>Background Samples</t>
  </si>
  <si>
    <t>sample type</t>
  </si>
  <si>
    <t>sand avg</t>
  </si>
  <si>
    <t>mud avg</t>
  </si>
  <si>
    <t>Riverbed</t>
  </si>
  <si>
    <t>avg</t>
  </si>
  <si>
    <t>wet wt + pan wt</t>
  </si>
  <si>
    <t>cruc wt</t>
  </si>
  <si>
    <t>LOI wt + cruc wt</t>
  </si>
  <si>
    <t>gravel avg</t>
  </si>
  <si>
    <t>triplicate</t>
  </si>
  <si>
    <t>sediment type</t>
  </si>
  <si>
    <t>sed wt</t>
  </si>
  <si>
    <t>sed wt + tube wt</t>
  </si>
  <si>
    <t>tube wt</t>
  </si>
  <si>
    <r>
      <t xml:space="preserve">Sieved weights </t>
    </r>
    <r>
      <rPr>
        <i/>
        <sz val="11"/>
        <color theme="1"/>
        <rFont val="Calibri"/>
        <family val="2"/>
        <scheme val="minor"/>
      </rPr>
      <t>(all weights in grams)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</si>
</sst>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FF83-F0D0-4752-8190-26BACD5DFC1E}">
  <dimension ref="A1:P48"/>
  <sheetViews>
    <sheetView workbookViewId="0">
      <selection activeCell="B1" sqref="B1:B1048576"/>
    </sheetView>
  </sheetViews>
  <sheetFormatPr defaultRowHeight="15" x14ac:dyDescent="0.25"/>
  <cols>
    <col min="1" max="1" width="14.28515625" customWidth="1"/>
    <col min="3" max="3" width="9.140625" customWidth="1"/>
    <col min="4" max="4" width="10" customWidth="1"/>
    <col min="5" max="5" width="9.140625" customWidth="1"/>
    <col min="6" max="6" width="10.85546875" customWidth="1"/>
    <col min="7" max="7" width="12.42578125" customWidth="1"/>
    <col min="8" max="12" width="9.140625" customWidth="1"/>
    <col min="13" max="13" width="10.42578125" customWidth="1"/>
    <col min="14" max="14" width="9.140625" customWidth="1"/>
  </cols>
  <sheetData>
    <row r="1" spans="1:16" x14ac:dyDescent="0.25">
      <c r="A1" s="1" t="s">
        <v>0</v>
      </c>
      <c r="C1" s="2"/>
      <c r="D1" s="3"/>
      <c r="E1" s="3"/>
      <c r="F1" s="3"/>
      <c r="G1" s="3"/>
      <c r="H1" s="4"/>
      <c r="I1" s="4"/>
      <c r="J1" s="4"/>
      <c r="K1" s="2"/>
      <c r="L1" s="5"/>
      <c r="M1" s="5"/>
      <c r="N1" s="5"/>
      <c r="O1" s="2"/>
    </row>
    <row r="2" spans="1:16" x14ac:dyDescent="0.25">
      <c r="A2" t="s">
        <v>1</v>
      </c>
      <c r="B2" t="s">
        <v>2</v>
      </c>
      <c r="C2" s="2" t="s">
        <v>3</v>
      </c>
      <c r="D2" s="2" t="s">
        <v>52</v>
      </c>
      <c r="E2" s="6" t="s">
        <v>4</v>
      </c>
      <c r="F2" s="6" t="s">
        <v>5</v>
      </c>
      <c r="G2" s="2" t="s">
        <v>31</v>
      </c>
      <c r="H2" s="6" t="s">
        <v>6</v>
      </c>
      <c r="I2" s="2" t="s">
        <v>53</v>
      </c>
      <c r="J2" s="2" t="s">
        <v>54</v>
      </c>
      <c r="K2" s="6" t="s">
        <v>7</v>
      </c>
      <c r="L2" s="2"/>
      <c r="M2" s="6" t="s">
        <v>8</v>
      </c>
      <c r="N2" s="6" t="s">
        <v>51</v>
      </c>
      <c r="O2" s="6" t="s">
        <v>9</v>
      </c>
      <c r="P2" s="6" t="s">
        <v>51</v>
      </c>
    </row>
    <row r="3" spans="1:16" x14ac:dyDescent="0.25">
      <c r="A3" s="7" t="s">
        <v>10</v>
      </c>
      <c r="B3" s="7" t="s">
        <v>11</v>
      </c>
      <c r="C3" s="7">
        <v>2.2400000000000002</v>
      </c>
      <c r="D3" s="7">
        <v>78.69</v>
      </c>
      <c r="E3" s="7">
        <f t="shared" ref="E3:E47" si="0">D3-C3</f>
        <v>76.45</v>
      </c>
      <c r="F3" s="7"/>
      <c r="G3" s="7">
        <v>70.260999999999996</v>
      </c>
      <c r="H3" s="7">
        <f t="shared" ref="H3:H47" si="1">G3-C3</f>
        <v>68.021000000000001</v>
      </c>
      <c r="I3" s="7">
        <v>78.557000000000002</v>
      </c>
      <c r="J3" s="8">
        <v>141.124</v>
      </c>
      <c r="K3" s="8">
        <f t="shared" ref="K3:K47" si="2">J3-I3</f>
        <v>62.566999999999993</v>
      </c>
      <c r="M3">
        <f t="shared" ref="M3:M47" si="3">((E3-H3)/E3)*100</f>
        <v>11.025506867233489</v>
      </c>
      <c r="O3">
        <f t="shared" ref="O3:O47" si="4">(((H3-K3)/H3)*100)</f>
        <v>8.0181120536305084</v>
      </c>
    </row>
    <row r="4" spans="1:16" x14ac:dyDescent="0.25">
      <c r="A4" s="7" t="s">
        <v>10</v>
      </c>
      <c r="B4" s="7" t="s">
        <v>12</v>
      </c>
      <c r="C4" s="7">
        <v>2.2400000000000002</v>
      </c>
      <c r="D4" s="7">
        <v>91.86</v>
      </c>
      <c r="E4" s="7">
        <f t="shared" si="0"/>
        <v>89.62</v>
      </c>
      <c r="F4" s="7"/>
      <c r="G4" s="7">
        <v>80.831999999999994</v>
      </c>
      <c r="H4" s="7">
        <f t="shared" si="1"/>
        <v>78.591999999999999</v>
      </c>
      <c r="I4" s="7">
        <v>72.994</v>
      </c>
      <c r="J4" s="7">
        <v>145.41800000000001</v>
      </c>
      <c r="K4" s="8">
        <f t="shared" si="2"/>
        <v>72.424000000000007</v>
      </c>
      <c r="M4">
        <f t="shared" si="3"/>
        <v>12.305288997991525</v>
      </c>
      <c r="O4">
        <f t="shared" si="4"/>
        <v>7.8481270358306086</v>
      </c>
    </row>
    <row r="5" spans="1:16" x14ac:dyDescent="0.25">
      <c r="A5" s="7" t="s">
        <v>10</v>
      </c>
      <c r="B5" s="7" t="s">
        <v>13</v>
      </c>
      <c r="C5" s="7">
        <v>2.2400000000000002</v>
      </c>
      <c r="D5" s="7">
        <v>84.07</v>
      </c>
      <c r="E5" s="7">
        <f t="shared" si="0"/>
        <v>81.83</v>
      </c>
      <c r="F5" s="7">
        <f>AVERAGE(E3:E5)</f>
        <v>82.633333333333326</v>
      </c>
      <c r="G5" s="7">
        <v>75.134</v>
      </c>
      <c r="H5" s="7">
        <f t="shared" si="1"/>
        <v>72.894000000000005</v>
      </c>
      <c r="I5" s="7">
        <v>78.688000000000002</v>
      </c>
      <c r="J5" s="7">
        <v>147.667</v>
      </c>
      <c r="K5" s="8">
        <f t="shared" si="2"/>
        <v>68.978999999999999</v>
      </c>
      <c r="M5">
        <f t="shared" si="3"/>
        <v>10.920200415495531</v>
      </c>
      <c r="N5">
        <f>AVERAGE(M3:M5)</f>
        <v>11.416998760240181</v>
      </c>
      <c r="O5">
        <f t="shared" si="4"/>
        <v>5.3708124125442502</v>
      </c>
      <c r="P5">
        <f>AVERAGE(O3:O5)</f>
        <v>7.079017167335123</v>
      </c>
    </row>
    <row r="6" spans="1:16" x14ac:dyDescent="0.25">
      <c r="A6" t="s">
        <v>14</v>
      </c>
      <c r="B6" t="s">
        <v>15</v>
      </c>
      <c r="C6">
        <v>2.2400000000000002</v>
      </c>
      <c r="D6">
        <v>95.77</v>
      </c>
      <c r="E6" s="7">
        <f t="shared" si="0"/>
        <v>93.53</v>
      </c>
      <c r="F6" s="7"/>
      <c r="G6">
        <v>82.33</v>
      </c>
      <c r="H6" s="7">
        <f t="shared" si="1"/>
        <v>80.09</v>
      </c>
      <c r="I6">
        <v>78.688999999999993</v>
      </c>
      <c r="J6">
        <v>148.65199999999999</v>
      </c>
      <c r="K6" s="8">
        <f t="shared" si="2"/>
        <v>69.962999999999994</v>
      </c>
      <c r="M6">
        <f t="shared" si="3"/>
        <v>14.369720945151284</v>
      </c>
      <c r="O6">
        <f t="shared" si="4"/>
        <v>12.64452490947685</v>
      </c>
    </row>
    <row r="7" spans="1:16" x14ac:dyDescent="0.25">
      <c r="A7" t="s">
        <v>14</v>
      </c>
      <c r="B7" t="s">
        <v>16</v>
      </c>
      <c r="C7">
        <v>2.2400000000000002</v>
      </c>
      <c r="D7">
        <v>91.75</v>
      </c>
      <c r="E7" s="7">
        <f t="shared" si="0"/>
        <v>89.51</v>
      </c>
      <c r="F7" s="7"/>
      <c r="G7">
        <v>79.459999999999994</v>
      </c>
      <c r="H7" s="7">
        <f t="shared" si="1"/>
        <v>77.22</v>
      </c>
      <c r="I7">
        <v>78.56</v>
      </c>
      <c r="J7">
        <v>148.62</v>
      </c>
      <c r="K7" s="8">
        <f t="shared" si="2"/>
        <v>70.06</v>
      </c>
      <c r="M7">
        <f t="shared" si="3"/>
        <v>13.730309462629881</v>
      </c>
      <c r="O7">
        <f t="shared" si="4"/>
        <v>9.2722092722092686</v>
      </c>
    </row>
    <row r="8" spans="1:16" x14ac:dyDescent="0.25">
      <c r="A8" t="s">
        <v>14</v>
      </c>
      <c r="B8" t="s">
        <v>17</v>
      </c>
      <c r="C8">
        <v>2.2400000000000002</v>
      </c>
      <c r="D8">
        <v>97.45</v>
      </c>
      <c r="E8" s="7">
        <f t="shared" si="0"/>
        <v>95.210000000000008</v>
      </c>
      <c r="F8" s="7">
        <f>AVERAGE(E6:E8)</f>
        <v>92.75</v>
      </c>
      <c r="G8">
        <v>83.64</v>
      </c>
      <c r="H8" s="7">
        <f t="shared" si="1"/>
        <v>81.400000000000006</v>
      </c>
      <c r="I8">
        <v>73</v>
      </c>
      <c r="J8">
        <v>145.16999999999999</v>
      </c>
      <c r="K8" s="8">
        <f t="shared" si="2"/>
        <v>72.169999999999987</v>
      </c>
      <c r="M8">
        <f t="shared" si="3"/>
        <v>14.504778909778384</v>
      </c>
      <c r="N8">
        <f>AVERAGE(M6:M8)</f>
        <v>14.201603105853183</v>
      </c>
      <c r="O8">
        <f t="shared" si="4"/>
        <v>11.33906633906636</v>
      </c>
      <c r="P8">
        <f>AVERAGE(O6:O8)</f>
        <v>11.085266840250824</v>
      </c>
    </row>
    <row r="9" spans="1:16" x14ac:dyDescent="0.25">
      <c r="A9" t="s">
        <v>18</v>
      </c>
      <c r="B9" t="s">
        <v>15</v>
      </c>
      <c r="C9">
        <v>2.25</v>
      </c>
      <c r="D9">
        <v>94.63</v>
      </c>
      <c r="E9" s="7">
        <f t="shared" si="0"/>
        <v>92.38</v>
      </c>
      <c r="F9" s="7"/>
      <c r="G9">
        <v>83.97</v>
      </c>
      <c r="H9" s="7">
        <f t="shared" si="1"/>
        <v>81.72</v>
      </c>
      <c r="I9">
        <v>78.69</v>
      </c>
      <c r="J9">
        <v>154.43</v>
      </c>
      <c r="K9" s="8">
        <f t="shared" si="2"/>
        <v>75.740000000000009</v>
      </c>
      <c r="M9">
        <f t="shared" si="3"/>
        <v>11.539294219528033</v>
      </c>
      <c r="O9">
        <f t="shared" si="4"/>
        <v>7.3176700930004763</v>
      </c>
    </row>
    <row r="10" spans="1:16" x14ac:dyDescent="0.25">
      <c r="A10" t="s">
        <v>18</v>
      </c>
      <c r="B10" t="s">
        <v>16</v>
      </c>
      <c r="C10">
        <v>2.25</v>
      </c>
      <c r="D10">
        <v>97.12</v>
      </c>
      <c r="E10" s="7">
        <f t="shared" si="0"/>
        <v>94.87</v>
      </c>
      <c r="F10" s="7"/>
      <c r="G10">
        <v>85.92</v>
      </c>
      <c r="H10" s="7">
        <f t="shared" si="1"/>
        <v>83.67</v>
      </c>
      <c r="I10">
        <v>78.56</v>
      </c>
      <c r="J10">
        <v>156.57499999999999</v>
      </c>
      <c r="K10" s="8">
        <f t="shared" si="2"/>
        <v>78.014999999999986</v>
      </c>
      <c r="M10">
        <f t="shared" si="3"/>
        <v>11.805628755138613</v>
      </c>
      <c r="O10">
        <f t="shared" si="4"/>
        <v>6.7586948727142522</v>
      </c>
    </row>
    <row r="11" spans="1:16" x14ac:dyDescent="0.25">
      <c r="A11" t="s">
        <v>18</v>
      </c>
      <c r="B11" t="s">
        <v>17</v>
      </c>
      <c r="C11">
        <v>2.2400000000000002</v>
      </c>
      <c r="D11">
        <v>93.77</v>
      </c>
      <c r="E11" s="7">
        <f t="shared" si="0"/>
        <v>91.53</v>
      </c>
      <c r="F11" s="7">
        <f>AVERAGE(E9:E11)</f>
        <v>92.926666666666662</v>
      </c>
      <c r="G11">
        <v>81.78</v>
      </c>
      <c r="H11" s="7">
        <f t="shared" si="1"/>
        <v>79.540000000000006</v>
      </c>
      <c r="I11">
        <v>72.989999999999995</v>
      </c>
      <c r="J11">
        <v>146.89499999999998</v>
      </c>
      <c r="K11" s="8">
        <f t="shared" si="2"/>
        <v>73.904999999999987</v>
      </c>
      <c r="M11">
        <f t="shared" si="3"/>
        <v>13.099530208674745</v>
      </c>
      <c r="N11">
        <f>AVERAGE(M9:M11)</f>
        <v>12.148151061113795</v>
      </c>
      <c r="O11">
        <f t="shared" si="4"/>
        <v>7.0844857933115648</v>
      </c>
      <c r="P11">
        <f>AVERAGE(O9:O11)</f>
        <v>7.0536169196754308</v>
      </c>
    </row>
    <row r="12" spans="1:16" x14ac:dyDescent="0.25">
      <c r="A12" t="s">
        <v>19</v>
      </c>
      <c r="B12" t="s">
        <v>15</v>
      </c>
      <c r="C12">
        <v>2.2400000000000002</v>
      </c>
      <c r="D12">
        <v>88.9</v>
      </c>
      <c r="E12" s="7">
        <f t="shared" si="0"/>
        <v>86.660000000000011</v>
      </c>
      <c r="F12" s="7"/>
      <c r="G12">
        <v>77.11</v>
      </c>
      <c r="H12" s="7">
        <f t="shared" si="1"/>
        <v>74.87</v>
      </c>
      <c r="I12">
        <v>72.994</v>
      </c>
      <c r="J12">
        <v>142.59100000000001</v>
      </c>
      <c r="K12" s="8">
        <f t="shared" si="2"/>
        <v>69.597000000000008</v>
      </c>
      <c r="M12">
        <f t="shared" si="3"/>
        <v>13.604892684052624</v>
      </c>
      <c r="O12">
        <f t="shared" si="4"/>
        <v>7.0428743154801605</v>
      </c>
    </row>
    <row r="13" spans="1:16" x14ac:dyDescent="0.25">
      <c r="A13" t="s">
        <v>19</v>
      </c>
      <c r="B13" t="s">
        <v>16</v>
      </c>
      <c r="C13">
        <v>2.2400000000000002</v>
      </c>
      <c r="D13">
        <v>88.78</v>
      </c>
      <c r="E13" s="7">
        <f t="shared" si="0"/>
        <v>86.54</v>
      </c>
      <c r="F13" s="7"/>
      <c r="G13">
        <v>77.510000000000005</v>
      </c>
      <c r="H13" s="7">
        <f t="shared" si="1"/>
        <v>75.27000000000001</v>
      </c>
      <c r="I13">
        <v>78.555999999999997</v>
      </c>
      <c r="J13">
        <v>149.017</v>
      </c>
      <c r="K13" s="8">
        <f t="shared" si="2"/>
        <v>70.460999999999999</v>
      </c>
      <c r="M13">
        <f t="shared" si="3"/>
        <v>13.022879593251671</v>
      </c>
      <c r="O13">
        <f t="shared" si="4"/>
        <v>6.3889996014348496</v>
      </c>
    </row>
    <row r="14" spans="1:16" x14ac:dyDescent="0.25">
      <c r="A14" t="s">
        <v>19</v>
      </c>
      <c r="B14" t="s">
        <v>13</v>
      </c>
      <c r="C14">
        <v>2.2400000000000002</v>
      </c>
      <c r="D14">
        <v>115.63</v>
      </c>
      <c r="E14" s="7">
        <f t="shared" si="0"/>
        <v>113.39</v>
      </c>
      <c r="F14" s="7">
        <f>AVERAGE(E12:E14)</f>
        <v>95.530000000000015</v>
      </c>
      <c r="G14">
        <v>101.49</v>
      </c>
      <c r="H14" s="7">
        <f t="shared" si="1"/>
        <v>99.25</v>
      </c>
      <c r="I14">
        <v>78.686999999999998</v>
      </c>
      <c r="J14">
        <v>172.68700000000001</v>
      </c>
      <c r="K14" s="8">
        <f t="shared" si="2"/>
        <v>94.000000000000014</v>
      </c>
      <c r="M14">
        <f t="shared" si="3"/>
        <v>12.470235470500045</v>
      </c>
      <c r="N14">
        <f>AVERAGE(M12:M14)</f>
        <v>13.032669249268112</v>
      </c>
      <c r="O14">
        <f t="shared" si="4"/>
        <v>5.2896725440805907</v>
      </c>
      <c r="P14">
        <f>AVERAGE(O12:O14)</f>
        <v>6.2405154869985333</v>
      </c>
    </row>
    <row r="15" spans="1:16" x14ac:dyDescent="0.25">
      <c r="A15" t="s">
        <v>20</v>
      </c>
      <c r="B15" t="s">
        <v>15</v>
      </c>
      <c r="C15">
        <v>2.25</v>
      </c>
      <c r="D15">
        <v>101.92</v>
      </c>
      <c r="E15" s="7">
        <f t="shared" si="0"/>
        <v>99.67</v>
      </c>
      <c r="F15" s="7"/>
      <c r="G15">
        <v>90.67</v>
      </c>
      <c r="H15" s="7">
        <f t="shared" si="1"/>
        <v>88.42</v>
      </c>
      <c r="I15">
        <v>78.686999999999998</v>
      </c>
      <c r="J15">
        <v>157.56399999999999</v>
      </c>
      <c r="K15" s="8">
        <f t="shared" si="2"/>
        <v>78.876999999999995</v>
      </c>
      <c r="M15">
        <f t="shared" si="3"/>
        <v>11.287247918129829</v>
      </c>
      <c r="O15">
        <f t="shared" si="4"/>
        <v>10.792807057226879</v>
      </c>
    </row>
    <row r="16" spans="1:16" x14ac:dyDescent="0.25">
      <c r="A16" t="s">
        <v>20</v>
      </c>
      <c r="B16" t="s">
        <v>16</v>
      </c>
      <c r="C16">
        <v>2.23</v>
      </c>
      <c r="D16">
        <v>80.69</v>
      </c>
      <c r="E16" s="7">
        <f t="shared" si="0"/>
        <v>78.459999999999994</v>
      </c>
      <c r="F16" s="7"/>
      <c r="G16">
        <v>72.819999999999993</v>
      </c>
      <c r="H16" s="7">
        <f t="shared" si="1"/>
        <v>70.589999999999989</v>
      </c>
      <c r="I16">
        <v>78.557000000000002</v>
      </c>
      <c r="J16">
        <v>143.11099999999999</v>
      </c>
      <c r="K16" s="8">
        <f t="shared" si="2"/>
        <v>64.553999999999988</v>
      </c>
      <c r="M16">
        <f t="shared" si="3"/>
        <v>10.030588835075205</v>
      </c>
      <c r="O16">
        <f t="shared" si="4"/>
        <v>8.5507862303442437</v>
      </c>
    </row>
    <row r="17" spans="1:16" x14ac:dyDescent="0.25">
      <c r="A17" t="s">
        <v>20</v>
      </c>
      <c r="B17" t="s">
        <v>13</v>
      </c>
      <c r="C17">
        <v>2.2200000000000002</v>
      </c>
      <c r="D17">
        <v>96.17</v>
      </c>
      <c r="E17" s="7">
        <f t="shared" si="0"/>
        <v>93.95</v>
      </c>
      <c r="F17" s="7">
        <f>AVERAGE(E15:E17)</f>
        <v>90.693333333333328</v>
      </c>
      <c r="G17">
        <v>86.78</v>
      </c>
      <c r="H17" s="7">
        <f t="shared" si="1"/>
        <v>84.56</v>
      </c>
      <c r="I17">
        <v>72.994</v>
      </c>
      <c r="J17">
        <v>152.554</v>
      </c>
      <c r="K17" s="8">
        <f t="shared" si="2"/>
        <v>79.56</v>
      </c>
      <c r="M17">
        <f t="shared" si="3"/>
        <v>9.9946780202235246</v>
      </c>
      <c r="N17">
        <f>AVERAGE(M15:M17)</f>
        <v>10.437504924476187</v>
      </c>
      <c r="O17">
        <f t="shared" si="4"/>
        <v>5.9129612109744558</v>
      </c>
      <c r="P17">
        <f>AVERAGE(O15:O17)</f>
        <v>8.4188514995151937</v>
      </c>
    </row>
    <row r="18" spans="1:16" x14ac:dyDescent="0.25">
      <c r="A18" t="s">
        <v>21</v>
      </c>
      <c r="B18" t="s">
        <v>15</v>
      </c>
      <c r="C18">
        <v>2.2400000000000002</v>
      </c>
      <c r="D18">
        <v>79.510000000000005</v>
      </c>
      <c r="E18" s="7">
        <f t="shared" si="0"/>
        <v>77.27000000000001</v>
      </c>
      <c r="F18" s="7"/>
      <c r="G18">
        <v>64.14</v>
      </c>
      <c r="H18" s="7">
        <f t="shared" si="1"/>
        <v>61.9</v>
      </c>
      <c r="I18">
        <v>72.995000000000005</v>
      </c>
      <c r="J18">
        <v>128.119</v>
      </c>
      <c r="K18" s="8">
        <f t="shared" si="2"/>
        <v>55.123999999999995</v>
      </c>
      <c r="M18">
        <f t="shared" si="3"/>
        <v>19.891290280833456</v>
      </c>
      <c r="O18">
        <f t="shared" si="4"/>
        <v>10.946688206785144</v>
      </c>
    </row>
    <row r="19" spans="1:16" x14ac:dyDescent="0.25">
      <c r="A19" t="s">
        <v>21</v>
      </c>
      <c r="B19" t="s">
        <v>16</v>
      </c>
      <c r="C19">
        <v>2.25</v>
      </c>
      <c r="D19">
        <v>87.26</v>
      </c>
      <c r="E19" s="7">
        <f t="shared" si="0"/>
        <v>85.01</v>
      </c>
      <c r="F19" s="7"/>
      <c r="G19">
        <v>69.98</v>
      </c>
      <c r="H19" s="7">
        <f t="shared" si="1"/>
        <v>67.73</v>
      </c>
      <c r="I19">
        <v>78.688000000000002</v>
      </c>
      <c r="J19">
        <v>139.83099999999999</v>
      </c>
      <c r="K19" s="8">
        <f t="shared" si="2"/>
        <v>61.142999999999986</v>
      </c>
      <c r="M19">
        <f t="shared" si="3"/>
        <v>20.327020350546995</v>
      </c>
      <c r="O19">
        <f t="shared" si="4"/>
        <v>9.7253801860328011</v>
      </c>
    </row>
    <row r="20" spans="1:16" x14ac:dyDescent="0.25">
      <c r="A20" t="s">
        <v>21</v>
      </c>
      <c r="B20" t="s">
        <v>13</v>
      </c>
      <c r="C20">
        <v>2.2400000000000002</v>
      </c>
      <c r="D20">
        <v>79.44</v>
      </c>
      <c r="E20" s="7">
        <f t="shared" si="0"/>
        <v>77.2</v>
      </c>
      <c r="F20" s="7">
        <f>AVERAGE(E18:E20)</f>
        <v>79.826666666666668</v>
      </c>
      <c r="G20">
        <v>63.54</v>
      </c>
      <c r="H20" s="7">
        <f t="shared" si="1"/>
        <v>61.3</v>
      </c>
      <c r="I20">
        <v>78.558000000000007</v>
      </c>
      <c r="J20">
        <v>131.57300000000001</v>
      </c>
      <c r="K20" s="8">
        <f t="shared" si="2"/>
        <v>53.015000000000001</v>
      </c>
      <c r="M20">
        <f t="shared" si="3"/>
        <v>20.595854922279798</v>
      </c>
      <c r="N20">
        <f>AVERAGE(M18:M20)</f>
        <v>20.271388517886749</v>
      </c>
      <c r="O20">
        <f t="shared" si="4"/>
        <v>13.515497553017939</v>
      </c>
      <c r="P20">
        <f>AVERAGE(O18:O20)</f>
        <v>11.395855315278629</v>
      </c>
    </row>
    <row r="21" spans="1:16" x14ac:dyDescent="0.25">
      <c r="A21" t="s">
        <v>22</v>
      </c>
      <c r="B21" t="s">
        <v>15</v>
      </c>
      <c r="C21">
        <v>2.23</v>
      </c>
      <c r="D21">
        <v>99.28</v>
      </c>
      <c r="E21" s="7">
        <f t="shared" si="0"/>
        <v>97.05</v>
      </c>
      <c r="F21" s="7"/>
      <c r="G21">
        <v>69.75</v>
      </c>
      <c r="H21" s="7">
        <f t="shared" si="1"/>
        <v>67.52</v>
      </c>
      <c r="I21">
        <v>78.557000000000002</v>
      </c>
      <c r="J21">
        <v>142.93199999999999</v>
      </c>
      <c r="K21" s="8">
        <f t="shared" si="2"/>
        <v>64.374999999999986</v>
      </c>
      <c r="M21">
        <f t="shared" si="3"/>
        <v>30.427614631633183</v>
      </c>
      <c r="O21">
        <f t="shared" si="4"/>
        <v>4.6578791469194467</v>
      </c>
    </row>
    <row r="22" spans="1:16" x14ac:dyDescent="0.25">
      <c r="A22" t="s">
        <v>22</v>
      </c>
      <c r="B22" t="s">
        <v>16</v>
      </c>
      <c r="C22">
        <v>2.2400000000000002</v>
      </c>
      <c r="D22">
        <v>99.7</v>
      </c>
      <c r="E22" s="7">
        <f t="shared" si="0"/>
        <v>97.460000000000008</v>
      </c>
      <c r="F22" s="7"/>
      <c r="G22">
        <v>70.180000000000007</v>
      </c>
      <c r="H22" s="7">
        <f t="shared" si="1"/>
        <v>67.940000000000012</v>
      </c>
      <c r="I22">
        <v>72.995000000000005</v>
      </c>
      <c r="J22">
        <v>137.80699999999999</v>
      </c>
      <c r="K22" s="8">
        <f t="shared" si="2"/>
        <v>64.811999999999983</v>
      </c>
      <c r="M22">
        <f t="shared" si="3"/>
        <v>30.289349476708388</v>
      </c>
      <c r="O22">
        <f t="shared" si="4"/>
        <v>4.6040624080071062</v>
      </c>
    </row>
    <row r="23" spans="1:16" x14ac:dyDescent="0.25">
      <c r="A23" t="s">
        <v>22</v>
      </c>
      <c r="B23" t="s">
        <v>17</v>
      </c>
      <c r="C23">
        <v>2.23</v>
      </c>
      <c r="D23">
        <v>95.74</v>
      </c>
      <c r="E23" s="7">
        <f t="shared" si="0"/>
        <v>93.509999999999991</v>
      </c>
      <c r="F23" s="7">
        <f>AVERAGE(E21:E23)</f>
        <v>96.006666666666661</v>
      </c>
      <c r="G23">
        <v>67.17</v>
      </c>
      <c r="H23" s="7">
        <f t="shared" si="1"/>
        <v>64.94</v>
      </c>
      <c r="I23">
        <v>78.688000000000002</v>
      </c>
      <c r="J23">
        <v>140.654</v>
      </c>
      <c r="K23" s="8">
        <f t="shared" si="2"/>
        <v>61.965999999999994</v>
      </c>
      <c r="M23">
        <f t="shared" si="3"/>
        <v>30.552882044701096</v>
      </c>
      <c r="N23">
        <f>AVERAGE(M21:M23)</f>
        <v>30.423282051014223</v>
      </c>
      <c r="O23">
        <f t="shared" si="4"/>
        <v>4.5796119494918441</v>
      </c>
      <c r="P23">
        <f>AVERAGE(O21:O23)</f>
        <v>4.6138511681394654</v>
      </c>
    </row>
    <row r="24" spans="1:16" x14ac:dyDescent="0.25">
      <c r="A24" t="s">
        <v>23</v>
      </c>
      <c r="B24" t="s">
        <v>15</v>
      </c>
      <c r="C24">
        <v>2.2400000000000002</v>
      </c>
      <c r="D24">
        <v>84.16</v>
      </c>
      <c r="E24" s="7">
        <f t="shared" si="0"/>
        <v>81.92</v>
      </c>
      <c r="F24" s="7"/>
      <c r="G24">
        <v>56.44</v>
      </c>
      <c r="H24" s="7">
        <f t="shared" si="1"/>
        <v>54.199999999999996</v>
      </c>
      <c r="I24">
        <v>78.688000000000002</v>
      </c>
      <c r="J24">
        <v>128.52500000000001</v>
      </c>
      <c r="K24" s="8">
        <f t="shared" si="2"/>
        <v>49.837000000000003</v>
      </c>
      <c r="M24">
        <f t="shared" si="3"/>
        <v>33.837890625000007</v>
      </c>
      <c r="O24">
        <f t="shared" si="4"/>
        <v>8.0498154981549686</v>
      </c>
    </row>
    <row r="25" spans="1:16" x14ac:dyDescent="0.25">
      <c r="A25" t="s">
        <v>23</v>
      </c>
      <c r="B25" t="s">
        <v>16</v>
      </c>
      <c r="C25">
        <v>2.2200000000000002</v>
      </c>
      <c r="D25">
        <v>85.61</v>
      </c>
      <c r="E25" s="7">
        <f t="shared" si="0"/>
        <v>83.39</v>
      </c>
      <c r="F25" s="7"/>
      <c r="G25">
        <v>58.27</v>
      </c>
      <c r="H25" s="7">
        <f t="shared" si="1"/>
        <v>56.050000000000004</v>
      </c>
      <c r="I25">
        <v>78.557000000000002</v>
      </c>
      <c r="J25">
        <v>130.02500000000001</v>
      </c>
      <c r="K25" s="8">
        <f t="shared" si="2"/>
        <v>51.468000000000004</v>
      </c>
      <c r="M25">
        <f t="shared" si="3"/>
        <v>32.785705720110322</v>
      </c>
      <c r="O25">
        <f t="shared" si="4"/>
        <v>8.1748438893844781</v>
      </c>
    </row>
    <row r="26" spans="1:16" x14ac:dyDescent="0.25">
      <c r="A26" t="s">
        <v>23</v>
      </c>
      <c r="B26" t="s">
        <v>17</v>
      </c>
      <c r="C26">
        <v>2.2400000000000002</v>
      </c>
      <c r="D26">
        <v>91.59</v>
      </c>
      <c r="E26" s="7">
        <f t="shared" si="0"/>
        <v>89.350000000000009</v>
      </c>
      <c r="F26" s="7">
        <f>AVERAGE(E24:E26)</f>
        <v>84.88666666666667</v>
      </c>
      <c r="G26">
        <v>62.94</v>
      </c>
      <c r="H26" s="7">
        <f t="shared" si="1"/>
        <v>60.699999999999996</v>
      </c>
      <c r="I26">
        <v>72.994</v>
      </c>
      <c r="J26">
        <v>128.83600000000001</v>
      </c>
      <c r="K26" s="8">
        <f t="shared" si="2"/>
        <v>55.842000000000013</v>
      </c>
      <c r="M26">
        <f t="shared" si="3"/>
        <v>32.064913262451043</v>
      </c>
      <c r="N26">
        <f>AVERAGE(M24:M26)</f>
        <v>32.896169869187126</v>
      </c>
      <c r="O26">
        <f t="shared" si="4"/>
        <v>8.0032948929159513</v>
      </c>
      <c r="P26">
        <f>AVERAGE(O24:O26)</f>
        <v>8.0759847601517993</v>
      </c>
    </row>
    <row r="27" spans="1:16" x14ac:dyDescent="0.25">
      <c r="A27" t="s">
        <v>24</v>
      </c>
      <c r="B27" t="s">
        <v>15</v>
      </c>
      <c r="C27">
        <v>2.2200000000000002</v>
      </c>
      <c r="D27">
        <v>109.18</v>
      </c>
      <c r="E27" s="7">
        <f t="shared" si="0"/>
        <v>106.96000000000001</v>
      </c>
      <c r="F27" s="7"/>
      <c r="G27">
        <v>77.849999999999994</v>
      </c>
      <c r="H27" s="7">
        <f t="shared" si="1"/>
        <v>75.63</v>
      </c>
      <c r="I27">
        <v>78.688000000000002</v>
      </c>
      <c r="J27">
        <v>146.28</v>
      </c>
      <c r="K27" s="8">
        <f t="shared" si="2"/>
        <v>67.591999999999999</v>
      </c>
      <c r="M27">
        <f t="shared" si="3"/>
        <v>29.291323859386697</v>
      </c>
      <c r="O27">
        <f t="shared" si="4"/>
        <v>10.628057649081049</v>
      </c>
    </row>
    <row r="28" spans="1:16" x14ac:dyDescent="0.25">
      <c r="A28" t="s">
        <v>24</v>
      </c>
      <c r="B28" t="s">
        <v>16</v>
      </c>
      <c r="C28">
        <v>2.25</v>
      </c>
      <c r="D28">
        <v>101.55</v>
      </c>
      <c r="E28" s="7">
        <f t="shared" si="0"/>
        <v>99.3</v>
      </c>
      <c r="F28" s="7"/>
      <c r="G28">
        <v>71.72</v>
      </c>
      <c r="H28" s="7">
        <f t="shared" si="1"/>
        <v>69.47</v>
      </c>
      <c r="I28">
        <v>78.557000000000002</v>
      </c>
      <c r="J28">
        <v>140.767</v>
      </c>
      <c r="K28" s="8">
        <f t="shared" si="2"/>
        <v>62.209999999999994</v>
      </c>
      <c r="M28">
        <f t="shared" si="3"/>
        <v>30.040281973816718</v>
      </c>
      <c r="O28">
        <f t="shared" si="4"/>
        <v>10.450554196055858</v>
      </c>
    </row>
    <row r="29" spans="1:16" x14ac:dyDescent="0.25">
      <c r="A29" t="s">
        <v>24</v>
      </c>
      <c r="B29" t="s">
        <v>17</v>
      </c>
      <c r="C29">
        <v>2.23</v>
      </c>
      <c r="D29">
        <v>91.23</v>
      </c>
      <c r="E29" s="7">
        <f t="shared" si="0"/>
        <v>89</v>
      </c>
      <c r="F29" s="7">
        <f>AVERAGE(E27:E29)</f>
        <v>98.42</v>
      </c>
      <c r="G29">
        <v>64.17</v>
      </c>
      <c r="H29" s="7">
        <f t="shared" si="1"/>
        <v>61.940000000000005</v>
      </c>
      <c r="I29">
        <v>72.994</v>
      </c>
      <c r="J29">
        <v>128.422</v>
      </c>
      <c r="K29" s="8">
        <f t="shared" si="2"/>
        <v>55.427999999999997</v>
      </c>
      <c r="M29">
        <f t="shared" si="3"/>
        <v>30.404494382022467</v>
      </c>
      <c r="N29">
        <f>AVERAGE(M27:M29)</f>
        <v>29.912033405075292</v>
      </c>
      <c r="O29">
        <f t="shared" si="4"/>
        <v>10.513400064578637</v>
      </c>
      <c r="P29">
        <f>AVERAGE(O27:O29)</f>
        <v>10.530670636571847</v>
      </c>
    </row>
    <row r="30" spans="1:16" x14ac:dyDescent="0.25">
      <c r="A30" t="s">
        <v>25</v>
      </c>
      <c r="B30" t="s">
        <v>15</v>
      </c>
      <c r="C30">
        <v>2.2400000000000002</v>
      </c>
      <c r="D30">
        <v>77.45</v>
      </c>
      <c r="E30" s="7">
        <f t="shared" si="0"/>
        <v>75.210000000000008</v>
      </c>
      <c r="F30" s="7"/>
      <c r="G30">
        <v>55.96</v>
      </c>
      <c r="H30" s="7">
        <f t="shared" si="1"/>
        <v>53.72</v>
      </c>
      <c r="I30">
        <v>78.688999999999993</v>
      </c>
      <c r="J30">
        <v>128.69499999999999</v>
      </c>
      <c r="K30" s="8">
        <f t="shared" si="2"/>
        <v>50.006</v>
      </c>
      <c r="M30">
        <f t="shared" si="3"/>
        <v>28.573328014891647</v>
      </c>
      <c r="O30">
        <f t="shared" si="4"/>
        <v>6.9136262099776591</v>
      </c>
    </row>
    <row r="31" spans="1:16" x14ac:dyDescent="0.25">
      <c r="A31" t="s">
        <v>25</v>
      </c>
      <c r="B31" t="s">
        <v>16</v>
      </c>
      <c r="C31">
        <v>2.2400000000000002</v>
      </c>
      <c r="D31">
        <v>101.43</v>
      </c>
      <c r="E31" s="7">
        <f t="shared" si="0"/>
        <v>99.190000000000012</v>
      </c>
      <c r="F31" s="7"/>
      <c r="G31">
        <v>71.36</v>
      </c>
      <c r="H31" s="7">
        <f t="shared" si="1"/>
        <v>69.12</v>
      </c>
      <c r="I31">
        <v>78.558000000000007</v>
      </c>
      <c r="J31">
        <v>142.53700000000001</v>
      </c>
      <c r="K31" s="8">
        <f t="shared" si="2"/>
        <v>63.978999999999999</v>
      </c>
      <c r="M31">
        <f t="shared" si="3"/>
        <v>30.3155560036294</v>
      </c>
      <c r="O31">
        <f t="shared" si="4"/>
        <v>7.4377893518518592</v>
      </c>
    </row>
    <row r="32" spans="1:16" x14ac:dyDescent="0.25">
      <c r="A32" t="s">
        <v>25</v>
      </c>
      <c r="B32" t="s">
        <v>13</v>
      </c>
      <c r="C32">
        <v>2.25</v>
      </c>
      <c r="D32">
        <v>123.68</v>
      </c>
      <c r="E32" s="7">
        <f t="shared" si="0"/>
        <v>121.43</v>
      </c>
      <c r="F32" s="7">
        <f>AVERAGE(E30:E32)</f>
        <v>98.610000000000014</v>
      </c>
      <c r="G32">
        <v>87.87</v>
      </c>
      <c r="H32" s="7">
        <f t="shared" si="1"/>
        <v>85.62</v>
      </c>
      <c r="I32">
        <v>72.994</v>
      </c>
      <c r="J32">
        <v>152.32</v>
      </c>
      <c r="K32" s="8">
        <f t="shared" si="2"/>
        <v>79.325999999999993</v>
      </c>
      <c r="M32">
        <f t="shared" si="3"/>
        <v>29.490241291278924</v>
      </c>
      <c r="N32">
        <f>AVERAGE(M30:M32)</f>
        <v>29.459708436599993</v>
      </c>
      <c r="O32">
        <f t="shared" si="4"/>
        <v>7.3510861948143091</v>
      </c>
      <c r="P32">
        <f>AVERAGE(O30:O32)</f>
        <v>7.2341672522146085</v>
      </c>
    </row>
    <row r="33" spans="1:16" x14ac:dyDescent="0.25">
      <c r="A33" t="s">
        <v>26</v>
      </c>
      <c r="B33" t="s">
        <v>15</v>
      </c>
      <c r="C33">
        <v>2.23</v>
      </c>
      <c r="D33">
        <v>71.989999999999995</v>
      </c>
      <c r="E33" s="7">
        <f t="shared" si="0"/>
        <v>69.759999999999991</v>
      </c>
      <c r="F33" s="7"/>
      <c r="G33">
        <v>58.28</v>
      </c>
      <c r="H33" s="7">
        <f t="shared" si="1"/>
        <v>56.050000000000004</v>
      </c>
      <c r="I33">
        <v>78.688999999999993</v>
      </c>
      <c r="J33">
        <v>125.512</v>
      </c>
      <c r="K33" s="8">
        <f t="shared" si="2"/>
        <v>46.823000000000008</v>
      </c>
      <c r="M33">
        <f t="shared" si="3"/>
        <v>19.653096330275215</v>
      </c>
      <c r="O33">
        <f t="shared" si="4"/>
        <v>16.462087421944684</v>
      </c>
    </row>
    <row r="34" spans="1:16" x14ac:dyDescent="0.25">
      <c r="A34" t="s">
        <v>26</v>
      </c>
      <c r="B34" t="s">
        <v>16</v>
      </c>
      <c r="C34">
        <v>2.2400000000000002</v>
      </c>
      <c r="D34">
        <v>74.52</v>
      </c>
      <c r="E34" s="7">
        <f t="shared" si="0"/>
        <v>72.28</v>
      </c>
      <c r="F34" s="7"/>
      <c r="G34">
        <v>60.47</v>
      </c>
      <c r="H34" s="7">
        <f t="shared" si="1"/>
        <v>58.23</v>
      </c>
      <c r="I34">
        <v>72.995000000000005</v>
      </c>
      <c r="J34">
        <v>122.078</v>
      </c>
      <c r="K34" s="8">
        <f t="shared" si="2"/>
        <v>49.082999999999998</v>
      </c>
      <c r="M34">
        <f t="shared" si="3"/>
        <v>19.438295517432213</v>
      </c>
      <c r="O34">
        <f t="shared" si="4"/>
        <v>15.708397733127253</v>
      </c>
    </row>
    <row r="35" spans="1:16" x14ac:dyDescent="0.25">
      <c r="A35" t="s">
        <v>26</v>
      </c>
      <c r="B35" t="s">
        <v>17</v>
      </c>
      <c r="C35">
        <v>2.2599999999999998</v>
      </c>
      <c r="D35">
        <v>74.900000000000006</v>
      </c>
      <c r="E35" s="7">
        <f t="shared" si="0"/>
        <v>72.64</v>
      </c>
      <c r="F35" s="7">
        <f>AVERAGE(E33:E35)</f>
        <v>71.56</v>
      </c>
      <c r="G35">
        <v>60.53</v>
      </c>
      <c r="H35" s="7">
        <f t="shared" si="1"/>
        <v>58.27</v>
      </c>
      <c r="I35">
        <v>78.558000000000007</v>
      </c>
      <c r="J35">
        <v>127.617</v>
      </c>
      <c r="K35" s="8">
        <f t="shared" si="2"/>
        <v>49.058999999999997</v>
      </c>
      <c r="M35">
        <f t="shared" si="3"/>
        <v>19.782488986784138</v>
      </c>
      <c r="N35">
        <f>AVERAGE(M33:M35)</f>
        <v>19.624626944830521</v>
      </c>
      <c r="O35">
        <f t="shared" si="4"/>
        <v>15.807448086493917</v>
      </c>
      <c r="P35">
        <f>AVERAGE(O33:O35)</f>
        <v>15.992644413855283</v>
      </c>
    </row>
    <row r="36" spans="1:16" x14ac:dyDescent="0.25">
      <c r="A36" t="s">
        <v>27</v>
      </c>
      <c r="B36" t="s">
        <v>15</v>
      </c>
      <c r="C36">
        <v>2.25</v>
      </c>
      <c r="D36">
        <v>87.39</v>
      </c>
      <c r="E36" s="7">
        <f t="shared" si="0"/>
        <v>85.14</v>
      </c>
      <c r="F36" s="7"/>
      <c r="G36">
        <v>77.709999999999994</v>
      </c>
      <c r="H36" s="7">
        <f t="shared" si="1"/>
        <v>75.459999999999994</v>
      </c>
      <c r="I36">
        <v>78.688999999999993</v>
      </c>
      <c r="J36">
        <v>150.02699999999999</v>
      </c>
      <c r="K36" s="8">
        <f t="shared" si="2"/>
        <v>71.337999999999994</v>
      </c>
      <c r="M36">
        <f t="shared" si="3"/>
        <v>11.369509043927655</v>
      </c>
      <c r="O36">
        <f t="shared" si="4"/>
        <v>5.4624966869864826</v>
      </c>
    </row>
    <row r="37" spans="1:16" x14ac:dyDescent="0.25">
      <c r="A37" t="s">
        <v>27</v>
      </c>
      <c r="B37" t="s">
        <v>16</v>
      </c>
      <c r="C37">
        <v>2.2200000000000002</v>
      </c>
      <c r="D37">
        <v>99.9</v>
      </c>
      <c r="E37" s="7">
        <f t="shared" si="0"/>
        <v>97.68</v>
      </c>
      <c r="F37" s="7"/>
      <c r="G37">
        <v>88.54</v>
      </c>
      <c r="H37" s="7">
        <f t="shared" si="1"/>
        <v>86.320000000000007</v>
      </c>
      <c r="I37">
        <v>72.995000000000005</v>
      </c>
      <c r="J37">
        <v>155.077</v>
      </c>
      <c r="K37" s="8">
        <f t="shared" si="2"/>
        <v>82.081999999999994</v>
      </c>
      <c r="M37">
        <f t="shared" si="3"/>
        <v>11.629811629811629</v>
      </c>
      <c r="O37">
        <f t="shared" si="4"/>
        <v>4.9096385542168832</v>
      </c>
    </row>
    <row r="38" spans="1:16" x14ac:dyDescent="0.25">
      <c r="A38" t="s">
        <v>27</v>
      </c>
      <c r="B38" t="s">
        <v>17</v>
      </c>
      <c r="C38">
        <v>2.25</v>
      </c>
      <c r="D38">
        <v>89.63</v>
      </c>
      <c r="E38" s="7">
        <f t="shared" si="0"/>
        <v>87.38</v>
      </c>
      <c r="F38" s="7">
        <f>AVERAGE(E36:E38)</f>
        <v>90.066666666666663</v>
      </c>
      <c r="G38">
        <v>80.39</v>
      </c>
      <c r="H38" s="7">
        <f t="shared" si="1"/>
        <v>78.14</v>
      </c>
      <c r="I38">
        <v>78.558000000000007</v>
      </c>
      <c r="J38">
        <v>152.51900000000001</v>
      </c>
      <c r="K38" s="8">
        <f t="shared" si="2"/>
        <v>73.960999999999999</v>
      </c>
      <c r="M38">
        <f t="shared" si="3"/>
        <v>10.574502174410615</v>
      </c>
      <c r="N38">
        <f>AVERAGE(M36:M38)</f>
        <v>11.191274282716634</v>
      </c>
      <c r="O38">
        <f t="shared" si="4"/>
        <v>5.3480931661121094</v>
      </c>
      <c r="P38">
        <f>AVERAGE(O36:O38)</f>
        <v>5.2400761357718251</v>
      </c>
    </row>
    <row r="39" spans="1:16" x14ac:dyDescent="0.25">
      <c r="A39" t="s">
        <v>28</v>
      </c>
      <c r="B39" t="s">
        <v>15</v>
      </c>
      <c r="C39">
        <v>2.2200000000000002</v>
      </c>
      <c r="D39">
        <v>97.9</v>
      </c>
      <c r="E39" s="7">
        <f t="shared" si="0"/>
        <v>95.68</v>
      </c>
      <c r="F39" s="7"/>
      <c r="G39">
        <v>61.77</v>
      </c>
      <c r="H39" s="7">
        <f t="shared" si="1"/>
        <v>59.550000000000004</v>
      </c>
      <c r="I39">
        <v>78.688999999999993</v>
      </c>
      <c r="J39">
        <v>133.00200000000001</v>
      </c>
      <c r="K39" s="8">
        <f t="shared" si="2"/>
        <v>54.313000000000017</v>
      </c>
      <c r="M39">
        <f t="shared" si="3"/>
        <v>37.761287625418063</v>
      </c>
      <c r="O39">
        <f t="shared" si="4"/>
        <v>8.7942905121746211</v>
      </c>
    </row>
    <row r="40" spans="1:16" x14ac:dyDescent="0.25">
      <c r="A40" t="s">
        <v>28</v>
      </c>
      <c r="B40" t="s">
        <v>16</v>
      </c>
      <c r="C40">
        <v>2.2400000000000002</v>
      </c>
      <c r="D40">
        <v>70.349999999999994</v>
      </c>
      <c r="E40" s="7">
        <f t="shared" si="0"/>
        <v>68.11</v>
      </c>
      <c r="F40" s="7"/>
      <c r="G40">
        <v>44.63</v>
      </c>
      <c r="H40" s="7">
        <f t="shared" si="1"/>
        <v>42.39</v>
      </c>
      <c r="I40">
        <v>72.995000000000005</v>
      </c>
      <c r="J40">
        <v>111.715</v>
      </c>
      <c r="K40" s="8">
        <f t="shared" si="2"/>
        <v>38.72</v>
      </c>
      <c r="M40">
        <f t="shared" si="3"/>
        <v>37.762443106739099</v>
      </c>
      <c r="O40">
        <f t="shared" si="4"/>
        <v>8.6577022882755408</v>
      </c>
    </row>
    <row r="41" spans="1:16" x14ac:dyDescent="0.25">
      <c r="A41" t="s">
        <v>28</v>
      </c>
      <c r="B41" t="s">
        <v>17</v>
      </c>
      <c r="C41">
        <v>2.23</v>
      </c>
      <c r="D41">
        <v>77.37</v>
      </c>
      <c r="E41" s="7">
        <f t="shared" si="0"/>
        <v>75.14</v>
      </c>
      <c r="F41" s="7">
        <f>AVERAGE(E39:E41)</f>
        <v>79.643333333333331</v>
      </c>
      <c r="G41">
        <v>48.35</v>
      </c>
      <c r="H41" s="7">
        <f t="shared" si="1"/>
        <v>46.120000000000005</v>
      </c>
      <c r="I41">
        <v>78.558000000000007</v>
      </c>
      <c r="J41">
        <v>120.545</v>
      </c>
      <c r="K41" s="8">
        <f t="shared" si="2"/>
        <v>41.986999999999995</v>
      </c>
      <c r="M41">
        <f t="shared" si="3"/>
        <v>38.621240351344149</v>
      </c>
      <c r="N41">
        <f>AVERAGE(M39:M41)</f>
        <v>38.048323694500432</v>
      </c>
      <c r="O41">
        <f t="shared" si="4"/>
        <v>8.9614050303556141</v>
      </c>
      <c r="P41">
        <f>AVERAGE(O39:O41)</f>
        <v>8.8044659436019259</v>
      </c>
    </row>
    <row r="42" spans="1:16" x14ac:dyDescent="0.25">
      <c r="A42" t="s">
        <v>29</v>
      </c>
      <c r="B42" t="s">
        <v>15</v>
      </c>
      <c r="C42">
        <v>2.2400000000000002</v>
      </c>
      <c r="D42">
        <v>92.04</v>
      </c>
      <c r="E42" s="7">
        <f t="shared" si="0"/>
        <v>89.800000000000011</v>
      </c>
      <c r="F42" s="7"/>
      <c r="G42">
        <v>81.400000000000006</v>
      </c>
      <c r="H42" s="7">
        <f t="shared" si="1"/>
        <v>79.160000000000011</v>
      </c>
      <c r="I42">
        <v>78.558000000000007</v>
      </c>
      <c r="J42">
        <v>148.34100000000001</v>
      </c>
      <c r="K42" s="8">
        <f t="shared" si="2"/>
        <v>69.783000000000001</v>
      </c>
      <c r="M42">
        <f t="shared" si="3"/>
        <v>11.848552338530066</v>
      </c>
      <c r="O42">
        <f t="shared" si="4"/>
        <v>11.845629105608904</v>
      </c>
    </row>
    <row r="43" spans="1:16" x14ac:dyDescent="0.25">
      <c r="A43" t="s">
        <v>29</v>
      </c>
      <c r="B43" t="s">
        <v>16</v>
      </c>
      <c r="C43">
        <v>2.2599999999999998</v>
      </c>
      <c r="D43">
        <v>90.11</v>
      </c>
      <c r="E43" s="7">
        <f t="shared" si="0"/>
        <v>87.85</v>
      </c>
      <c r="F43" s="7"/>
      <c r="G43">
        <v>79.3</v>
      </c>
      <c r="H43" s="7">
        <f t="shared" si="1"/>
        <v>77.039999999999992</v>
      </c>
      <c r="I43">
        <v>72.995000000000005</v>
      </c>
      <c r="J43">
        <v>146.36500000000001</v>
      </c>
      <c r="K43" s="8">
        <f t="shared" si="2"/>
        <v>73.37</v>
      </c>
      <c r="M43">
        <f t="shared" si="3"/>
        <v>12.305065452475814</v>
      </c>
      <c r="O43">
        <f t="shared" si="4"/>
        <v>4.7637590861889771</v>
      </c>
    </row>
    <row r="44" spans="1:16" x14ac:dyDescent="0.25">
      <c r="A44" t="s">
        <v>29</v>
      </c>
      <c r="B44" t="s">
        <v>17</v>
      </c>
      <c r="C44">
        <v>2.23</v>
      </c>
      <c r="D44">
        <v>86.84</v>
      </c>
      <c r="E44" s="7">
        <f t="shared" si="0"/>
        <v>84.61</v>
      </c>
      <c r="F44" s="7">
        <f>AVERAGE(E42:E44)</f>
        <v>87.42</v>
      </c>
      <c r="G44">
        <v>77.2</v>
      </c>
      <c r="H44" s="7">
        <f t="shared" si="1"/>
        <v>74.97</v>
      </c>
      <c r="I44">
        <v>78.688999999999993</v>
      </c>
      <c r="J44">
        <v>150.04900000000001</v>
      </c>
      <c r="K44" s="8">
        <f t="shared" si="2"/>
        <v>71.360000000000014</v>
      </c>
      <c r="M44">
        <f t="shared" si="3"/>
        <v>11.393452310601585</v>
      </c>
      <c r="N44">
        <f>AVERAGE(M42:M44)</f>
        <v>11.849023367202486</v>
      </c>
      <c r="O44">
        <f t="shared" si="4"/>
        <v>4.815259437108157</v>
      </c>
      <c r="P44">
        <f>AVERAGE(O42:O44)</f>
        <v>7.1415492096353459</v>
      </c>
    </row>
    <row r="45" spans="1:16" x14ac:dyDescent="0.25">
      <c r="A45" t="s">
        <v>30</v>
      </c>
      <c r="B45" t="s">
        <v>15</v>
      </c>
      <c r="C45">
        <v>2.2200000000000002</v>
      </c>
      <c r="D45">
        <v>93.34</v>
      </c>
      <c r="E45" s="7">
        <f t="shared" si="0"/>
        <v>91.12</v>
      </c>
      <c r="F45" s="7"/>
      <c r="G45">
        <v>62.38</v>
      </c>
      <c r="H45" s="7">
        <f t="shared" si="1"/>
        <v>60.160000000000004</v>
      </c>
      <c r="I45">
        <v>78.557000000000002</v>
      </c>
      <c r="J45">
        <v>133.916</v>
      </c>
      <c r="K45" s="8">
        <f t="shared" si="2"/>
        <v>55.358999999999995</v>
      </c>
      <c r="M45">
        <f t="shared" si="3"/>
        <v>33.977172958735729</v>
      </c>
      <c r="O45">
        <f t="shared" si="4"/>
        <v>7.9803856382978866</v>
      </c>
    </row>
    <row r="46" spans="1:16" x14ac:dyDescent="0.25">
      <c r="A46" t="s">
        <v>30</v>
      </c>
      <c r="B46" t="s">
        <v>16</v>
      </c>
      <c r="C46">
        <v>2.25</v>
      </c>
      <c r="D46">
        <v>102.25</v>
      </c>
      <c r="E46" s="7">
        <f t="shared" si="0"/>
        <v>100</v>
      </c>
      <c r="F46" s="7"/>
      <c r="G46">
        <v>69.17</v>
      </c>
      <c r="H46" s="7">
        <f t="shared" si="1"/>
        <v>66.92</v>
      </c>
      <c r="I46">
        <v>72.995000000000005</v>
      </c>
      <c r="J46">
        <v>135.083</v>
      </c>
      <c r="K46" s="8">
        <f t="shared" si="2"/>
        <v>62.087999999999994</v>
      </c>
      <c r="M46">
        <f t="shared" si="3"/>
        <v>33.08</v>
      </c>
      <c r="O46">
        <f t="shared" si="4"/>
        <v>7.220561864913341</v>
      </c>
    </row>
    <row r="47" spans="1:16" x14ac:dyDescent="0.25">
      <c r="A47" t="s">
        <v>30</v>
      </c>
      <c r="B47" t="s">
        <v>17</v>
      </c>
      <c r="C47">
        <v>2.2400000000000002</v>
      </c>
      <c r="D47">
        <v>106.1</v>
      </c>
      <c r="E47" s="7">
        <f t="shared" si="0"/>
        <v>103.86</v>
      </c>
      <c r="F47" s="7">
        <f>AVERAGE(E45:E47)</f>
        <v>98.326666666666668</v>
      </c>
      <c r="G47">
        <v>72.86</v>
      </c>
      <c r="H47" s="7">
        <f t="shared" si="1"/>
        <v>70.62</v>
      </c>
      <c r="I47">
        <v>78.688999999999993</v>
      </c>
      <c r="J47">
        <v>144.172</v>
      </c>
      <c r="K47" s="8">
        <f t="shared" si="2"/>
        <v>65.483000000000004</v>
      </c>
      <c r="M47">
        <f t="shared" si="3"/>
        <v>32.004621606008079</v>
      </c>
      <c r="N47">
        <f>AVERAGE(M45:M47)</f>
        <v>33.020598188247931</v>
      </c>
      <c r="O47">
        <f t="shared" si="4"/>
        <v>7.2741433021806854</v>
      </c>
      <c r="P47">
        <f>AVERAGE(O45:O47)</f>
        <v>7.4916969351306379</v>
      </c>
    </row>
    <row r="48" spans="1:16" x14ac:dyDescent="0.25">
      <c r="A48" s="1"/>
    </row>
  </sheetData>
  <mergeCells count="1">
    <mergeCell ref="L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77D-D7E2-4A21-99E0-10060B52258A}">
  <dimension ref="A1:O25"/>
  <sheetViews>
    <sheetView workbookViewId="0">
      <selection sqref="A1:XFD1"/>
    </sheetView>
  </sheetViews>
  <sheetFormatPr defaultRowHeight="15" x14ac:dyDescent="0.25"/>
  <cols>
    <col min="1" max="1" width="13.85546875" customWidth="1"/>
    <col min="2" max="2" width="14.5703125" customWidth="1"/>
  </cols>
  <sheetData>
    <row r="1" spans="1:15" x14ac:dyDescent="0.25">
      <c r="A1" s="1" t="s">
        <v>0</v>
      </c>
      <c r="C1" s="2"/>
      <c r="D1" s="3"/>
      <c r="E1" s="3"/>
      <c r="F1" s="3"/>
      <c r="G1" s="3"/>
      <c r="H1" s="4"/>
      <c r="I1" s="4"/>
      <c r="J1" s="4"/>
      <c r="K1" s="2"/>
      <c r="L1" s="5"/>
      <c r="M1" s="5"/>
      <c r="N1" s="5"/>
      <c r="O1" s="2"/>
    </row>
    <row r="2" spans="1:15" x14ac:dyDescent="0.25">
      <c r="A2" t="s">
        <v>35</v>
      </c>
      <c r="B2" t="s">
        <v>1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5" x14ac:dyDescent="0.25">
      <c r="A3" t="s">
        <v>50</v>
      </c>
      <c r="B3" s="7" t="s">
        <v>10</v>
      </c>
      <c r="C3">
        <v>35.487666666666662</v>
      </c>
      <c r="D3">
        <v>31.778333333333332</v>
      </c>
      <c r="E3">
        <v>0.74166666666666714</v>
      </c>
      <c r="F3">
        <f t="shared" ref="F3:F13" si="0">SUM(C3:E3)</f>
        <v>68.007666666666665</v>
      </c>
      <c r="G3">
        <f t="shared" ref="G3:G13" si="1">(C3/F3)*100</f>
        <v>52.181861848909186</v>
      </c>
      <c r="H3">
        <f t="shared" ref="H3:H13" si="2">(D3/F3)*100</f>
        <v>46.727574832249303</v>
      </c>
      <c r="I3">
        <f t="shared" ref="I3:I13" si="3">(E3/F3)*100</f>
        <v>1.0905633188415038</v>
      </c>
    </row>
    <row r="4" spans="1:15" x14ac:dyDescent="0.25">
      <c r="B4" t="s">
        <v>14</v>
      </c>
      <c r="C4">
        <v>33.06066666666667</v>
      </c>
      <c r="D4">
        <v>36.797666666666665</v>
      </c>
      <c r="E4">
        <v>0.83566666666666656</v>
      </c>
      <c r="F4">
        <f t="shared" si="0"/>
        <v>70.694000000000003</v>
      </c>
      <c r="G4">
        <f t="shared" si="1"/>
        <v>46.765873577201269</v>
      </c>
      <c r="H4">
        <f t="shared" si="2"/>
        <v>52.052036476457218</v>
      </c>
      <c r="I4">
        <f t="shared" si="3"/>
        <v>1.1820899463415091</v>
      </c>
    </row>
    <row r="5" spans="1:15" x14ac:dyDescent="0.25">
      <c r="B5" t="s">
        <v>18</v>
      </c>
      <c r="C5">
        <v>44.255666666666663</v>
      </c>
      <c r="D5">
        <v>30.946666666666669</v>
      </c>
      <c r="E5">
        <v>0.65766666666666695</v>
      </c>
      <c r="F5">
        <f t="shared" si="0"/>
        <v>75.86</v>
      </c>
      <c r="G5">
        <f t="shared" si="1"/>
        <v>58.338606204411633</v>
      </c>
      <c r="H5">
        <f t="shared" si="2"/>
        <v>40.794445909130857</v>
      </c>
      <c r="I5">
        <f t="shared" si="3"/>
        <v>0.86694788645750986</v>
      </c>
    </row>
    <row r="6" spans="1:15" x14ac:dyDescent="0.25">
      <c r="B6" t="s">
        <v>19</v>
      </c>
      <c r="C6">
        <v>34.093666666666671</v>
      </c>
      <c r="D6">
        <v>43.016333333333328</v>
      </c>
      <c r="E6">
        <v>0.89200000000000002</v>
      </c>
      <c r="F6">
        <f t="shared" si="0"/>
        <v>78.001999999999995</v>
      </c>
      <c r="G6">
        <f t="shared" si="1"/>
        <v>43.708708323718206</v>
      </c>
      <c r="H6">
        <f t="shared" si="2"/>
        <v>55.147731254754149</v>
      </c>
      <c r="I6">
        <f t="shared" si="3"/>
        <v>1.1435604215276534</v>
      </c>
    </row>
    <row r="7" spans="1:15" x14ac:dyDescent="0.25">
      <c r="A7" t="s">
        <v>43</v>
      </c>
      <c r="B7" t="s">
        <v>22</v>
      </c>
      <c r="C7">
        <v>3.3000000000000064E-2</v>
      </c>
      <c r="D7">
        <v>57.332666666666661</v>
      </c>
      <c r="E7">
        <v>6.1873333333333322</v>
      </c>
      <c r="F7">
        <f t="shared" si="0"/>
        <v>63.552999999999997</v>
      </c>
      <c r="G7">
        <f t="shared" si="1"/>
        <v>5.1925164823061178E-2</v>
      </c>
      <c r="H7">
        <f t="shared" si="2"/>
        <v>90.212368679160164</v>
      </c>
      <c r="I7">
        <f t="shared" si="3"/>
        <v>9.7357061560167608</v>
      </c>
    </row>
    <row r="8" spans="1:15" x14ac:dyDescent="0.25">
      <c r="B8" t="s">
        <v>23</v>
      </c>
      <c r="C8">
        <v>2.8763333333333336</v>
      </c>
      <c r="D8">
        <v>39.31433333333333</v>
      </c>
      <c r="E8">
        <v>10.008000000000001</v>
      </c>
      <c r="F8">
        <f t="shared" si="0"/>
        <v>52.198666666666668</v>
      </c>
      <c r="G8">
        <f t="shared" si="1"/>
        <v>5.5103578635469619</v>
      </c>
      <c r="H8">
        <f t="shared" si="2"/>
        <v>75.316738614013119</v>
      </c>
      <c r="I8">
        <f t="shared" si="3"/>
        <v>19.17290352243991</v>
      </c>
    </row>
    <row r="9" spans="1:15" x14ac:dyDescent="0.25">
      <c r="B9" t="s">
        <v>24</v>
      </c>
      <c r="C9">
        <v>2.7813333333333339</v>
      </c>
      <c r="D9">
        <v>53.164999999999999</v>
      </c>
      <c r="E9">
        <v>5.7316666666666665</v>
      </c>
      <c r="F9">
        <f t="shared" si="0"/>
        <v>61.678000000000004</v>
      </c>
      <c r="G9">
        <f t="shared" si="1"/>
        <v>4.5094415080471704</v>
      </c>
      <c r="H9">
        <f t="shared" si="2"/>
        <v>86.197671779240565</v>
      </c>
      <c r="I9">
        <f t="shared" si="3"/>
        <v>9.2928867127122583</v>
      </c>
    </row>
    <row r="10" spans="1:15" x14ac:dyDescent="0.25">
      <c r="B10" t="s">
        <v>25</v>
      </c>
      <c r="C10">
        <v>1.118666666666666</v>
      </c>
      <c r="D10">
        <v>52.484666666666669</v>
      </c>
      <c r="E10">
        <v>10.750666666666666</v>
      </c>
      <c r="F10">
        <f t="shared" si="0"/>
        <v>64.353999999999999</v>
      </c>
      <c r="G10">
        <f t="shared" si="1"/>
        <v>1.7383016854689157</v>
      </c>
      <c r="H10">
        <f t="shared" si="2"/>
        <v>81.556184023785107</v>
      </c>
      <c r="I10">
        <f t="shared" si="3"/>
        <v>16.705514290745977</v>
      </c>
    </row>
    <row r="11" spans="1:15" x14ac:dyDescent="0.25">
      <c r="B11" t="s">
        <v>30</v>
      </c>
      <c r="C11">
        <v>0.11566666666666651</v>
      </c>
      <c r="D11">
        <v>50.437333333333335</v>
      </c>
      <c r="E11">
        <v>10.286666666666667</v>
      </c>
      <c r="F11">
        <f t="shared" si="0"/>
        <v>60.839666666666673</v>
      </c>
      <c r="G11">
        <f t="shared" si="1"/>
        <v>0.19011719327850771</v>
      </c>
      <c r="H11">
        <f t="shared" si="2"/>
        <v>82.902054032730831</v>
      </c>
      <c r="I11">
        <f t="shared" si="3"/>
        <v>16.907828773990651</v>
      </c>
    </row>
    <row r="12" spans="1:15" x14ac:dyDescent="0.25">
      <c r="A12" t="s">
        <v>44</v>
      </c>
      <c r="B12" t="s">
        <v>20</v>
      </c>
      <c r="C12">
        <v>45.832999999999998</v>
      </c>
      <c r="D12">
        <v>28.032333333333337</v>
      </c>
      <c r="E12">
        <v>0.44899999999999984</v>
      </c>
      <c r="F12">
        <f t="shared" si="0"/>
        <v>74.314333333333337</v>
      </c>
      <c r="G12">
        <f t="shared" si="1"/>
        <v>61.674508730931223</v>
      </c>
      <c r="H12">
        <f t="shared" si="2"/>
        <v>37.721300960335157</v>
      </c>
      <c r="I12">
        <f t="shared" si="3"/>
        <v>0.60419030873362223</v>
      </c>
    </row>
    <row r="13" spans="1:15" x14ac:dyDescent="0.25">
      <c r="A13" t="s">
        <v>45</v>
      </c>
      <c r="B13" t="s">
        <v>21</v>
      </c>
      <c r="C13">
        <v>6.3020000000000005</v>
      </c>
      <c r="D13">
        <v>45.775333333333343</v>
      </c>
      <c r="E13">
        <v>4.2660000000000009</v>
      </c>
      <c r="F13">
        <f t="shared" si="0"/>
        <v>56.343333333333341</v>
      </c>
      <c r="G13">
        <f t="shared" si="1"/>
        <v>11.184996746139737</v>
      </c>
      <c r="H13">
        <f t="shared" si="2"/>
        <v>81.243566230846596</v>
      </c>
      <c r="I13">
        <f t="shared" si="3"/>
        <v>7.5714370230136661</v>
      </c>
    </row>
    <row r="15" spans="1:15" x14ac:dyDescent="0.25">
      <c r="A15" t="s">
        <v>46</v>
      </c>
    </row>
    <row r="16" spans="1:15" x14ac:dyDescent="0.25">
      <c r="A16" t="s">
        <v>50</v>
      </c>
      <c r="B16" t="s">
        <v>27</v>
      </c>
      <c r="C16">
        <v>34.43966666666666</v>
      </c>
      <c r="D16">
        <v>40.488666666666667</v>
      </c>
      <c r="E16">
        <v>0.84866666666666646</v>
      </c>
      <c r="F16">
        <f>SUM(C16:E16)</f>
        <v>75.776999999999987</v>
      </c>
      <c r="G16">
        <f>(C16/F16)*100</f>
        <v>45.448706951537623</v>
      </c>
      <c r="H16">
        <f>(D16/F16)*100</f>
        <v>53.431340204371615</v>
      </c>
      <c r="I16">
        <f>(E16/F16)*100</f>
        <v>1.1199528440907749</v>
      </c>
    </row>
    <row r="17" spans="1:9" x14ac:dyDescent="0.25">
      <c r="A17" t="s">
        <v>43</v>
      </c>
      <c r="B17" t="s">
        <v>26</v>
      </c>
      <c r="C17">
        <v>0.24266666666666717</v>
      </c>
      <c r="D17">
        <v>46.390666666666675</v>
      </c>
      <c r="E17">
        <v>1.6686666666666667</v>
      </c>
      <c r="F17">
        <f>SUM(C17:E17)</f>
        <v>48.302000000000007</v>
      </c>
      <c r="G17">
        <f>(C17/F17)*100</f>
        <v>0.50239465584585963</v>
      </c>
      <c r="H17">
        <f>(D17/F17)*100</f>
        <v>96.042951982664633</v>
      </c>
      <c r="I17">
        <f>(E17/F17)*100</f>
        <v>3.4546533614895165</v>
      </c>
    </row>
    <row r="18" spans="1:9" x14ac:dyDescent="0.25">
      <c r="A18" t="s">
        <v>44</v>
      </c>
      <c r="B18" t="s">
        <v>29</v>
      </c>
      <c r="C18">
        <v>34.591333333333331</v>
      </c>
      <c r="D18">
        <v>35.672333333333334</v>
      </c>
      <c r="E18">
        <v>1.2416666666666665</v>
      </c>
      <c r="F18">
        <f>SUM(C18:E18)</f>
        <v>71.505333333333326</v>
      </c>
      <c r="G18">
        <f>(C18/F18)*100</f>
        <v>48.37587872233307</v>
      </c>
      <c r="H18">
        <f>(D18/F18)*100</f>
        <v>49.887654067761851</v>
      </c>
      <c r="I18">
        <f>(E18/F18)*100</f>
        <v>1.7364672099050886</v>
      </c>
    </row>
    <row r="19" spans="1:9" x14ac:dyDescent="0.25">
      <c r="A19" t="s">
        <v>45</v>
      </c>
      <c r="B19" t="s">
        <v>28</v>
      </c>
      <c r="C19">
        <v>4.3333333333333002E-3</v>
      </c>
      <c r="D19">
        <v>38.462666666666664</v>
      </c>
      <c r="E19">
        <v>6.4043333333333337</v>
      </c>
      <c r="F19">
        <f>SUM(C19:E19)</f>
        <v>44.871333333333332</v>
      </c>
      <c r="G19">
        <f>(C19/F19)*100</f>
        <v>9.6572421887767251E-3</v>
      </c>
      <c r="H19">
        <f>(D19/F19)*100</f>
        <v>85.717681667582852</v>
      </c>
      <c r="I19">
        <f>(E19/F19)*100</f>
        <v>14.272661090228359</v>
      </c>
    </row>
    <row r="21" spans="1:9" x14ac:dyDescent="0.25">
      <c r="A21" t="s">
        <v>47</v>
      </c>
      <c r="B21" t="s">
        <v>55</v>
      </c>
      <c r="C21" t="s">
        <v>48</v>
      </c>
      <c r="D21" t="s">
        <v>49</v>
      </c>
    </row>
    <row r="22" spans="1:9" x14ac:dyDescent="0.25">
      <c r="A22" t="s">
        <v>50</v>
      </c>
      <c r="B22">
        <f>AVERAGE(G3:G6,G16)</f>
        <v>49.288751381155585</v>
      </c>
      <c r="C22">
        <f>AVERAGE(H3:H6,H16)</f>
        <v>49.630625735392627</v>
      </c>
      <c r="D22">
        <f>AVERAGE(I3:I6,I16)</f>
        <v>1.0806228834517901</v>
      </c>
    </row>
    <row r="23" spans="1:9" x14ac:dyDescent="0.25">
      <c r="A23" t="s">
        <v>43</v>
      </c>
      <c r="B23">
        <f>AVERAGE(G7:G11,G17)</f>
        <v>2.0837563451684127</v>
      </c>
      <c r="C23">
        <f>AVERAGE(H7:H11,H17)</f>
        <v>85.371328185265725</v>
      </c>
      <c r="D23">
        <f>AVERAGE(I7:I11,I17)</f>
        <v>12.544915469565849</v>
      </c>
    </row>
    <row r="24" spans="1:9" x14ac:dyDescent="0.25">
      <c r="A24" t="s">
        <v>44</v>
      </c>
      <c r="B24">
        <f t="shared" ref="B24:D25" si="4">AVERAGE(G12,G18)</f>
        <v>55.025193726632146</v>
      </c>
      <c r="C24">
        <f t="shared" si="4"/>
        <v>43.8044775140485</v>
      </c>
      <c r="D24">
        <f t="shared" si="4"/>
        <v>1.1703287593193554</v>
      </c>
    </row>
    <row r="25" spans="1:9" x14ac:dyDescent="0.25">
      <c r="A25" t="s">
        <v>45</v>
      </c>
      <c r="B25">
        <f t="shared" si="4"/>
        <v>5.5973269941642565</v>
      </c>
      <c r="C25">
        <f t="shared" si="4"/>
        <v>83.480623949214731</v>
      </c>
      <c r="D25">
        <f t="shared" si="4"/>
        <v>10.922049056621013</v>
      </c>
    </row>
  </sheetData>
  <mergeCells count="1"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A5BC-A28D-4F42-BF01-7DBC96632CE8}">
  <dimension ref="A1:G137"/>
  <sheetViews>
    <sheetView tabSelected="1" topLeftCell="A16" workbookViewId="0">
      <selection activeCell="D4" sqref="D4"/>
    </sheetView>
  </sheetViews>
  <sheetFormatPr defaultRowHeight="15" x14ac:dyDescent="0.25"/>
  <cols>
    <col min="1" max="1" width="13.85546875" customWidth="1"/>
    <col min="5" max="5" width="9.7109375" customWidth="1"/>
  </cols>
  <sheetData>
    <row r="1" spans="1:7" x14ac:dyDescent="0.25">
      <c r="A1" t="s">
        <v>61</v>
      </c>
    </row>
    <row r="2" spans="1:7" x14ac:dyDescent="0.25">
      <c r="A2" t="s">
        <v>1</v>
      </c>
      <c r="B2" t="s">
        <v>57</v>
      </c>
      <c r="C2" t="s">
        <v>56</v>
      </c>
      <c r="D2" t="s">
        <v>60</v>
      </c>
      <c r="E2" t="s">
        <v>59</v>
      </c>
      <c r="F2" t="s">
        <v>58</v>
      </c>
      <c r="G2" t="s">
        <v>51</v>
      </c>
    </row>
    <row r="3" spans="1:7" x14ac:dyDescent="0.25">
      <c r="A3" s="7" t="s">
        <v>10</v>
      </c>
      <c r="B3" t="s">
        <v>34</v>
      </c>
      <c r="C3" t="s">
        <v>15</v>
      </c>
      <c r="D3">
        <v>12.862</v>
      </c>
      <c r="E3">
        <v>46.122</v>
      </c>
      <c r="F3">
        <f>E3-D3</f>
        <v>33.26</v>
      </c>
    </row>
    <row r="4" spans="1:7" x14ac:dyDescent="0.25">
      <c r="C4" t="s">
        <v>16</v>
      </c>
      <c r="D4">
        <v>12.904999999999999</v>
      </c>
      <c r="E4">
        <v>47.893000000000001</v>
      </c>
      <c r="F4">
        <f>E4-D4</f>
        <v>34.988</v>
      </c>
    </row>
    <row r="5" spans="1:7" x14ac:dyDescent="0.25">
      <c r="C5" t="s">
        <v>17</v>
      </c>
      <c r="D5">
        <v>12.94</v>
      </c>
      <c r="E5">
        <v>51.155000000000001</v>
      </c>
      <c r="F5">
        <f>E5-D5</f>
        <v>38.215000000000003</v>
      </c>
      <c r="G5">
        <f>AVERAGE(F3:F5)</f>
        <v>35.487666666666662</v>
      </c>
    </row>
    <row r="6" spans="1:7" x14ac:dyDescent="0.25">
      <c r="B6" t="s">
        <v>33</v>
      </c>
      <c r="C6" t="s">
        <v>15</v>
      </c>
      <c r="D6">
        <v>12.840999999999999</v>
      </c>
      <c r="E6">
        <v>41.5</v>
      </c>
      <c r="F6">
        <f>E6-D6</f>
        <v>28.658999999999999</v>
      </c>
    </row>
    <row r="7" spans="1:7" x14ac:dyDescent="0.25">
      <c r="C7" t="s">
        <v>16</v>
      </c>
      <c r="D7">
        <v>12.901999999999999</v>
      </c>
      <c r="E7">
        <v>49.515000000000001</v>
      </c>
      <c r="F7">
        <f>E7-D7</f>
        <v>36.613</v>
      </c>
    </row>
    <row r="8" spans="1:7" x14ac:dyDescent="0.25">
      <c r="C8" t="s">
        <v>17</v>
      </c>
      <c r="D8">
        <v>12.887</v>
      </c>
      <c r="E8">
        <v>42.95</v>
      </c>
      <c r="F8">
        <f>E8-D8</f>
        <v>30.063000000000002</v>
      </c>
      <c r="G8">
        <f>AVERAGE(F6:F8)</f>
        <v>31.778333333333332</v>
      </c>
    </row>
    <row r="9" spans="1:7" x14ac:dyDescent="0.25">
      <c r="B9" t="s">
        <v>32</v>
      </c>
      <c r="C9" t="s">
        <v>15</v>
      </c>
      <c r="D9">
        <v>12.776999999999999</v>
      </c>
      <c r="E9">
        <v>13.467000000000001</v>
      </c>
      <c r="F9">
        <f>E9-D9</f>
        <v>0.69000000000000128</v>
      </c>
    </row>
    <row r="10" spans="1:7" x14ac:dyDescent="0.25">
      <c r="C10" t="s">
        <v>16</v>
      </c>
      <c r="D10">
        <v>12.763999999999999</v>
      </c>
      <c r="E10">
        <v>13.606999999999999</v>
      </c>
      <c r="F10">
        <f>E10-D10</f>
        <v>0.84299999999999997</v>
      </c>
    </row>
    <row r="11" spans="1:7" x14ac:dyDescent="0.25">
      <c r="C11" t="s">
        <v>17</v>
      </c>
      <c r="D11">
        <v>12.885</v>
      </c>
      <c r="E11">
        <v>13.577</v>
      </c>
      <c r="F11">
        <f>E11-D11</f>
        <v>0.69200000000000017</v>
      </c>
      <c r="G11">
        <f>AVERAGE(F9:F11)</f>
        <v>0.74166666666666714</v>
      </c>
    </row>
    <row r="12" spans="1:7" x14ac:dyDescent="0.25">
      <c r="A12" t="s">
        <v>14</v>
      </c>
      <c r="B12" t="s">
        <v>34</v>
      </c>
      <c r="C12" t="s">
        <v>15</v>
      </c>
      <c r="D12">
        <v>12.944000000000001</v>
      </c>
      <c r="E12">
        <v>44.718000000000004</v>
      </c>
      <c r="F12">
        <f>E12-D12</f>
        <v>31.774000000000001</v>
      </c>
    </row>
    <row r="13" spans="1:7" x14ac:dyDescent="0.25">
      <c r="C13" t="s">
        <v>16</v>
      </c>
      <c r="D13">
        <v>12.893000000000001</v>
      </c>
      <c r="E13">
        <v>47.570999999999998</v>
      </c>
      <c r="F13">
        <f>E13-D13</f>
        <v>34.677999999999997</v>
      </c>
    </row>
    <row r="14" spans="1:7" x14ac:dyDescent="0.25">
      <c r="C14" t="s">
        <v>17</v>
      </c>
      <c r="D14">
        <v>12.757</v>
      </c>
      <c r="E14">
        <v>45.487000000000002</v>
      </c>
      <c r="F14">
        <f>E14-D14</f>
        <v>32.730000000000004</v>
      </c>
      <c r="G14">
        <f>AVERAGE(F12:F14)</f>
        <v>33.06066666666667</v>
      </c>
    </row>
    <row r="15" spans="1:7" x14ac:dyDescent="0.25">
      <c r="B15" t="s">
        <v>33</v>
      </c>
      <c r="C15" t="s">
        <v>15</v>
      </c>
      <c r="D15">
        <v>12.961</v>
      </c>
      <c r="E15">
        <v>50.182000000000002</v>
      </c>
      <c r="F15">
        <f>E15-D15</f>
        <v>37.221000000000004</v>
      </c>
    </row>
    <row r="16" spans="1:7" x14ac:dyDescent="0.25">
      <c r="C16" t="s">
        <v>16</v>
      </c>
      <c r="D16">
        <v>12.973000000000001</v>
      </c>
      <c r="E16">
        <v>47.573</v>
      </c>
      <c r="F16">
        <f>E16-D16</f>
        <v>34.6</v>
      </c>
    </row>
    <row r="17" spans="1:7" x14ac:dyDescent="0.25">
      <c r="C17" t="s">
        <v>17</v>
      </c>
      <c r="D17">
        <v>12.879</v>
      </c>
      <c r="E17">
        <v>51.451000000000001</v>
      </c>
      <c r="F17">
        <f>E17-D17</f>
        <v>38.572000000000003</v>
      </c>
      <c r="G17">
        <f>AVERAGE(F15:F17)</f>
        <v>36.797666666666665</v>
      </c>
    </row>
    <row r="18" spans="1:7" x14ac:dyDescent="0.25">
      <c r="B18" t="s">
        <v>32</v>
      </c>
      <c r="C18" t="s">
        <v>15</v>
      </c>
      <c r="D18">
        <v>12.907999999999999</v>
      </c>
      <c r="E18">
        <v>13.836</v>
      </c>
      <c r="F18">
        <f>E18-D18</f>
        <v>0.92800000000000082</v>
      </c>
    </row>
    <row r="19" spans="1:7" x14ac:dyDescent="0.25">
      <c r="C19" t="s">
        <v>16</v>
      </c>
      <c r="D19">
        <v>12.768000000000001</v>
      </c>
      <c r="E19">
        <v>13.513</v>
      </c>
      <c r="F19">
        <f>E19-D19</f>
        <v>0.74499999999999922</v>
      </c>
    </row>
    <row r="20" spans="1:7" x14ac:dyDescent="0.25">
      <c r="C20" t="s">
        <v>17</v>
      </c>
      <c r="D20">
        <v>12.808</v>
      </c>
      <c r="E20">
        <v>13.641999999999999</v>
      </c>
      <c r="F20">
        <f>E20-D20</f>
        <v>0.83399999999999963</v>
      </c>
      <c r="G20">
        <f>AVERAGE(F18:F20)</f>
        <v>0.83566666666666656</v>
      </c>
    </row>
    <row r="21" spans="1:7" x14ac:dyDescent="0.25">
      <c r="A21" t="s">
        <v>18</v>
      </c>
      <c r="B21" t="s">
        <v>34</v>
      </c>
      <c r="C21" t="s">
        <v>15</v>
      </c>
      <c r="D21">
        <v>12.933999999999999</v>
      </c>
      <c r="E21">
        <v>56.959000000000003</v>
      </c>
      <c r="F21">
        <f>E21-D21</f>
        <v>44.025000000000006</v>
      </c>
    </row>
    <row r="22" spans="1:7" x14ac:dyDescent="0.25">
      <c r="C22" t="s">
        <v>16</v>
      </c>
      <c r="D22">
        <v>12.766</v>
      </c>
      <c r="E22">
        <v>59.854999999999997</v>
      </c>
      <c r="F22">
        <f>E22-D22</f>
        <v>47.088999999999999</v>
      </c>
    </row>
    <row r="23" spans="1:7" x14ac:dyDescent="0.25">
      <c r="C23" t="s">
        <v>17</v>
      </c>
      <c r="D23">
        <v>12.805999999999999</v>
      </c>
      <c r="E23">
        <v>54.459000000000003</v>
      </c>
      <c r="F23">
        <f>E23-D23</f>
        <v>41.653000000000006</v>
      </c>
      <c r="G23">
        <f>AVERAGE(F21:F23)</f>
        <v>44.255666666666663</v>
      </c>
    </row>
    <row r="24" spans="1:7" x14ac:dyDescent="0.25">
      <c r="B24" t="s">
        <v>33</v>
      </c>
      <c r="C24" t="s">
        <v>15</v>
      </c>
      <c r="D24">
        <v>12.863</v>
      </c>
      <c r="E24">
        <v>43.74</v>
      </c>
      <c r="F24">
        <f>E24-D24</f>
        <v>30.877000000000002</v>
      </c>
    </row>
    <row r="25" spans="1:7" x14ac:dyDescent="0.25">
      <c r="C25" t="s">
        <v>16</v>
      </c>
      <c r="D25">
        <v>12.802</v>
      </c>
      <c r="E25">
        <v>43.12</v>
      </c>
      <c r="F25">
        <f>E25-D25</f>
        <v>30.317999999999998</v>
      </c>
    </row>
    <row r="26" spans="1:7" x14ac:dyDescent="0.25">
      <c r="C26" t="s">
        <v>17</v>
      </c>
      <c r="D26">
        <v>12.946</v>
      </c>
      <c r="E26">
        <v>44.591000000000001</v>
      </c>
      <c r="F26">
        <f>E26-D26</f>
        <v>31.645000000000003</v>
      </c>
      <c r="G26">
        <f>AVERAGE(F24:F26)</f>
        <v>30.946666666666669</v>
      </c>
    </row>
    <row r="27" spans="1:7" x14ac:dyDescent="0.25">
      <c r="B27" t="s">
        <v>32</v>
      </c>
      <c r="C27" t="s">
        <v>15</v>
      </c>
      <c r="D27">
        <v>12.817</v>
      </c>
      <c r="E27">
        <v>13.601000000000001</v>
      </c>
      <c r="F27">
        <f>E27-D27</f>
        <v>0.7840000000000007</v>
      </c>
    </row>
    <row r="28" spans="1:7" x14ac:dyDescent="0.25">
      <c r="C28" t="s">
        <v>16</v>
      </c>
      <c r="D28">
        <v>12.938000000000001</v>
      </c>
      <c r="E28">
        <v>13.52</v>
      </c>
      <c r="F28">
        <f>E28-D28</f>
        <v>0.58199999999999896</v>
      </c>
    </row>
    <row r="29" spans="1:7" x14ac:dyDescent="0.25">
      <c r="C29" t="s">
        <v>17</v>
      </c>
      <c r="D29">
        <v>12.95</v>
      </c>
      <c r="E29">
        <v>13.557</v>
      </c>
      <c r="F29">
        <f>E29-D29</f>
        <v>0.60700000000000109</v>
      </c>
      <c r="G29">
        <f>AVERAGE(F27:F29)</f>
        <v>0.65766666666666695</v>
      </c>
    </row>
    <row r="30" spans="1:7" x14ac:dyDescent="0.25">
      <c r="A30" t="s">
        <v>19</v>
      </c>
      <c r="B30" t="s">
        <v>34</v>
      </c>
      <c r="C30" t="s">
        <v>15</v>
      </c>
      <c r="D30">
        <v>12.811999999999999</v>
      </c>
      <c r="E30">
        <v>40.049999999999997</v>
      </c>
      <c r="F30">
        <f>E30-D30</f>
        <v>27.238</v>
      </c>
    </row>
    <row r="31" spans="1:7" x14ac:dyDescent="0.25">
      <c r="C31" t="s">
        <v>16</v>
      </c>
      <c r="D31">
        <v>12.939</v>
      </c>
      <c r="E31">
        <v>44.186</v>
      </c>
      <c r="F31">
        <f>E31-D31</f>
        <v>31.247</v>
      </c>
    </row>
    <row r="32" spans="1:7" x14ac:dyDescent="0.25">
      <c r="C32" t="s">
        <v>13</v>
      </c>
      <c r="D32">
        <v>12.74</v>
      </c>
      <c r="E32">
        <v>56.536000000000001</v>
      </c>
      <c r="F32">
        <f>E32-D32</f>
        <v>43.795999999999999</v>
      </c>
      <c r="G32">
        <f>AVERAGE(F30:F32)</f>
        <v>34.093666666666671</v>
      </c>
    </row>
    <row r="33" spans="1:7" x14ac:dyDescent="0.25">
      <c r="B33" t="s">
        <v>33</v>
      </c>
      <c r="C33" t="s">
        <v>15</v>
      </c>
      <c r="D33">
        <v>12.95</v>
      </c>
      <c r="E33">
        <v>54.427999999999997</v>
      </c>
      <c r="F33">
        <f>E33-D33</f>
        <v>41.477999999999994</v>
      </c>
    </row>
    <row r="34" spans="1:7" x14ac:dyDescent="0.25">
      <c r="C34" t="s">
        <v>16</v>
      </c>
      <c r="D34">
        <v>12.743</v>
      </c>
      <c r="E34">
        <v>51.162999999999997</v>
      </c>
      <c r="F34">
        <f>E34-D34</f>
        <v>38.419999999999995</v>
      </c>
    </row>
    <row r="35" spans="1:7" x14ac:dyDescent="0.25">
      <c r="C35" t="s">
        <v>13</v>
      </c>
      <c r="D35">
        <v>12.898999999999999</v>
      </c>
      <c r="E35">
        <v>62.05</v>
      </c>
      <c r="F35">
        <f>E35-D35</f>
        <v>49.150999999999996</v>
      </c>
      <c r="G35">
        <f>AVERAGE(F33:F35)</f>
        <v>43.016333333333328</v>
      </c>
    </row>
    <row r="36" spans="1:7" x14ac:dyDescent="0.25">
      <c r="B36" t="s">
        <v>32</v>
      </c>
      <c r="C36" t="s">
        <v>15</v>
      </c>
      <c r="D36">
        <v>12.829000000000001</v>
      </c>
      <c r="E36">
        <v>13.651</v>
      </c>
      <c r="F36">
        <f>E36-D36</f>
        <v>0.82199999999999918</v>
      </c>
    </row>
    <row r="37" spans="1:7" x14ac:dyDescent="0.25">
      <c r="C37" t="s">
        <v>16</v>
      </c>
      <c r="D37">
        <v>12.782</v>
      </c>
      <c r="E37">
        <v>13.582000000000001</v>
      </c>
      <c r="F37">
        <f>E37-D37</f>
        <v>0.80000000000000071</v>
      </c>
    </row>
    <row r="38" spans="1:7" x14ac:dyDescent="0.25">
      <c r="C38" t="s">
        <v>13</v>
      </c>
      <c r="D38">
        <v>12.804</v>
      </c>
      <c r="E38">
        <v>13.858000000000001</v>
      </c>
      <c r="F38">
        <f>E38-D38</f>
        <v>1.0540000000000003</v>
      </c>
      <c r="G38">
        <f>AVERAGE(F36:F38)</f>
        <v>0.89200000000000002</v>
      </c>
    </row>
    <row r="39" spans="1:7" x14ac:dyDescent="0.25">
      <c r="A39" t="s">
        <v>20</v>
      </c>
      <c r="B39" t="s">
        <v>34</v>
      </c>
      <c r="C39" t="s">
        <v>15</v>
      </c>
      <c r="D39">
        <v>12.917</v>
      </c>
      <c r="E39">
        <v>59.322000000000003</v>
      </c>
      <c r="F39">
        <f>E39-D39</f>
        <v>46.405000000000001</v>
      </c>
    </row>
    <row r="40" spans="1:7" x14ac:dyDescent="0.25">
      <c r="C40" t="s">
        <v>16</v>
      </c>
      <c r="D40">
        <v>12.898999999999999</v>
      </c>
      <c r="E40">
        <v>55.584000000000003</v>
      </c>
      <c r="F40">
        <f>E40-D40</f>
        <v>42.685000000000002</v>
      </c>
    </row>
    <row r="41" spans="1:7" x14ac:dyDescent="0.25">
      <c r="C41" t="s">
        <v>17</v>
      </c>
      <c r="D41">
        <v>12.927</v>
      </c>
      <c r="E41">
        <v>61.335999999999999</v>
      </c>
      <c r="F41">
        <f>E41-D41</f>
        <v>48.408999999999999</v>
      </c>
      <c r="G41">
        <f>AVERAGE(F39:F41)</f>
        <v>45.832999999999998</v>
      </c>
    </row>
    <row r="42" spans="1:7" x14ac:dyDescent="0.25">
      <c r="B42" t="s">
        <v>33</v>
      </c>
      <c r="C42" t="s">
        <v>15</v>
      </c>
      <c r="D42">
        <v>12.932</v>
      </c>
      <c r="E42">
        <v>44.807000000000002</v>
      </c>
      <c r="F42">
        <f>E42-D42</f>
        <v>31.875</v>
      </c>
    </row>
    <row r="43" spans="1:7" x14ac:dyDescent="0.25">
      <c r="C43" t="s">
        <v>16</v>
      </c>
      <c r="D43">
        <v>12.885999999999999</v>
      </c>
      <c r="E43">
        <v>34.414999999999999</v>
      </c>
      <c r="F43">
        <f>E43-D43</f>
        <v>21.529</v>
      </c>
    </row>
    <row r="44" spans="1:7" x14ac:dyDescent="0.25">
      <c r="C44" t="s">
        <v>17</v>
      </c>
      <c r="D44">
        <v>12.952</v>
      </c>
      <c r="E44">
        <v>43.645000000000003</v>
      </c>
      <c r="F44">
        <f>E44-D44</f>
        <v>30.693000000000005</v>
      </c>
      <c r="G44">
        <f>AVERAGE(F42:F44)</f>
        <v>28.032333333333337</v>
      </c>
    </row>
    <row r="45" spans="1:7" x14ac:dyDescent="0.25">
      <c r="B45" t="s">
        <v>32</v>
      </c>
      <c r="C45" t="s">
        <v>15</v>
      </c>
      <c r="D45">
        <v>12.907</v>
      </c>
      <c r="E45">
        <v>13.452999999999999</v>
      </c>
      <c r="F45">
        <f>E45-D45</f>
        <v>0.54599999999999937</v>
      </c>
    </row>
    <row r="46" spans="1:7" x14ac:dyDescent="0.25">
      <c r="C46" t="s">
        <v>16</v>
      </c>
      <c r="D46">
        <v>12.887</v>
      </c>
      <c r="E46">
        <v>13.249000000000001</v>
      </c>
      <c r="F46">
        <f>E46-D46</f>
        <v>0.3620000000000001</v>
      </c>
    </row>
    <row r="47" spans="1:7" x14ac:dyDescent="0.25">
      <c r="C47" t="s">
        <v>17</v>
      </c>
      <c r="D47">
        <v>12.79</v>
      </c>
      <c r="E47">
        <v>13.228999999999999</v>
      </c>
      <c r="F47">
        <f>E47-D47</f>
        <v>0.43900000000000006</v>
      </c>
      <c r="G47">
        <f>AVERAGE(F45:F47)</f>
        <v>0.44899999999999984</v>
      </c>
    </row>
    <row r="48" spans="1:7" x14ac:dyDescent="0.25">
      <c r="A48" t="s">
        <v>21</v>
      </c>
      <c r="B48" t="s">
        <v>34</v>
      </c>
      <c r="C48" t="s">
        <v>15</v>
      </c>
      <c r="D48">
        <v>12.917999999999999</v>
      </c>
      <c r="E48">
        <v>19.87</v>
      </c>
      <c r="F48">
        <f>E48-D48</f>
        <v>6.9520000000000017</v>
      </c>
    </row>
    <row r="49" spans="1:7" x14ac:dyDescent="0.25">
      <c r="C49" t="s">
        <v>16</v>
      </c>
      <c r="D49">
        <v>12.945</v>
      </c>
      <c r="E49">
        <v>20.523</v>
      </c>
      <c r="F49">
        <f>E49-D49</f>
        <v>7.5779999999999994</v>
      </c>
    </row>
    <row r="50" spans="1:7" x14ac:dyDescent="0.25">
      <c r="C50" t="s">
        <v>17</v>
      </c>
      <c r="D50">
        <v>12.869</v>
      </c>
      <c r="E50">
        <v>17.245000000000001</v>
      </c>
      <c r="F50">
        <f>E50-D50</f>
        <v>4.3760000000000012</v>
      </c>
      <c r="G50">
        <f>AVERAGE(F48:F50)</f>
        <v>6.3020000000000005</v>
      </c>
    </row>
    <row r="51" spans="1:7" x14ac:dyDescent="0.25">
      <c r="B51" t="s">
        <v>33</v>
      </c>
      <c r="C51" t="s">
        <v>15</v>
      </c>
      <c r="D51">
        <v>12.824</v>
      </c>
      <c r="E51">
        <v>56.7</v>
      </c>
      <c r="F51">
        <f>E51-D51</f>
        <v>43.876000000000005</v>
      </c>
    </row>
    <row r="52" spans="1:7" x14ac:dyDescent="0.25">
      <c r="C52" t="s">
        <v>16</v>
      </c>
      <c r="D52">
        <v>12.893000000000001</v>
      </c>
      <c r="E52">
        <v>62.026000000000003</v>
      </c>
      <c r="F52">
        <f>E52-D52</f>
        <v>49.133000000000003</v>
      </c>
    </row>
    <row r="53" spans="1:7" x14ac:dyDescent="0.25">
      <c r="C53" t="s">
        <v>17</v>
      </c>
      <c r="D53">
        <v>12.805</v>
      </c>
      <c r="E53">
        <v>57.122</v>
      </c>
      <c r="F53">
        <f>E53-D53</f>
        <v>44.317</v>
      </c>
      <c r="G53">
        <f>AVERAGE(F51:F53)</f>
        <v>45.775333333333343</v>
      </c>
    </row>
    <row r="54" spans="1:7" x14ac:dyDescent="0.25">
      <c r="B54" t="s">
        <v>32</v>
      </c>
      <c r="C54" t="s">
        <v>15</v>
      </c>
      <c r="D54">
        <v>12.805999999999999</v>
      </c>
      <c r="E54">
        <v>17.027000000000001</v>
      </c>
      <c r="F54">
        <f>E54-D54</f>
        <v>4.2210000000000019</v>
      </c>
    </row>
    <row r="55" spans="1:7" x14ac:dyDescent="0.25">
      <c r="C55" t="s">
        <v>16</v>
      </c>
      <c r="D55">
        <v>12.842000000000001</v>
      </c>
      <c r="E55">
        <v>17.175000000000001</v>
      </c>
      <c r="F55">
        <f>E55-D55</f>
        <v>4.3330000000000002</v>
      </c>
    </row>
    <row r="56" spans="1:7" x14ac:dyDescent="0.25">
      <c r="C56" t="s">
        <v>17</v>
      </c>
      <c r="D56">
        <v>12.739000000000001</v>
      </c>
      <c r="E56">
        <v>16.983000000000001</v>
      </c>
      <c r="F56">
        <f>E56-D56</f>
        <v>4.2439999999999998</v>
      </c>
      <c r="G56">
        <f>AVERAGE(F54:F56)</f>
        <v>4.2660000000000009</v>
      </c>
    </row>
    <row r="57" spans="1:7" x14ac:dyDescent="0.25">
      <c r="A57" t="s">
        <v>22</v>
      </c>
      <c r="B57" t="s">
        <v>34</v>
      </c>
      <c r="C57" t="s">
        <v>15</v>
      </c>
      <c r="D57">
        <v>12.769</v>
      </c>
      <c r="E57">
        <v>12.868</v>
      </c>
      <c r="F57">
        <f>E57-D57</f>
        <v>9.9000000000000199E-2</v>
      </c>
    </row>
    <row r="58" spans="1:7" x14ac:dyDescent="0.25">
      <c r="C58" t="s">
        <v>16</v>
      </c>
      <c r="D58">
        <v>12.836</v>
      </c>
      <c r="E58">
        <v>12.836</v>
      </c>
      <c r="F58">
        <f>E58-D58</f>
        <v>0</v>
      </c>
    </row>
    <row r="59" spans="1:7" x14ac:dyDescent="0.25">
      <c r="C59" t="s">
        <v>17</v>
      </c>
      <c r="D59">
        <v>12.957000000000001</v>
      </c>
      <c r="E59">
        <v>12.929</v>
      </c>
      <c r="F59">
        <v>0</v>
      </c>
      <c r="G59">
        <f>AVERAGE(F57:F59)</f>
        <v>3.3000000000000064E-2</v>
      </c>
    </row>
    <row r="60" spans="1:7" x14ac:dyDescent="0.25">
      <c r="B60" t="s">
        <v>33</v>
      </c>
      <c r="C60" t="s">
        <v>15</v>
      </c>
      <c r="D60">
        <v>12.894</v>
      </c>
      <c r="E60">
        <v>70.879000000000005</v>
      </c>
      <c r="F60">
        <f>E60-D60</f>
        <v>57.985000000000007</v>
      </c>
    </row>
    <row r="61" spans="1:7" x14ac:dyDescent="0.25">
      <c r="C61" t="s">
        <v>16</v>
      </c>
      <c r="D61">
        <v>12.823</v>
      </c>
      <c r="E61">
        <v>71.093999999999994</v>
      </c>
      <c r="F61">
        <f>E61-D61</f>
        <v>58.270999999999994</v>
      </c>
    </row>
    <row r="62" spans="1:7" x14ac:dyDescent="0.25">
      <c r="C62" t="s">
        <v>17</v>
      </c>
      <c r="D62">
        <v>12.977</v>
      </c>
      <c r="E62">
        <v>68.718999999999994</v>
      </c>
      <c r="F62">
        <f>E62-D62</f>
        <v>55.74199999999999</v>
      </c>
      <c r="G62">
        <f>AVERAGE(F60:F62)</f>
        <v>57.332666666666661</v>
      </c>
    </row>
    <row r="63" spans="1:7" x14ac:dyDescent="0.25">
      <c r="B63" t="s">
        <v>32</v>
      </c>
      <c r="C63" t="s">
        <v>15</v>
      </c>
      <c r="D63">
        <v>12.888</v>
      </c>
      <c r="E63">
        <v>18.992000000000001</v>
      </c>
      <c r="F63">
        <f>E63-D63</f>
        <v>6.104000000000001</v>
      </c>
    </row>
    <row r="64" spans="1:7" x14ac:dyDescent="0.25">
      <c r="C64" t="s">
        <v>16</v>
      </c>
      <c r="D64">
        <v>12.712</v>
      </c>
      <c r="E64">
        <v>19.103999999999999</v>
      </c>
      <c r="F64">
        <f>E64-D64</f>
        <v>6.3919999999999995</v>
      </c>
    </row>
    <row r="65" spans="1:7" x14ac:dyDescent="0.25">
      <c r="C65" t="s">
        <v>17</v>
      </c>
      <c r="D65">
        <v>12.753</v>
      </c>
      <c r="E65">
        <v>18.818999999999999</v>
      </c>
      <c r="F65">
        <f>E65-D65</f>
        <v>6.0659999999999989</v>
      </c>
      <c r="G65">
        <f>AVERAGE(F63:F65)</f>
        <v>6.1873333333333322</v>
      </c>
    </row>
    <row r="66" spans="1:7" x14ac:dyDescent="0.25">
      <c r="A66" t="s">
        <v>23</v>
      </c>
      <c r="B66" t="s">
        <v>34</v>
      </c>
      <c r="C66" t="s">
        <v>15</v>
      </c>
      <c r="D66">
        <v>12.769</v>
      </c>
      <c r="E66">
        <v>15.093</v>
      </c>
      <c r="F66">
        <f>E66-D66</f>
        <v>2.3239999999999998</v>
      </c>
    </row>
    <row r="67" spans="1:7" x14ac:dyDescent="0.25">
      <c r="C67" t="s">
        <v>16</v>
      </c>
      <c r="D67">
        <v>12.834</v>
      </c>
      <c r="E67">
        <v>15.456</v>
      </c>
      <c r="F67">
        <f>E67-D67</f>
        <v>2.6219999999999999</v>
      </c>
    </row>
    <row r="68" spans="1:7" x14ac:dyDescent="0.25">
      <c r="C68" t="s">
        <v>17</v>
      </c>
      <c r="D68">
        <v>12.827</v>
      </c>
      <c r="E68">
        <v>16.510000000000002</v>
      </c>
      <c r="F68">
        <f>E68-D68</f>
        <v>3.6830000000000016</v>
      </c>
      <c r="G68">
        <f>AVERAGE(F66:F68)</f>
        <v>2.8763333333333336</v>
      </c>
    </row>
    <row r="69" spans="1:7" x14ac:dyDescent="0.25">
      <c r="B69" t="s">
        <v>33</v>
      </c>
      <c r="C69" t="s">
        <v>15</v>
      </c>
      <c r="D69">
        <v>12.768000000000001</v>
      </c>
      <c r="E69">
        <v>50.671999999999997</v>
      </c>
      <c r="F69">
        <f>E69-D69</f>
        <v>37.903999999999996</v>
      </c>
    </row>
    <row r="70" spans="1:7" x14ac:dyDescent="0.25">
      <c r="C70" t="s">
        <v>16</v>
      </c>
      <c r="D70">
        <v>12.837999999999999</v>
      </c>
      <c r="E70">
        <v>51.408999999999999</v>
      </c>
      <c r="F70">
        <f>E70-D70</f>
        <v>38.570999999999998</v>
      </c>
    </row>
    <row r="71" spans="1:7" x14ac:dyDescent="0.25">
      <c r="C71" t="s">
        <v>17</v>
      </c>
      <c r="D71">
        <v>12.862</v>
      </c>
      <c r="E71">
        <v>54.33</v>
      </c>
      <c r="F71">
        <f>E71-D71</f>
        <v>41.467999999999996</v>
      </c>
      <c r="G71">
        <f>AVERAGE(F69:F71)</f>
        <v>39.31433333333333</v>
      </c>
    </row>
    <row r="72" spans="1:7" x14ac:dyDescent="0.25">
      <c r="B72" t="s">
        <v>32</v>
      </c>
      <c r="C72" t="s">
        <v>15</v>
      </c>
      <c r="D72">
        <v>12.911</v>
      </c>
      <c r="E72">
        <v>22.332000000000001</v>
      </c>
      <c r="F72">
        <f>E72-D72</f>
        <v>9.4210000000000012</v>
      </c>
    </row>
    <row r="73" spans="1:7" x14ac:dyDescent="0.25">
      <c r="C73" t="s">
        <v>16</v>
      </c>
      <c r="D73">
        <v>12.958</v>
      </c>
      <c r="E73">
        <v>23.044</v>
      </c>
      <c r="F73">
        <f>E73-D73</f>
        <v>10.086</v>
      </c>
    </row>
    <row r="74" spans="1:7" x14ac:dyDescent="0.25">
      <c r="C74" t="s">
        <v>17</v>
      </c>
      <c r="D74">
        <v>12.738</v>
      </c>
      <c r="E74">
        <v>23.254999999999999</v>
      </c>
      <c r="F74">
        <f>E74-D74</f>
        <v>10.516999999999999</v>
      </c>
      <c r="G74">
        <f>AVERAGE(F72:F74)</f>
        <v>10.008000000000001</v>
      </c>
    </row>
    <row r="75" spans="1:7" x14ac:dyDescent="0.25">
      <c r="A75" t="s">
        <v>24</v>
      </c>
      <c r="B75" t="s">
        <v>34</v>
      </c>
      <c r="C75" t="s">
        <v>15</v>
      </c>
      <c r="D75">
        <v>12.811</v>
      </c>
      <c r="E75">
        <v>15.916</v>
      </c>
      <c r="F75">
        <f>E75-D75</f>
        <v>3.1050000000000004</v>
      </c>
    </row>
    <row r="76" spans="1:7" x14ac:dyDescent="0.25">
      <c r="C76" t="s">
        <v>16</v>
      </c>
      <c r="D76">
        <v>12.833</v>
      </c>
      <c r="E76">
        <v>15.836</v>
      </c>
      <c r="F76">
        <f>E76-D76</f>
        <v>3.0030000000000001</v>
      </c>
    </row>
    <row r="77" spans="1:7" x14ac:dyDescent="0.25">
      <c r="C77" t="s">
        <v>17</v>
      </c>
      <c r="D77">
        <v>12.978</v>
      </c>
      <c r="E77">
        <v>15.214</v>
      </c>
      <c r="F77">
        <f>E77-D77</f>
        <v>2.2360000000000007</v>
      </c>
      <c r="G77">
        <f>AVERAGE(F75:F77)</f>
        <v>2.7813333333333339</v>
      </c>
    </row>
    <row r="78" spans="1:7" x14ac:dyDescent="0.25">
      <c r="B78" t="s">
        <v>33</v>
      </c>
      <c r="C78" t="s">
        <v>15</v>
      </c>
      <c r="D78">
        <v>12.959</v>
      </c>
      <c r="E78">
        <v>71.141000000000005</v>
      </c>
      <c r="F78">
        <f>E78-D78</f>
        <v>58.182000000000002</v>
      </c>
    </row>
    <row r="79" spans="1:7" x14ac:dyDescent="0.25">
      <c r="C79" t="s">
        <v>16</v>
      </c>
      <c r="D79">
        <v>12.852</v>
      </c>
      <c r="E79">
        <v>66.25</v>
      </c>
      <c r="F79">
        <f>E79-D79</f>
        <v>53.397999999999996</v>
      </c>
    </row>
    <row r="80" spans="1:7" x14ac:dyDescent="0.25">
      <c r="C80" t="s">
        <v>17</v>
      </c>
      <c r="D80">
        <v>12.805</v>
      </c>
      <c r="E80">
        <v>60.72</v>
      </c>
      <c r="F80">
        <f>E80-D80</f>
        <v>47.914999999999999</v>
      </c>
      <c r="G80">
        <f>AVERAGE(F78:F80)</f>
        <v>53.164999999999999</v>
      </c>
    </row>
    <row r="81" spans="1:7" x14ac:dyDescent="0.25">
      <c r="B81" t="s">
        <v>32</v>
      </c>
      <c r="C81" t="s">
        <v>15</v>
      </c>
      <c r="D81">
        <v>12.743</v>
      </c>
      <c r="E81">
        <v>19.012</v>
      </c>
      <c r="F81">
        <f>E81-D81</f>
        <v>6.2690000000000001</v>
      </c>
    </row>
    <row r="82" spans="1:7" x14ac:dyDescent="0.25">
      <c r="C82" t="s">
        <v>16</v>
      </c>
      <c r="D82">
        <v>12.792999999999999</v>
      </c>
      <c r="E82">
        <v>18.474</v>
      </c>
      <c r="F82">
        <f>E82-D82</f>
        <v>5.6810000000000009</v>
      </c>
    </row>
    <row r="83" spans="1:7" x14ac:dyDescent="0.25">
      <c r="C83" t="s">
        <v>17</v>
      </c>
      <c r="D83">
        <v>12.928000000000001</v>
      </c>
      <c r="E83">
        <v>18.172999999999998</v>
      </c>
      <c r="F83">
        <f>E83-D83</f>
        <v>5.2449999999999974</v>
      </c>
      <c r="G83">
        <f>AVERAGE(F81:F83)</f>
        <v>5.7316666666666665</v>
      </c>
    </row>
    <row r="84" spans="1:7" x14ac:dyDescent="0.25">
      <c r="A84" t="s">
        <v>25</v>
      </c>
      <c r="B84" t="s">
        <v>34</v>
      </c>
      <c r="C84" t="s">
        <v>15</v>
      </c>
      <c r="D84">
        <v>12.957000000000001</v>
      </c>
      <c r="E84">
        <v>15.321</v>
      </c>
      <c r="F84">
        <f>E84-D84</f>
        <v>2.363999999999999</v>
      </c>
    </row>
    <row r="85" spans="1:7" x14ac:dyDescent="0.25">
      <c r="C85" t="s">
        <v>16</v>
      </c>
      <c r="D85">
        <v>12.875999999999999</v>
      </c>
      <c r="E85">
        <v>13.263999999999999</v>
      </c>
      <c r="F85">
        <f>E85-D85</f>
        <v>0.3879999999999999</v>
      </c>
    </row>
    <row r="86" spans="1:7" x14ac:dyDescent="0.25">
      <c r="C86" t="s">
        <v>13</v>
      </c>
      <c r="D86">
        <v>12.893000000000001</v>
      </c>
      <c r="E86">
        <v>13.497</v>
      </c>
      <c r="F86">
        <f>E86-D86</f>
        <v>0.6039999999999992</v>
      </c>
      <c r="G86">
        <f>AVERAGE(F84:F86)</f>
        <v>1.118666666666666</v>
      </c>
    </row>
    <row r="87" spans="1:7" x14ac:dyDescent="0.25">
      <c r="B87" t="s">
        <v>33</v>
      </c>
      <c r="C87" t="s">
        <v>15</v>
      </c>
      <c r="D87">
        <v>12.763999999999999</v>
      </c>
      <c r="E87">
        <v>52.341000000000001</v>
      </c>
      <c r="F87">
        <f>E87-D87</f>
        <v>39.576999999999998</v>
      </c>
    </row>
    <row r="88" spans="1:7" x14ac:dyDescent="0.25">
      <c r="C88" t="s">
        <v>16</v>
      </c>
      <c r="D88">
        <v>12.837999999999999</v>
      </c>
      <c r="E88">
        <v>65.760000000000005</v>
      </c>
      <c r="F88">
        <f>E88-D88</f>
        <v>52.922000000000004</v>
      </c>
    </row>
    <row r="89" spans="1:7" x14ac:dyDescent="0.25">
      <c r="C89" t="s">
        <v>13</v>
      </c>
      <c r="D89">
        <v>12.891</v>
      </c>
      <c r="E89">
        <v>77.846000000000004</v>
      </c>
      <c r="F89">
        <f>E89-D89</f>
        <v>64.954999999999998</v>
      </c>
      <c r="G89">
        <f>AVERAGE(F87:F89)</f>
        <v>52.484666666666669</v>
      </c>
    </row>
    <row r="90" spans="1:7" x14ac:dyDescent="0.25">
      <c r="B90" t="s">
        <v>32</v>
      </c>
      <c r="C90" t="s">
        <v>15</v>
      </c>
      <c r="D90">
        <v>12.765000000000001</v>
      </c>
      <c r="E90">
        <v>20.792999999999999</v>
      </c>
      <c r="F90">
        <f>E90-D90</f>
        <v>8.0279999999999987</v>
      </c>
    </row>
    <row r="91" spans="1:7" x14ac:dyDescent="0.25">
      <c r="C91" t="s">
        <v>16</v>
      </c>
      <c r="D91">
        <v>12.744999999999999</v>
      </c>
      <c r="E91">
        <v>23.334</v>
      </c>
      <c r="F91">
        <f>E91-D91</f>
        <v>10.589</v>
      </c>
    </row>
    <row r="92" spans="1:7" x14ac:dyDescent="0.25">
      <c r="C92" t="s">
        <v>13</v>
      </c>
      <c r="D92">
        <v>12.958</v>
      </c>
      <c r="E92">
        <v>26.593</v>
      </c>
      <c r="F92">
        <f>E92-D92</f>
        <v>13.635</v>
      </c>
      <c r="G92">
        <f>AVERAGE(F90:F92)</f>
        <v>10.750666666666666</v>
      </c>
    </row>
    <row r="93" spans="1:7" x14ac:dyDescent="0.25">
      <c r="A93" t="s">
        <v>26</v>
      </c>
      <c r="B93" t="s">
        <v>34</v>
      </c>
      <c r="C93" t="s">
        <v>15</v>
      </c>
      <c r="D93">
        <v>12.795</v>
      </c>
      <c r="E93">
        <v>12.967000000000001</v>
      </c>
      <c r="F93">
        <f>E93-D93</f>
        <v>0.1720000000000006</v>
      </c>
    </row>
    <row r="94" spans="1:7" x14ac:dyDescent="0.25">
      <c r="C94" t="s">
        <v>16</v>
      </c>
      <c r="D94">
        <v>12.837</v>
      </c>
      <c r="E94">
        <v>13.178000000000001</v>
      </c>
      <c r="F94">
        <f>E94-D94</f>
        <v>0.34100000000000108</v>
      </c>
    </row>
    <row r="95" spans="1:7" x14ac:dyDescent="0.25">
      <c r="C95" t="s">
        <v>17</v>
      </c>
      <c r="D95">
        <v>12.804</v>
      </c>
      <c r="E95">
        <v>13.019</v>
      </c>
      <c r="F95">
        <f>E95-D95</f>
        <v>0.21499999999999986</v>
      </c>
      <c r="G95">
        <f>AVERAGE(F93:F95)</f>
        <v>0.24266666666666717</v>
      </c>
    </row>
    <row r="96" spans="1:7" x14ac:dyDescent="0.25">
      <c r="B96" t="s">
        <v>33</v>
      </c>
      <c r="C96" t="s">
        <v>15</v>
      </c>
      <c r="D96">
        <v>12.882</v>
      </c>
      <c r="E96">
        <v>57.843000000000004</v>
      </c>
      <c r="F96">
        <f>E96-D96</f>
        <v>44.961000000000006</v>
      </c>
    </row>
    <row r="97" spans="1:7" x14ac:dyDescent="0.25">
      <c r="C97" t="s">
        <v>16</v>
      </c>
      <c r="D97">
        <v>12.756</v>
      </c>
      <c r="E97">
        <v>59.832000000000001</v>
      </c>
      <c r="F97">
        <f>E97-D97</f>
        <v>47.076000000000001</v>
      </c>
    </row>
    <row r="98" spans="1:7" x14ac:dyDescent="0.25">
      <c r="C98" t="s">
        <v>17</v>
      </c>
      <c r="D98">
        <v>12.84</v>
      </c>
      <c r="E98">
        <v>59.975000000000001</v>
      </c>
      <c r="F98">
        <f>E98-D98</f>
        <v>47.135000000000005</v>
      </c>
      <c r="G98">
        <f>AVERAGE(F96:F98)</f>
        <v>46.390666666666675</v>
      </c>
    </row>
    <row r="99" spans="1:7" x14ac:dyDescent="0.25">
      <c r="B99" t="s">
        <v>32</v>
      </c>
      <c r="C99" t="s">
        <v>15</v>
      </c>
      <c r="D99">
        <v>12.757</v>
      </c>
      <c r="E99">
        <v>14.411</v>
      </c>
      <c r="F99">
        <f>E99-D99</f>
        <v>1.6539999999999999</v>
      </c>
    </row>
    <row r="100" spans="1:7" x14ac:dyDescent="0.25">
      <c r="C100" t="s">
        <v>16</v>
      </c>
      <c r="D100">
        <v>12.840999999999999</v>
      </c>
      <c r="E100">
        <v>14.507</v>
      </c>
      <c r="F100">
        <f>E100-D100</f>
        <v>1.6660000000000004</v>
      </c>
    </row>
    <row r="101" spans="1:7" x14ac:dyDescent="0.25">
      <c r="C101" t="s">
        <v>17</v>
      </c>
      <c r="D101">
        <v>12.9</v>
      </c>
      <c r="E101">
        <v>14.586</v>
      </c>
      <c r="F101">
        <f>E101-D101</f>
        <v>1.6859999999999999</v>
      </c>
      <c r="G101">
        <f>AVERAGE(F99:F101)</f>
        <v>1.6686666666666667</v>
      </c>
    </row>
    <row r="102" spans="1:7" x14ac:dyDescent="0.25">
      <c r="A102" t="s">
        <v>27</v>
      </c>
      <c r="B102" t="s">
        <v>34</v>
      </c>
      <c r="C102" t="s">
        <v>15</v>
      </c>
      <c r="D102">
        <v>12.826000000000001</v>
      </c>
      <c r="E102">
        <v>45.031999999999996</v>
      </c>
      <c r="F102">
        <f>E102-D102</f>
        <v>32.205999999999996</v>
      </c>
    </row>
    <row r="103" spans="1:7" x14ac:dyDescent="0.25">
      <c r="C103" t="s">
        <v>16</v>
      </c>
      <c r="D103">
        <v>12.746</v>
      </c>
      <c r="E103">
        <v>48.164000000000001</v>
      </c>
      <c r="F103">
        <f>E103-D103</f>
        <v>35.417999999999999</v>
      </c>
    </row>
    <row r="104" spans="1:7" x14ac:dyDescent="0.25">
      <c r="C104" t="s">
        <v>17</v>
      </c>
      <c r="D104">
        <v>12.784000000000001</v>
      </c>
      <c r="E104">
        <v>48.478999999999999</v>
      </c>
      <c r="F104">
        <f>E104-D104</f>
        <v>35.695</v>
      </c>
      <c r="G104">
        <f>AVERAGE(F102:F104)</f>
        <v>34.43966666666666</v>
      </c>
    </row>
    <row r="105" spans="1:7" x14ac:dyDescent="0.25">
      <c r="B105" t="s">
        <v>33</v>
      </c>
      <c r="C105" t="s">
        <v>15</v>
      </c>
      <c r="D105">
        <v>12.952999999999999</v>
      </c>
      <c r="E105">
        <v>51.183999999999997</v>
      </c>
      <c r="F105">
        <f>E105-D105</f>
        <v>38.230999999999995</v>
      </c>
    </row>
    <row r="106" spans="1:7" x14ac:dyDescent="0.25">
      <c r="C106" t="s">
        <v>16</v>
      </c>
      <c r="D106">
        <v>12.906000000000001</v>
      </c>
      <c r="E106">
        <v>58.545000000000002</v>
      </c>
      <c r="F106">
        <f>E106-D106</f>
        <v>45.639000000000003</v>
      </c>
    </row>
    <row r="107" spans="1:7" x14ac:dyDescent="0.25">
      <c r="C107" t="s">
        <v>17</v>
      </c>
      <c r="D107">
        <v>12.909000000000001</v>
      </c>
      <c r="E107">
        <v>50.505000000000003</v>
      </c>
      <c r="F107">
        <f>E107-D107</f>
        <v>37.596000000000004</v>
      </c>
      <c r="G107">
        <f>AVERAGE(F105:F107)</f>
        <v>40.488666666666667</v>
      </c>
    </row>
    <row r="108" spans="1:7" x14ac:dyDescent="0.25">
      <c r="B108" t="s">
        <v>32</v>
      </c>
      <c r="C108" t="s">
        <v>15</v>
      </c>
      <c r="D108">
        <v>12.91</v>
      </c>
      <c r="E108">
        <v>13.754</v>
      </c>
      <c r="F108">
        <f>E108-D108</f>
        <v>0.84399999999999942</v>
      </c>
    </row>
    <row r="109" spans="1:7" x14ac:dyDescent="0.25">
      <c r="C109" t="s">
        <v>16</v>
      </c>
      <c r="D109">
        <v>12.891999999999999</v>
      </c>
      <c r="E109">
        <v>13.843</v>
      </c>
      <c r="F109">
        <f>E109-D109</f>
        <v>0.95100000000000051</v>
      </c>
    </row>
    <row r="110" spans="1:7" x14ac:dyDescent="0.25">
      <c r="C110" t="s">
        <v>17</v>
      </c>
      <c r="D110">
        <v>12.949</v>
      </c>
      <c r="E110">
        <v>13.7</v>
      </c>
      <c r="F110">
        <f>E110-D110</f>
        <v>0.75099999999999945</v>
      </c>
      <c r="G110">
        <f>AVERAGE(F108:F110)</f>
        <v>0.84866666666666646</v>
      </c>
    </row>
    <row r="111" spans="1:7" x14ac:dyDescent="0.25">
      <c r="A111" t="s">
        <v>28</v>
      </c>
      <c r="B111" t="s">
        <v>34</v>
      </c>
      <c r="C111" t="s">
        <v>15</v>
      </c>
      <c r="D111">
        <v>12.920999999999999</v>
      </c>
      <c r="E111">
        <v>12.930999999999999</v>
      </c>
      <c r="F111">
        <f>E111-D111</f>
        <v>9.9999999999997868E-3</v>
      </c>
    </row>
    <row r="112" spans="1:7" x14ac:dyDescent="0.25">
      <c r="C112" t="s">
        <v>16</v>
      </c>
      <c r="D112">
        <v>12.946999999999999</v>
      </c>
      <c r="E112">
        <v>12.95</v>
      </c>
      <c r="F112">
        <f>E112-D112</f>
        <v>3.0000000000001137E-3</v>
      </c>
    </row>
    <row r="113" spans="1:7" x14ac:dyDescent="0.25">
      <c r="C113" t="s">
        <v>17</v>
      </c>
      <c r="D113">
        <v>12.811</v>
      </c>
      <c r="E113">
        <v>12.811</v>
      </c>
      <c r="F113">
        <f>E113-D113</f>
        <v>0</v>
      </c>
      <c r="G113">
        <f>AVERAGE(F111:F113)</f>
        <v>4.3333333333333002E-3</v>
      </c>
    </row>
    <row r="114" spans="1:7" x14ac:dyDescent="0.25">
      <c r="B114" t="s">
        <v>33</v>
      </c>
      <c r="C114" t="s">
        <v>15</v>
      </c>
      <c r="D114">
        <v>12.917</v>
      </c>
      <c r="E114">
        <v>59.622</v>
      </c>
      <c r="F114">
        <f>E114-D114</f>
        <v>46.704999999999998</v>
      </c>
    </row>
    <row r="115" spans="1:7" x14ac:dyDescent="0.25">
      <c r="C115" t="s">
        <v>16</v>
      </c>
      <c r="D115">
        <v>12.907999999999999</v>
      </c>
      <c r="E115">
        <v>45.85</v>
      </c>
      <c r="F115">
        <f>E115-D115</f>
        <v>32.942</v>
      </c>
    </row>
    <row r="116" spans="1:7" x14ac:dyDescent="0.25">
      <c r="C116" t="s">
        <v>17</v>
      </c>
      <c r="D116">
        <v>12.768000000000001</v>
      </c>
      <c r="E116">
        <v>48.509</v>
      </c>
      <c r="F116">
        <f>E116-D116</f>
        <v>35.741</v>
      </c>
      <c r="G116">
        <f>AVERAGE(F114:F116)</f>
        <v>38.462666666666664</v>
      </c>
    </row>
    <row r="117" spans="1:7" x14ac:dyDescent="0.25">
      <c r="B117" t="s">
        <v>32</v>
      </c>
      <c r="C117" t="s">
        <v>15</v>
      </c>
      <c r="D117">
        <v>12.86</v>
      </c>
      <c r="E117">
        <v>20.315999999999999</v>
      </c>
      <c r="F117">
        <f>E117-D117</f>
        <v>7.4559999999999995</v>
      </c>
    </row>
    <row r="118" spans="1:7" x14ac:dyDescent="0.25">
      <c r="C118" t="s">
        <v>16</v>
      </c>
      <c r="D118">
        <v>12.929</v>
      </c>
      <c r="E118">
        <v>18.625</v>
      </c>
      <c r="F118">
        <f>E118-D118</f>
        <v>5.6959999999999997</v>
      </c>
    </row>
    <row r="119" spans="1:7" x14ac:dyDescent="0.25">
      <c r="C119" t="s">
        <v>17</v>
      </c>
      <c r="D119">
        <v>12.840999999999999</v>
      </c>
      <c r="E119">
        <v>18.902000000000001</v>
      </c>
      <c r="F119">
        <f>E119-D119</f>
        <v>6.0610000000000017</v>
      </c>
      <c r="G119">
        <f>AVERAGE(F117:F119)</f>
        <v>6.4043333333333337</v>
      </c>
    </row>
    <row r="120" spans="1:7" x14ac:dyDescent="0.25">
      <c r="A120" t="s">
        <v>29</v>
      </c>
      <c r="B120" t="s">
        <v>34</v>
      </c>
      <c r="C120" t="s">
        <v>15</v>
      </c>
      <c r="D120">
        <v>12.776</v>
      </c>
      <c r="E120">
        <v>45.524000000000001</v>
      </c>
      <c r="F120">
        <f>E120-D120</f>
        <v>32.748000000000005</v>
      </c>
    </row>
    <row r="121" spans="1:7" x14ac:dyDescent="0.25">
      <c r="C121" t="s">
        <v>16</v>
      </c>
      <c r="D121">
        <v>12.941000000000001</v>
      </c>
      <c r="E121">
        <v>47.561</v>
      </c>
      <c r="F121">
        <f>E121-D121</f>
        <v>34.619999999999997</v>
      </c>
    </row>
    <row r="122" spans="1:7" x14ac:dyDescent="0.25">
      <c r="C122" t="s">
        <v>17</v>
      </c>
      <c r="D122">
        <v>12.936999999999999</v>
      </c>
      <c r="E122">
        <v>49.343000000000004</v>
      </c>
      <c r="F122">
        <f>E122-D122</f>
        <v>36.406000000000006</v>
      </c>
      <c r="G122">
        <f>AVERAGE(F120:F122)</f>
        <v>34.591333333333331</v>
      </c>
    </row>
    <row r="123" spans="1:7" x14ac:dyDescent="0.25">
      <c r="B123" t="s">
        <v>33</v>
      </c>
      <c r="C123" t="s">
        <v>15</v>
      </c>
      <c r="D123">
        <v>12.897</v>
      </c>
      <c r="E123">
        <v>48.686</v>
      </c>
      <c r="F123">
        <f>E123-D123</f>
        <v>35.789000000000001</v>
      </c>
    </row>
    <row r="124" spans="1:7" x14ac:dyDescent="0.25">
      <c r="C124" t="s">
        <v>16</v>
      </c>
      <c r="D124">
        <v>12.904999999999999</v>
      </c>
      <c r="E124">
        <v>50.302999999999997</v>
      </c>
      <c r="F124">
        <f>E124-D124</f>
        <v>37.397999999999996</v>
      </c>
    </row>
    <row r="125" spans="1:7" x14ac:dyDescent="0.25">
      <c r="C125" t="s">
        <v>17</v>
      </c>
      <c r="D125">
        <v>12.94</v>
      </c>
      <c r="E125">
        <v>46.77</v>
      </c>
      <c r="F125">
        <f>E125-D125</f>
        <v>33.830000000000005</v>
      </c>
      <c r="G125">
        <f>AVERAGE(F123:F125)</f>
        <v>35.672333333333334</v>
      </c>
    </row>
    <row r="126" spans="1:7" x14ac:dyDescent="0.25">
      <c r="B126" t="s">
        <v>32</v>
      </c>
      <c r="C126" t="s">
        <v>15</v>
      </c>
      <c r="D126">
        <v>12.877000000000001</v>
      </c>
      <c r="E126">
        <v>14.164</v>
      </c>
      <c r="F126">
        <f>E126-D126</f>
        <v>1.286999999999999</v>
      </c>
    </row>
    <row r="127" spans="1:7" x14ac:dyDescent="0.25">
      <c r="C127" t="s">
        <v>16</v>
      </c>
      <c r="D127">
        <v>12.821</v>
      </c>
      <c r="E127">
        <v>14.167</v>
      </c>
      <c r="F127">
        <f>E127-D127</f>
        <v>1.3460000000000001</v>
      </c>
    </row>
    <row r="128" spans="1:7" x14ac:dyDescent="0.25">
      <c r="C128" t="s">
        <v>17</v>
      </c>
      <c r="D128">
        <v>12.789</v>
      </c>
      <c r="E128">
        <v>13.881</v>
      </c>
      <c r="F128">
        <f>E128-D128</f>
        <v>1.0920000000000005</v>
      </c>
      <c r="G128">
        <f>AVERAGE(F126:F128)</f>
        <v>1.2416666666666665</v>
      </c>
    </row>
    <row r="129" spans="1:7" x14ac:dyDescent="0.25">
      <c r="A129" t="s">
        <v>30</v>
      </c>
      <c r="B129" t="s">
        <v>34</v>
      </c>
      <c r="C129" t="s">
        <v>15</v>
      </c>
      <c r="D129">
        <v>12.939</v>
      </c>
      <c r="E129">
        <v>13.111000000000001</v>
      </c>
      <c r="F129">
        <f>E129-D129</f>
        <v>0.1720000000000006</v>
      </c>
    </row>
    <row r="130" spans="1:7" x14ac:dyDescent="0.25">
      <c r="C130" t="s">
        <v>16</v>
      </c>
      <c r="D130">
        <v>12.9</v>
      </c>
      <c r="E130">
        <v>13.000999999999999</v>
      </c>
      <c r="F130">
        <f>E130-D130</f>
        <v>0.10099999999999909</v>
      </c>
    </row>
    <row r="131" spans="1:7" x14ac:dyDescent="0.25">
      <c r="C131" t="s">
        <v>17</v>
      </c>
      <c r="D131">
        <v>12.835000000000001</v>
      </c>
      <c r="E131">
        <v>12.909000000000001</v>
      </c>
      <c r="F131">
        <f>E131-D131</f>
        <v>7.3999999999999844E-2</v>
      </c>
      <c r="G131">
        <f>AVERAGE(F129:F131)</f>
        <v>0.11566666666666651</v>
      </c>
    </row>
    <row r="132" spans="1:7" x14ac:dyDescent="0.25">
      <c r="B132" t="s">
        <v>33</v>
      </c>
      <c r="C132" t="s">
        <v>15</v>
      </c>
      <c r="D132">
        <v>12.909000000000001</v>
      </c>
      <c r="E132">
        <v>58.320999999999998</v>
      </c>
      <c r="F132">
        <f>E132-D132</f>
        <v>45.411999999999999</v>
      </c>
    </row>
    <row r="133" spans="1:7" x14ac:dyDescent="0.25">
      <c r="C133" t="s">
        <v>16</v>
      </c>
      <c r="D133">
        <v>12.759</v>
      </c>
      <c r="E133">
        <v>64.361000000000004</v>
      </c>
      <c r="F133">
        <f>E133-D133</f>
        <v>51.602000000000004</v>
      </c>
    </row>
    <row r="134" spans="1:7" x14ac:dyDescent="0.25">
      <c r="C134" t="s">
        <v>17</v>
      </c>
      <c r="D134">
        <v>12.896000000000001</v>
      </c>
      <c r="E134">
        <v>67.194000000000003</v>
      </c>
      <c r="F134">
        <f>E134-D134</f>
        <v>54.298000000000002</v>
      </c>
      <c r="G134">
        <f>AVERAGE(F132:F134)</f>
        <v>50.437333333333335</v>
      </c>
    </row>
    <row r="135" spans="1:7" x14ac:dyDescent="0.25">
      <c r="B135" t="s">
        <v>32</v>
      </c>
      <c r="C135" t="s">
        <v>15</v>
      </c>
      <c r="D135">
        <v>12.878</v>
      </c>
      <c r="E135">
        <v>22.488</v>
      </c>
      <c r="F135">
        <f>E135-D135</f>
        <v>9.61</v>
      </c>
    </row>
    <row r="136" spans="1:7" x14ac:dyDescent="0.25">
      <c r="C136" t="s">
        <v>16</v>
      </c>
      <c r="D136">
        <v>12.768000000000001</v>
      </c>
      <c r="E136">
        <v>23.01</v>
      </c>
      <c r="F136">
        <f>E136-D136</f>
        <v>10.242000000000001</v>
      </c>
    </row>
    <row r="137" spans="1:7" x14ac:dyDescent="0.25">
      <c r="C137" t="s">
        <v>17</v>
      </c>
      <c r="D137">
        <v>12.942</v>
      </c>
      <c r="E137">
        <v>23.95</v>
      </c>
      <c r="F137">
        <f>E137-D137</f>
        <v>11.007999999999999</v>
      </c>
      <c r="G137">
        <f>AVERAGE(F135:F137)</f>
        <v>10.286666666666667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wet, dry, LOI</vt:lpstr>
      <vt:lpstr>sieve summary</vt:lpstr>
      <vt:lpstr>raw sieve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Ratliff, Katherine</dc:creator>
  <cp:lastModifiedBy>Ratliff, Katherine</cp:lastModifiedBy>
  <dcterms:created xsi:type="dcterms:W3CDTF">2019-07-03T13:58:02Z</dcterms:created>
  <dcterms:modified xsi:type="dcterms:W3CDTF">2019-07-03T14:25:56Z</dcterms:modified>
</cp:coreProperties>
</file>