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AA.AD.EPA.GOV\ORD\CIN\USERS\MAIN\Q-Z\TSPETH\Net MyDocuments\1Papers\2019 Nitrate Small System Paper\"/>
    </mc:Choice>
  </mc:AlternateContent>
  <xr:revisionPtr revIDLastSave="0" documentId="8_{1E734708-B15E-4C55-98EA-7ED130A8A1C3}" xr6:coauthVersionLast="36" xr6:coauthVersionMax="36" xr10:uidLastSave="{00000000-0000-0000-0000-000000000000}"/>
  <bookViews>
    <workbookView xWindow="0" yWindow="0" windowWidth="14380" windowHeight="4070" firstSheet="3" activeTab="3" xr2:uid="{00000000-000D-0000-FFFF-FFFF00000000}"/>
  </bookViews>
  <sheets>
    <sheet name="Both Scenarios $ per kgal" sheetId="7" state="hidden" r:id="rId1"/>
    <sheet name="Both Scenarios" sheetId="3" state="hidden" r:id="rId2"/>
    <sheet name="Figure 1. Low Nitrate 7%" sheetId="4" state="hidden" r:id="rId3"/>
    <sheet name="Figure 4 7%" sheetId="5" r:id="rId4"/>
    <sheet name="Data" sheetId="1" r:id="rId5"/>
  </sheets>
  <definedNames>
    <definedName name="comp_level">Data!$C$2</definedName>
    <definedName name="Discount_Rate">Data!$C$1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53" i="1" l="1"/>
  <c r="W53" i="1"/>
  <c r="V53" i="1"/>
  <c r="X52" i="1"/>
  <c r="W52" i="1"/>
  <c r="V52" i="1"/>
  <c r="X51" i="1"/>
  <c r="W51" i="1"/>
  <c r="V51" i="1"/>
  <c r="X50" i="1"/>
  <c r="W50" i="1"/>
  <c r="V50" i="1"/>
  <c r="X49" i="1"/>
  <c r="W49" i="1"/>
  <c r="V49" i="1"/>
  <c r="X48" i="1"/>
  <c r="W48" i="1"/>
  <c r="V48" i="1"/>
  <c r="X47" i="1"/>
  <c r="W47" i="1"/>
  <c r="V47" i="1"/>
  <c r="X46" i="1"/>
  <c r="W46" i="1"/>
  <c r="V46" i="1"/>
  <c r="X45" i="1"/>
  <c r="W45" i="1"/>
  <c r="V45" i="1"/>
  <c r="X44" i="1"/>
  <c r="W44" i="1"/>
  <c r="V44" i="1"/>
  <c r="X43" i="1"/>
  <c r="W43" i="1"/>
  <c r="V43" i="1"/>
  <c r="X42" i="1"/>
  <c r="W42" i="1"/>
  <c r="V42" i="1"/>
  <c r="X41" i="1"/>
  <c r="W41" i="1"/>
  <c r="V41" i="1"/>
  <c r="X40" i="1"/>
  <c r="W40" i="1"/>
  <c r="V40" i="1"/>
  <c r="X39" i="1"/>
  <c r="W39" i="1"/>
  <c r="V39" i="1"/>
  <c r="X38" i="1"/>
  <c r="W38" i="1"/>
  <c r="V38" i="1"/>
  <c r="X37" i="1"/>
  <c r="W37" i="1"/>
  <c r="V37" i="1"/>
  <c r="X36" i="1"/>
  <c r="W36" i="1"/>
  <c r="V36" i="1"/>
  <c r="X35" i="1"/>
  <c r="W35" i="1"/>
  <c r="V35" i="1"/>
  <c r="X34" i="1"/>
  <c r="W34" i="1"/>
  <c r="V34" i="1"/>
  <c r="X33" i="1"/>
  <c r="W33" i="1"/>
  <c r="V33" i="1"/>
  <c r="X32" i="1"/>
  <c r="W32" i="1"/>
  <c r="V32" i="1"/>
  <c r="X31" i="1"/>
  <c r="W31" i="1"/>
  <c r="V31" i="1"/>
  <c r="X30" i="1"/>
  <c r="W30" i="1"/>
  <c r="V30" i="1"/>
  <c r="X29" i="1"/>
  <c r="W29" i="1"/>
  <c r="V29" i="1"/>
  <c r="X28" i="1"/>
  <c r="W28" i="1"/>
  <c r="V28" i="1"/>
  <c r="X27" i="1"/>
  <c r="W27" i="1"/>
  <c r="V27" i="1"/>
  <c r="X26" i="1"/>
  <c r="W26" i="1"/>
  <c r="V26" i="1"/>
  <c r="X25" i="1"/>
  <c r="W25" i="1"/>
  <c r="V25" i="1"/>
  <c r="X24" i="1"/>
  <c r="W24" i="1"/>
  <c r="V24" i="1"/>
  <c r="X23" i="1"/>
  <c r="W23" i="1"/>
  <c r="V23" i="1"/>
  <c r="X22" i="1"/>
  <c r="W22" i="1"/>
  <c r="V22" i="1"/>
  <c r="X21" i="1"/>
  <c r="W21" i="1"/>
  <c r="V21" i="1"/>
  <c r="X20" i="1"/>
  <c r="W20" i="1"/>
  <c r="V20" i="1"/>
  <c r="X19" i="1"/>
  <c r="W19" i="1"/>
  <c r="V19" i="1"/>
  <c r="X18" i="1"/>
  <c r="W18" i="1"/>
  <c r="V18" i="1"/>
  <c r="X17" i="1"/>
  <c r="W17" i="1"/>
  <c r="V17" i="1"/>
  <c r="X16" i="1"/>
  <c r="W16" i="1"/>
  <c r="V16" i="1"/>
  <c r="X15" i="1"/>
  <c r="W15" i="1"/>
  <c r="V15" i="1"/>
  <c r="X14" i="1"/>
  <c r="W14" i="1"/>
  <c r="V14" i="1"/>
  <c r="X13" i="1"/>
  <c r="W13" i="1"/>
  <c r="V13" i="1"/>
  <c r="X12" i="1"/>
  <c r="W12" i="1"/>
  <c r="V12" i="1"/>
  <c r="X11" i="1"/>
  <c r="W11" i="1"/>
  <c r="V11" i="1"/>
  <c r="X10" i="1"/>
  <c r="W10" i="1"/>
  <c r="V10" i="1"/>
  <c r="X9" i="1"/>
  <c r="W9" i="1"/>
  <c r="V9" i="1"/>
  <c r="X8" i="1"/>
  <c r="W8" i="1"/>
  <c r="V8" i="1"/>
  <c r="X7" i="1"/>
  <c r="W7" i="1"/>
  <c r="V7" i="1"/>
  <c r="X6" i="1"/>
  <c r="W6" i="1"/>
  <c r="V6" i="1"/>
  <c r="X5" i="1"/>
  <c r="W5" i="1"/>
  <c r="V5" i="1"/>
  <c r="F5" i="1" l="1"/>
  <c r="K5" i="1" s="1"/>
  <c r="F13" i="1"/>
  <c r="K13" i="1" s="1"/>
  <c r="F21" i="1"/>
  <c r="K21" i="1" s="1"/>
  <c r="F29" i="1"/>
  <c r="K29" i="1" s="1"/>
  <c r="F37" i="1"/>
  <c r="K37" i="1" s="1"/>
  <c r="F45" i="1"/>
  <c r="K45" i="1" s="1"/>
  <c r="F53" i="1"/>
  <c r="K53" i="1" s="1"/>
  <c r="F12" i="1"/>
  <c r="K12" i="1" s="1"/>
  <c r="F20" i="1"/>
  <c r="K20" i="1" s="1"/>
  <c r="F28" i="1"/>
  <c r="K28" i="1" s="1"/>
  <c r="F6" i="1"/>
  <c r="K6" i="1" s="1"/>
  <c r="F14" i="1"/>
  <c r="K14" i="1" s="1"/>
  <c r="F22" i="1"/>
  <c r="K22" i="1" s="1"/>
  <c r="F30" i="1"/>
  <c r="K30" i="1" s="1"/>
  <c r="F38" i="1"/>
  <c r="K38" i="1" s="1"/>
  <c r="F46" i="1"/>
  <c r="K46" i="1" s="1"/>
  <c r="F9" i="1"/>
  <c r="K9" i="1" s="1"/>
  <c r="F17" i="1"/>
  <c r="K17" i="1" s="1"/>
  <c r="F25" i="1"/>
  <c r="K25" i="1" s="1"/>
  <c r="F33" i="1"/>
  <c r="K33" i="1" s="1"/>
  <c r="F41" i="1"/>
  <c r="K41" i="1" s="1"/>
  <c r="F36" i="1"/>
  <c r="K36" i="1" s="1"/>
  <c r="F44" i="1"/>
  <c r="K44" i="1" s="1"/>
  <c r="F52" i="1"/>
  <c r="K52" i="1" s="1"/>
  <c r="F10" i="1"/>
  <c r="K10" i="1" s="1"/>
  <c r="F18" i="1"/>
  <c r="K18" i="1" s="1"/>
  <c r="F26" i="1"/>
  <c r="K26" i="1" s="1"/>
  <c r="F34" i="1"/>
  <c r="K34" i="1" s="1"/>
  <c r="F42" i="1"/>
  <c r="K42" i="1" s="1"/>
  <c r="F50" i="1"/>
  <c r="K50" i="1" s="1"/>
  <c r="F16" i="1"/>
  <c r="K16" i="1" s="1"/>
  <c r="F40" i="1"/>
  <c r="K40" i="1" s="1"/>
  <c r="F11" i="1"/>
  <c r="K11" i="1" s="1"/>
  <c r="F19" i="1"/>
  <c r="K19" i="1" s="1"/>
  <c r="F27" i="1"/>
  <c r="K27" i="1" s="1"/>
  <c r="F35" i="1"/>
  <c r="K35" i="1" s="1"/>
  <c r="F43" i="1"/>
  <c r="K43" i="1" s="1"/>
  <c r="F51" i="1"/>
  <c r="K51" i="1" s="1"/>
  <c r="F32" i="1"/>
  <c r="K32" i="1" s="1"/>
  <c r="F48" i="1"/>
  <c r="K48" i="1" s="1"/>
  <c r="F8" i="1"/>
  <c r="K8" i="1" s="1"/>
  <c r="F49" i="1"/>
  <c r="K49" i="1" s="1"/>
  <c r="F24" i="1"/>
  <c r="K24" i="1" s="1"/>
  <c r="F7" i="1"/>
  <c r="K7" i="1" s="1"/>
  <c r="F15" i="1"/>
  <c r="K15" i="1" s="1"/>
  <c r="F23" i="1"/>
  <c r="K23" i="1" s="1"/>
  <c r="F31" i="1"/>
  <c r="K31" i="1" s="1"/>
  <c r="F39" i="1"/>
  <c r="K39" i="1" s="1"/>
  <c r="F47" i="1"/>
  <c r="K47" i="1" s="1"/>
  <c r="U53" i="1"/>
  <c r="T53" i="1"/>
  <c r="S53" i="1"/>
  <c r="R53" i="1"/>
  <c r="Q53" i="1"/>
  <c r="P53" i="1"/>
  <c r="O53" i="1"/>
  <c r="N53" i="1"/>
  <c r="M53" i="1"/>
  <c r="U52" i="1"/>
  <c r="T52" i="1"/>
  <c r="S52" i="1"/>
  <c r="R52" i="1"/>
  <c r="Q52" i="1"/>
  <c r="P52" i="1"/>
  <c r="O52" i="1"/>
  <c r="N52" i="1"/>
  <c r="M52" i="1"/>
  <c r="U51" i="1"/>
  <c r="T51" i="1"/>
  <c r="S51" i="1"/>
  <c r="R51" i="1"/>
  <c r="Q51" i="1"/>
  <c r="P51" i="1"/>
  <c r="O51" i="1"/>
  <c r="N51" i="1"/>
  <c r="M51" i="1"/>
  <c r="U50" i="1"/>
  <c r="T50" i="1"/>
  <c r="S50" i="1"/>
  <c r="R50" i="1"/>
  <c r="Q50" i="1"/>
  <c r="P50" i="1"/>
  <c r="O50" i="1"/>
  <c r="N50" i="1"/>
  <c r="M50" i="1"/>
  <c r="U49" i="1"/>
  <c r="T49" i="1"/>
  <c r="S49" i="1"/>
  <c r="R49" i="1"/>
  <c r="Q49" i="1"/>
  <c r="P49" i="1"/>
  <c r="O49" i="1"/>
  <c r="N49" i="1"/>
  <c r="M49" i="1"/>
  <c r="U48" i="1"/>
  <c r="T48" i="1"/>
  <c r="S48" i="1"/>
  <c r="R48" i="1"/>
  <c r="Q48" i="1"/>
  <c r="P48" i="1"/>
  <c r="O48" i="1"/>
  <c r="N48" i="1"/>
  <c r="M48" i="1"/>
  <c r="U47" i="1"/>
  <c r="T47" i="1"/>
  <c r="S47" i="1"/>
  <c r="R47" i="1"/>
  <c r="Q47" i="1"/>
  <c r="P47" i="1"/>
  <c r="O47" i="1"/>
  <c r="N47" i="1"/>
  <c r="M47" i="1"/>
  <c r="U46" i="1"/>
  <c r="T46" i="1"/>
  <c r="S46" i="1"/>
  <c r="R46" i="1"/>
  <c r="Q46" i="1"/>
  <c r="P46" i="1"/>
  <c r="O46" i="1"/>
  <c r="N46" i="1"/>
  <c r="M46" i="1"/>
  <c r="U45" i="1"/>
  <c r="T45" i="1"/>
  <c r="S45" i="1"/>
  <c r="R45" i="1"/>
  <c r="Q45" i="1"/>
  <c r="P45" i="1"/>
  <c r="O45" i="1"/>
  <c r="N45" i="1"/>
  <c r="M45" i="1"/>
  <c r="U44" i="1"/>
  <c r="T44" i="1"/>
  <c r="S44" i="1"/>
  <c r="R44" i="1"/>
  <c r="Q44" i="1"/>
  <c r="P44" i="1"/>
  <c r="O44" i="1"/>
  <c r="N44" i="1"/>
  <c r="M44" i="1"/>
  <c r="U43" i="1"/>
  <c r="T43" i="1"/>
  <c r="S43" i="1"/>
  <c r="R43" i="1"/>
  <c r="Q43" i="1"/>
  <c r="P43" i="1"/>
  <c r="O43" i="1"/>
  <c r="N43" i="1"/>
  <c r="M43" i="1"/>
  <c r="U42" i="1"/>
  <c r="T42" i="1"/>
  <c r="S42" i="1"/>
  <c r="R42" i="1"/>
  <c r="Q42" i="1"/>
  <c r="P42" i="1"/>
  <c r="O42" i="1"/>
  <c r="N42" i="1"/>
  <c r="M42" i="1"/>
  <c r="U41" i="1"/>
  <c r="T41" i="1"/>
  <c r="S41" i="1"/>
  <c r="R41" i="1"/>
  <c r="Q41" i="1"/>
  <c r="P41" i="1"/>
  <c r="O41" i="1"/>
  <c r="N41" i="1"/>
  <c r="M41" i="1"/>
  <c r="U40" i="1"/>
  <c r="T40" i="1"/>
  <c r="S40" i="1"/>
  <c r="R40" i="1"/>
  <c r="Q40" i="1"/>
  <c r="P40" i="1"/>
  <c r="O40" i="1"/>
  <c r="N40" i="1"/>
  <c r="M40" i="1"/>
  <c r="U39" i="1"/>
  <c r="T39" i="1"/>
  <c r="S39" i="1"/>
  <c r="R39" i="1"/>
  <c r="Q39" i="1"/>
  <c r="P39" i="1"/>
  <c r="O39" i="1"/>
  <c r="N39" i="1"/>
  <c r="M39" i="1"/>
  <c r="U38" i="1"/>
  <c r="T38" i="1"/>
  <c r="S38" i="1"/>
  <c r="R38" i="1"/>
  <c r="Q38" i="1"/>
  <c r="P38" i="1"/>
  <c r="O38" i="1"/>
  <c r="N38" i="1"/>
  <c r="M38" i="1"/>
  <c r="U37" i="1"/>
  <c r="T37" i="1"/>
  <c r="S37" i="1"/>
  <c r="R37" i="1"/>
  <c r="Q37" i="1"/>
  <c r="P37" i="1"/>
  <c r="O37" i="1"/>
  <c r="N37" i="1"/>
  <c r="M37" i="1"/>
  <c r="U36" i="1"/>
  <c r="T36" i="1"/>
  <c r="S36" i="1"/>
  <c r="R36" i="1"/>
  <c r="Q36" i="1"/>
  <c r="P36" i="1"/>
  <c r="O36" i="1"/>
  <c r="N36" i="1"/>
  <c r="M36" i="1"/>
  <c r="U35" i="1"/>
  <c r="T35" i="1"/>
  <c r="S35" i="1"/>
  <c r="R35" i="1"/>
  <c r="Q35" i="1"/>
  <c r="P35" i="1"/>
  <c r="O35" i="1"/>
  <c r="N35" i="1"/>
  <c r="M35" i="1"/>
  <c r="U34" i="1"/>
  <c r="T34" i="1"/>
  <c r="S34" i="1"/>
  <c r="R34" i="1"/>
  <c r="Q34" i="1"/>
  <c r="P34" i="1"/>
  <c r="O34" i="1"/>
  <c r="N34" i="1"/>
  <c r="M34" i="1"/>
  <c r="U33" i="1"/>
  <c r="T33" i="1"/>
  <c r="S33" i="1"/>
  <c r="R33" i="1"/>
  <c r="Q33" i="1"/>
  <c r="P33" i="1"/>
  <c r="O33" i="1"/>
  <c r="N33" i="1"/>
  <c r="M33" i="1"/>
  <c r="U32" i="1"/>
  <c r="T32" i="1"/>
  <c r="S32" i="1"/>
  <c r="R32" i="1"/>
  <c r="Q32" i="1"/>
  <c r="P32" i="1"/>
  <c r="O32" i="1"/>
  <c r="N32" i="1"/>
  <c r="M32" i="1"/>
  <c r="U31" i="1"/>
  <c r="T31" i="1"/>
  <c r="S31" i="1"/>
  <c r="R31" i="1"/>
  <c r="Q31" i="1"/>
  <c r="P31" i="1"/>
  <c r="O31" i="1"/>
  <c r="N31" i="1"/>
  <c r="M31" i="1"/>
  <c r="U30" i="1"/>
  <c r="T30" i="1"/>
  <c r="S30" i="1"/>
  <c r="R30" i="1"/>
  <c r="Q30" i="1"/>
  <c r="P30" i="1"/>
  <c r="O30" i="1"/>
  <c r="N30" i="1"/>
  <c r="M30" i="1"/>
  <c r="U29" i="1"/>
  <c r="T29" i="1"/>
  <c r="S29" i="1"/>
  <c r="R29" i="1"/>
  <c r="Q29" i="1"/>
  <c r="P29" i="1"/>
  <c r="O29" i="1"/>
  <c r="N29" i="1"/>
  <c r="M29" i="1"/>
  <c r="U28" i="1"/>
  <c r="T28" i="1"/>
  <c r="S28" i="1"/>
  <c r="R28" i="1"/>
  <c r="Q28" i="1"/>
  <c r="P28" i="1"/>
  <c r="O28" i="1"/>
  <c r="N28" i="1"/>
  <c r="M28" i="1"/>
  <c r="U27" i="1"/>
  <c r="T27" i="1"/>
  <c r="S27" i="1"/>
  <c r="R27" i="1"/>
  <c r="Q27" i="1"/>
  <c r="P27" i="1"/>
  <c r="O27" i="1"/>
  <c r="N27" i="1"/>
  <c r="M27" i="1"/>
  <c r="U26" i="1"/>
  <c r="T26" i="1"/>
  <c r="S26" i="1"/>
  <c r="R26" i="1"/>
  <c r="Q26" i="1"/>
  <c r="P26" i="1"/>
  <c r="O26" i="1"/>
  <c r="N26" i="1"/>
  <c r="M26" i="1"/>
  <c r="U25" i="1"/>
  <c r="T25" i="1"/>
  <c r="S25" i="1"/>
  <c r="R25" i="1"/>
  <c r="Q25" i="1"/>
  <c r="P25" i="1"/>
  <c r="O25" i="1"/>
  <c r="N25" i="1"/>
  <c r="M25" i="1"/>
  <c r="U24" i="1"/>
  <c r="T24" i="1"/>
  <c r="S24" i="1"/>
  <c r="R24" i="1"/>
  <c r="Q24" i="1"/>
  <c r="P24" i="1"/>
  <c r="O24" i="1"/>
  <c r="N24" i="1"/>
  <c r="M24" i="1"/>
  <c r="U23" i="1"/>
  <c r="T23" i="1"/>
  <c r="S23" i="1"/>
  <c r="R23" i="1"/>
  <c r="Q23" i="1"/>
  <c r="P23" i="1"/>
  <c r="O23" i="1"/>
  <c r="N23" i="1"/>
  <c r="M23" i="1"/>
  <c r="U22" i="1"/>
  <c r="T22" i="1"/>
  <c r="S22" i="1"/>
  <c r="R22" i="1"/>
  <c r="Q22" i="1"/>
  <c r="P22" i="1"/>
  <c r="O22" i="1"/>
  <c r="N22" i="1"/>
  <c r="M22" i="1"/>
  <c r="U21" i="1"/>
  <c r="T21" i="1"/>
  <c r="S21" i="1"/>
  <c r="R21" i="1"/>
  <c r="Q21" i="1"/>
  <c r="P21" i="1"/>
  <c r="O21" i="1"/>
  <c r="N21" i="1"/>
  <c r="M21" i="1"/>
  <c r="U20" i="1"/>
  <c r="T20" i="1"/>
  <c r="S20" i="1"/>
  <c r="R20" i="1"/>
  <c r="Q20" i="1"/>
  <c r="P20" i="1"/>
  <c r="O20" i="1"/>
  <c r="N20" i="1"/>
  <c r="M20" i="1"/>
  <c r="U19" i="1"/>
  <c r="T19" i="1"/>
  <c r="S19" i="1"/>
  <c r="R19" i="1"/>
  <c r="Q19" i="1"/>
  <c r="P19" i="1"/>
  <c r="O19" i="1"/>
  <c r="N19" i="1"/>
  <c r="M19" i="1"/>
  <c r="U18" i="1"/>
  <c r="T18" i="1"/>
  <c r="S18" i="1"/>
  <c r="R18" i="1"/>
  <c r="Q18" i="1"/>
  <c r="P18" i="1"/>
  <c r="O18" i="1"/>
  <c r="N18" i="1"/>
  <c r="M18" i="1"/>
  <c r="U17" i="1"/>
  <c r="T17" i="1"/>
  <c r="S17" i="1"/>
  <c r="R17" i="1"/>
  <c r="Q17" i="1"/>
  <c r="P17" i="1"/>
  <c r="O17" i="1"/>
  <c r="N17" i="1"/>
  <c r="M17" i="1"/>
  <c r="U16" i="1"/>
  <c r="T16" i="1"/>
  <c r="S16" i="1"/>
  <c r="R16" i="1"/>
  <c r="Q16" i="1"/>
  <c r="P16" i="1"/>
  <c r="O16" i="1"/>
  <c r="N16" i="1"/>
  <c r="M16" i="1"/>
  <c r="U15" i="1"/>
  <c r="T15" i="1"/>
  <c r="S15" i="1"/>
  <c r="R15" i="1"/>
  <c r="Q15" i="1"/>
  <c r="P15" i="1"/>
  <c r="O15" i="1"/>
  <c r="N15" i="1"/>
  <c r="M15" i="1"/>
  <c r="U14" i="1"/>
  <c r="T14" i="1"/>
  <c r="S14" i="1"/>
  <c r="R14" i="1"/>
  <c r="Q14" i="1"/>
  <c r="P14" i="1"/>
  <c r="O14" i="1"/>
  <c r="N14" i="1"/>
  <c r="M14" i="1"/>
  <c r="U13" i="1"/>
  <c r="T13" i="1"/>
  <c r="S13" i="1"/>
  <c r="R13" i="1"/>
  <c r="Q13" i="1"/>
  <c r="P13" i="1"/>
  <c r="O13" i="1"/>
  <c r="N13" i="1"/>
  <c r="M13" i="1"/>
  <c r="U12" i="1"/>
  <c r="T12" i="1"/>
  <c r="S12" i="1"/>
  <c r="R12" i="1"/>
  <c r="Q12" i="1"/>
  <c r="P12" i="1"/>
  <c r="O12" i="1"/>
  <c r="N12" i="1"/>
  <c r="M12" i="1"/>
  <c r="U11" i="1"/>
  <c r="T11" i="1"/>
  <c r="S11" i="1"/>
  <c r="R11" i="1"/>
  <c r="Q11" i="1"/>
  <c r="P11" i="1"/>
  <c r="O11" i="1"/>
  <c r="N11" i="1"/>
  <c r="M11" i="1"/>
  <c r="U10" i="1"/>
  <c r="T10" i="1"/>
  <c r="S10" i="1"/>
  <c r="R10" i="1"/>
  <c r="Q10" i="1"/>
  <c r="P10" i="1"/>
  <c r="O10" i="1"/>
  <c r="N10" i="1"/>
  <c r="M10" i="1"/>
  <c r="U9" i="1"/>
  <c r="T9" i="1"/>
  <c r="S9" i="1"/>
  <c r="R9" i="1"/>
  <c r="Q9" i="1"/>
  <c r="P9" i="1"/>
  <c r="O9" i="1"/>
  <c r="N9" i="1"/>
  <c r="M9" i="1"/>
  <c r="U8" i="1"/>
  <c r="T8" i="1"/>
  <c r="S8" i="1"/>
  <c r="R8" i="1"/>
  <c r="Q8" i="1"/>
  <c r="P8" i="1"/>
  <c r="O8" i="1"/>
  <c r="N8" i="1"/>
  <c r="M8" i="1"/>
  <c r="U7" i="1"/>
  <c r="T7" i="1"/>
  <c r="S7" i="1"/>
  <c r="R7" i="1"/>
  <c r="Q7" i="1"/>
  <c r="P7" i="1"/>
  <c r="O7" i="1"/>
  <c r="N7" i="1"/>
  <c r="M7" i="1"/>
  <c r="U6" i="1"/>
  <c r="T6" i="1"/>
  <c r="S6" i="1"/>
  <c r="R6" i="1"/>
  <c r="Q6" i="1"/>
  <c r="P6" i="1"/>
  <c r="O6" i="1"/>
  <c r="N6" i="1"/>
  <c r="M6" i="1"/>
  <c r="U5" i="1"/>
  <c r="T5" i="1"/>
  <c r="S5" i="1"/>
  <c r="R5" i="1"/>
  <c r="Q5" i="1"/>
  <c r="P5" i="1"/>
  <c r="O5" i="1"/>
  <c r="N5" i="1"/>
  <c r="M5" i="1"/>
  <c r="E5" i="1" l="1"/>
  <c r="J5" i="1" s="1"/>
  <c r="E53" i="1"/>
  <c r="J53" i="1" s="1"/>
  <c r="D53" i="1"/>
  <c r="I53" i="1" s="1"/>
  <c r="C53" i="1"/>
  <c r="H53" i="1" s="1"/>
  <c r="E52" i="1"/>
  <c r="J52" i="1" s="1"/>
  <c r="D52" i="1"/>
  <c r="I52" i="1" s="1"/>
  <c r="C52" i="1"/>
  <c r="H52" i="1" s="1"/>
  <c r="E51" i="1"/>
  <c r="J51" i="1" s="1"/>
  <c r="D51" i="1"/>
  <c r="I51" i="1" s="1"/>
  <c r="C51" i="1"/>
  <c r="H51" i="1" s="1"/>
  <c r="E50" i="1"/>
  <c r="J50" i="1" s="1"/>
  <c r="D50" i="1"/>
  <c r="I50" i="1" s="1"/>
  <c r="C50" i="1"/>
  <c r="H50" i="1" s="1"/>
  <c r="E49" i="1"/>
  <c r="J49" i="1" s="1"/>
  <c r="D49" i="1"/>
  <c r="I49" i="1" s="1"/>
  <c r="C49" i="1"/>
  <c r="H49" i="1" s="1"/>
  <c r="E48" i="1"/>
  <c r="J48" i="1" s="1"/>
  <c r="D48" i="1"/>
  <c r="I48" i="1" s="1"/>
  <c r="C48" i="1"/>
  <c r="H48" i="1" s="1"/>
  <c r="E47" i="1"/>
  <c r="J47" i="1" s="1"/>
  <c r="D47" i="1"/>
  <c r="I47" i="1" s="1"/>
  <c r="C47" i="1"/>
  <c r="H47" i="1" s="1"/>
  <c r="E46" i="1"/>
  <c r="J46" i="1" s="1"/>
  <c r="D46" i="1"/>
  <c r="I46" i="1" s="1"/>
  <c r="C46" i="1"/>
  <c r="H46" i="1" s="1"/>
  <c r="E45" i="1"/>
  <c r="J45" i="1" s="1"/>
  <c r="D45" i="1"/>
  <c r="I45" i="1" s="1"/>
  <c r="C45" i="1"/>
  <c r="H45" i="1" s="1"/>
  <c r="E44" i="1"/>
  <c r="J44" i="1" s="1"/>
  <c r="D44" i="1"/>
  <c r="I44" i="1" s="1"/>
  <c r="C44" i="1"/>
  <c r="H44" i="1" s="1"/>
  <c r="E43" i="1"/>
  <c r="J43" i="1" s="1"/>
  <c r="D43" i="1"/>
  <c r="I43" i="1" s="1"/>
  <c r="C43" i="1"/>
  <c r="H43" i="1" s="1"/>
  <c r="E42" i="1"/>
  <c r="J42" i="1" s="1"/>
  <c r="D42" i="1"/>
  <c r="I42" i="1" s="1"/>
  <c r="C42" i="1"/>
  <c r="H42" i="1" s="1"/>
  <c r="E41" i="1"/>
  <c r="J41" i="1" s="1"/>
  <c r="D41" i="1"/>
  <c r="I41" i="1" s="1"/>
  <c r="C41" i="1"/>
  <c r="H41" i="1" s="1"/>
  <c r="E40" i="1"/>
  <c r="J40" i="1" s="1"/>
  <c r="D40" i="1"/>
  <c r="I40" i="1" s="1"/>
  <c r="C40" i="1"/>
  <c r="H40" i="1" s="1"/>
  <c r="E39" i="1"/>
  <c r="J39" i="1" s="1"/>
  <c r="D39" i="1"/>
  <c r="I39" i="1" s="1"/>
  <c r="C39" i="1"/>
  <c r="H39" i="1" s="1"/>
  <c r="E38" i="1"/>
  <c r="J38" i="1" s="1"/>
  <c r="D38" i="1"/>
  <c r="I38" i="1" s="1"/>
  <c r="C38" i="1"/>
  <c r="H38" i="1" s="1"/>
  <c r="E37" i="1"/>
  <c r="J37" i="1" s="1"/>
  <c r="D37" i="1"/>
  <c r="I37" i="1" s="1"/>
  <c r="C37" i="1"/>
  <c r="H37" i="1" s="1"/>
  <c r="E36" i="1"/>
  <c r="J36" i="1" s="1"/>
  <c r="D36" i="1"/>
  <c r="I36" i="1" s="1"/>
  <c r="C36" i="1"/>
  <c r="H36" i="1" s="1"/>
  <c r="E35" i="1"/>
  <c r="J35" i="1" s="1"/>
  <c r="D35" i="1"/>
  <c r="I35" i="1" s="1"/>
  <c r="C35" i="1"/>
  <c r="H35" i="1" s="1"/>
  <c r="E34" i="1"/>
  <c r="J34" i="1" s="1"/>
  <c r="D34" i="1"/>
  <c r="I34" i="1" s="1"/>
  <c r="C34" i="1"/>
  <c r="H34" i="1" s="1"/>
  <c r="E33" i="1"/>
  <c r="J33" i="1" s="1"/>
  <c r="D33" i="1"/>
  <c r="I33" i="1" s="1"/>
  <c r="C33" i="1"/>
  <c r="H33" i="1" s="1"/>
  <c r="E32" i="1"/>
  <c r="J32" i="1" s="1"/>
  <c r="D32" i="1"/>
  <c r="I32" i="1" s="1"/>
  <c r="C32" i="1"/>
  <c r="H32" i="1" s="1"/>
  <c r="E31" i="1"/>
  <c r="J31" i="1" s="1"/>
  <c r="D31" i="1"/>
  <c r="I31" i="1" s="1"/>
  <c r="C31" i="1"/>
  <c r="H31" i="1" s="1"/>
  <c r="E30" i="1"/>
  <c r="J30" i="1" s="1"/>
  <c r="D30" i="1"/>
  <c r="I30" i="1" s="1"/>
  <c r="C30" i="1"/>
  <c r="H30" i="1" s="1"/>
  <c r="E29" i="1"/>
  <c r="J29" i="1" s="1"/>
  <c r="D29" i="1"/>
  <c r="I29" i="1" s="1"/>
  <c r="C29" i="1"/>
  <c r="H29" i="1" s="1"/>
  <c r="E28" i="1"/>
  <c r="J28" i="1" s="1"/>
  <c r="D28" i="1"/>
  <c r="I28" i="1" s="1"/>
  <c r="C28" i="1"/>
  <c r="H28" i="1" s="1"/>
  <c r="E27" i="1"/>
  <c r="J27" i="1" s="1"/>
  <c r="D27" i="1"/>
  <c r="I27" i="1" s="1"/>
  <c r="C27" i="1"/>
  <c r="H27" i="1" s="1"/>
  <c r="E26" i="1"/>
  <c r="J26" i="1" s="1"/>
  <c r="D26" i="1"/>
  <c r="I26" i="1" s="1"/>
  <c r="C26" i="1"/>
  <c r="H26" i="1" s="1"/>
  <c r="E25" i="1"/>
  <c r="J25" i="1" s="1"/>
  <c r="D25" i="1"/>
  <c r="I25" i="1" s="1"/>
  <c r="C25" i="1"/>
  <c r="H25" i="1" s="1"/>
  <c r="E24" i="1"/>
  <c r="J24" i="1" s="1"/>
  <c r="D24" i="1"/>
  <c r="I24" i="1" s="1"/>
  <c r="C24" i="1"/>
  <c r="H24" i="1" s="1"/>
  <c r="E23" i="1"/>
  <c r="J23" i="1" s="1"/>
  <c r="D23" i="1"/>
  <c r="I23" i="1" s="1"/>
  <c r="C23" i="1"/>
  <c r="H23" i="1" s="1"/>
  <c r="E22" i="1"/>
  <c r="J22" i="1" s="1"/>
  <c r="D22" i="1"/>
  <c r="I22" i="1" s="1"/>
  <c r="C22" i="1"/>
  <c r="H22" i="1" s="1"/>
  <c r="G21" i="1"/>
  <c r="L21" i="1" s="1"/>
  <c r="E21" i="1"/>
  <c r="J21" i="1" s="1"/>
  <c r="D21" i="1"/>
  <c r="I21" i="1" s="1"/>
  <c r="C21" i="1"/>
  <c r="H21" i="1" s="1"/>
  <c r="G20" i="1"/>
  <c r="L20" i="1" s="1"/>
  <c r="E20" i="1"/>
  <c r="J20" i="1" s="1"/>
  <c r="D20" i="1"/>
  <c r="I20" i="1" s="1"/>
  <c r="C20" i="1"/>
  <c r="H20" i="1" s="1"/>
  <c r="G19" i="1"/>
  <c r="L19" i="1" s="1"/>
  <c r="E19" i="1"/>
  <c r="J19" i="1" s="1"/>
  <c r="D19" i="1"/>
  <c r="I19" i="1" s="1"/>
  <c r="C19" i="1"/>
  <c r="H19" i="1" s="1"/>
  <c r="G18" i="1"/>
  <c r="L18" i="1" s="1"/>
  <c r="E18" i="1"/>
  <c r="J18" i="1" s="1"/>
  <c r="D18" i="1"/>
  <c r="I18" i="1" s="1"/>
  <c r="C18" i="1"/>
  <c r="H18" i="1" s="1"/>
  <c r="G17" i="1"/>
  <c r="L17" i="1" s="1"/>
  <c r="E17" i="1"/>
  <c r="J17" i="1" s="1"/>
  <c r="D17" i="1"/>
  <c r="I17" i="1" s="1"/>
  <c r="C17" i="1"/>
  <c r="H17" i="1" s="1"/>
  <c r="G16" i="1"/>
  <c r="L16" i="1" s="1"/>
  <c r="E16" i="1"/>
  <c r="J16" i="1" s="1"/>
  <c r="D16" i="1"/>
  <c r="I16" i="1" s="1"/>
  <c r="C16" i="1"/>
  <c r="H16" i="1" s="1"/>
  <c r="G15" i="1"/>
  <c r="L15" i="1" s="1"/>
  <c r="E15" i="1"/>
  <c r="J15" i="1" s="1"/>
  <c r="D15" i="1"/>
  <c r="I15" i="1" s="1"/>
  <c r="C15" i="1"/>
  <c r="H15" i="1" s="1"/>
  <c r="G14" i="1"/>
  <c r="L14" i="1" s="1"/>
  <c r="E14" i="1"/>
  <c r="J14" i="1" s="1"/>
  <c r="D14" i="1"/>
  <c r="I14" i="1" s="1"/>
  <c r="C14" i="1"/>
  <c r="H14" i="1" s="1"/>
  <c r="G13" i="1"/>
  <c r="L13" i="1" s="1"/>
  <c r="E13" i="1"/>
  <c r="J13" i="1" s="1"/>
  <c r="D13" i="1"/>
  <c r="I13" i="1" s="1"/>
  <c r="C13" i="1"/>
  <c r="H13" i="1" s="1"/>
  <c r="G12" i="1"/>
  <c r="L12" i="1" s="1"/>
  <c r="E12" i="1"/>
  <c r="J12" i="1" s="1"/>
  <c r="D12" i="1"/>
  <c r="I12" i="1" s="1"/>
  <c r="C12" i="1"/>
  <c r="H12" i="1" s="1"/>
  <c r="G11" i="1"/>
  <c r="L11" i="1" s="1"/>
  <c r="E11" i="1"/>
  <c r="J11" i="1" s="1"/>
  <c r="D11" i="1"/>
  <c r="I11" i="1" s="1"/>
  <c r="C11" i="1"/>
  <c r="H11" i="1" s="1"/>
  <c r="G10" i="1"/>
  <c r="L10" i="1" s="1"/>
  <c r="E10" i="1"/>
  <c r="J10" i="1" s="1"/>
  <c r="D10" i="1"/>
  <c r="I10" i="1" s="1"/>
  <c r="C10" i="1"/>
  <c r="H10" i="1" s="1"/>
  <c r="G9" i="1"/>
  <c r="L9" i="1" s="1"/>
  <c r="E9" i="1"/>
  <c r="J9" i="1" s="1"/>
  <c r="D9" i="1"/>
  <c r="I9" i="1" s="1"/>
  <c r="C9" i="1"/>
  <c r="H9" i="1" s="1"/>
  <c r="G8" i="1"/>
  <c r="L8" i="1" s="1"/>
  <c r="E8" i="1"/>
  <c r="J8" i="1" s="1"/>
  <c r="D8" i="1"/>
  <c r="I8" i="1" s="1"/>
  <c r="C8" i="1"/>
  <c r="H8" i="1" s="1"/>
  <c r="G7" i="1"/>
  <c r="L7" i="1" s="1"/>
  <c r="E7" i="1"/>
  <c r="J7" i="1" s="1"/>
  <c r="D7" i="1"/>
  <c r="I7" i="1" s="1"/>
  <c r="C7" i="1"/>
  <c r="H7" i="1" s="1"/>
  <c r="G6" i="1"/>
  <c r="L6" i="1" s="1"/>
  <c r="E6" i="1"/>
  <c r="J6" i="1" s="1"/>
  <c r="D6" i="1"/>
  <c r="I6" i="1" s="1"/>
  <c r="C6" i="1"/>
  <c r="H6" i="1" s="1"/>
  <c r="G5" i="1"/>
  <c r="L5" i="1" s="1"/>
  <c r="D5" i="1"/>
  <c r="I5" i="1" s="1"/>
  <c r="C5" i="1"/>
  <c r="H5" i="1" s="1"/>
</calcChain>
</file>

<file path=xl/sharedStrings.xml><?xml version="1.0" encoding="utf-8"?>
<sst xmlns="http://schemas.openxmlformats.org/spreadsheetml/2006/main" count="40" uniqueCount="23">
  <si>
    <t>Design Flow (MGD)</t>
  </si>
  <si>
    <t>Annualized Costs ($2017)</t>
  </si>
  <si>
    <t>POU reverse osmosis</t>
  </si>
  <si>
    <t>TC</t>
  </si>
  <si>
    <t>OM</t>
  </si>
  <si>
    <t>POU</t>
  </si>
  <si>
    <t>UL</t>
  </si>
  <si>
    <t>Discount Rate</t>
  </si>
  <si>
    <t>Low</t>
  </si>
  <si>
    <t>Mid</t>
  </si>
  <si>
    <t>High</t>
  </si>
  <si>
    <t>Component Level</t>
  </si>
  <si>
    <t>low</t>
  </si>
  <si>
    <t>Average Flow (MGD)</t>
  </si>
  <si>
    <t>$/kgal</t>
  </si>
  <si>
    <t>Anion exchange - 170,000 Bed Volumes</t>
  </si>
  <si>
    <t>Anion exchange - 250,000 Bed Volumes</t>
  </si>
  <si>
    <t>Biological fluidized bed treatment</t>
  </si>
  <si>
    <t>Biological fixed bed treatment</t>
  </si>
  <si>
    <t>AX - 170K</t>
  </si>
  <si>
    <t>AX - 250K</t>
  </si>
  <si>
    <t>BIO FLUB</t>
  </si>
  <si>
    <t>BIO FXB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</si>
</sst>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9" fontId="0" fillId="2" borderId="0" xfId="0" applyNumberFormat="1" applyFill="1"/>
    <xf numFmtId="0" fontId="0" fillId="2" borderId="0" xfId="0" applyFill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7"/>
          <c:order val="0"/>
          <c:tx>
            <c:strRef>
              <c:f>Data!$E$4</c:f>
              <c:strCache>
                <c:ptCount val="1"/>
                <c:pt idx="0">
                  <c:v>Biological fluidized bed treatment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Data!$J$5:$J$21</c:f>
              <c:numCache>
                <c:formatCode>_("$"* #,##0.00_);_("$"* \(#,##0.00\);_("$"* "-"??_);_(@_)</c:formatCode>
                <c:ptCount val="17"/>
                <c:pt idx="0">
                  <c:v>37.776211836615488</c:v>
                </c:pt>
                <c:pt idx="1">
                  <c:v>29.475636622032788</c:v>
                </c:pt>
                <c:pt idx="2">
                  <c:v>22.558379713254268</c:v>
                </c:pt>
                <c:pt idx="3">
                  <c:v>17.486473380137909</c:v>
                </c:pt>
                <c:pt idx="4">
                  <c:v>13.135300343639397</c:v>
                </c:pt>
                <c:pt idx="5">
                  <c:v>10.572820553073123</c:v>
                </c:pt>
                <c:pt idx="6">
                  <c:v>8.6988375835961644</c:v>
                </c:pt>
                <c:pt idx="7">
                  <c:v>6.9276433643654549</c:v>
                </c:pt>
                <c:pt idx="8">
                  <c:v>5.5726718036980714</c:v>
                </c:pt>
                <c:pt idx="9">
                  <c:v>4.4892941523411904</c:v>
                </c:pt>
                <c:pt idx="10">
                  <c:v>3.93160357015483</c:v>
                </c:pt>
                <c:pt idx="11">
                  <c:v>3.1850830835512869</c:v>
                </c:pt>
                <c:pt idx="12">
                  <c:v>2.6478436901131741</c:v>
                </c:pt>
                <c:pt idx="13">
                  <c:v>2.2009481461233622</c:v>
                </c:pt>
                <c:pt idx="14">
                  <c:v>2.1013283783048684</c:v>
                </c:pt>
                <c:pt idx="15">
                  <c:v>1.7032274822285307</c:v>
                </c:pt>
                <c:pt idx="16">
                  <c:v>1.6311756513015729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9C-4F93-9197-53A3F55EDE58}"/>
            </c:ext>
          </c:extLst>
        </c:ser>
        <c:ser>
          <c:idx val="8"/>
          <c:order val="1"/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Data!$J$22:$J$53</c:f>
              <c:numCache>
                <c:formatCode>_("$"* #,##0.00_);_("$"* \(#,##0.00\);_("$"* "-"??_);_(@_)</c:formatCode>
                <c:ptCount val="32"/>
                <c:pt idx="0">
                  <c:v>2.5913878726012523</c:v>
                </c:pt>
                <c:pt idx="1">
                  <c:v>2.186686406274593</c:v>
                </c:pt>
                <c:pt idx="2">
                  <c:v>1.9300762001949912</c:v>
                </c:pt>
                <c:pt idx="3">
                  <c:v>1.7436180144239755</c:v>
                </c:pt>
                <c:pt idx="4">
                  <c:v>1.5810910117335055</c:v>
                </c:pt>
                <c:pt idx="5">
                  <c:v>1.4885599699088581</c:v>
                </c:pt>
                <c:pt idx="6">
                  <c:v>1.3900272711586539</c:v>
                </c:pt>
                <c:pt idx="7">
                  <c:v>1.3141909460118082</c:v>
                </c:pt>
                <c:pt idx="8">
                  <c:v>1.2065618420258379</c:v>
                </c:pt>
                <c:pt idx="9">
                  <c:v>1.0338393455173152</c:v>
                </c:pt>
                <c:pt idx="10">
                  <c:v>0.98953734569234419</c:v>
                </c:pt>
                <c:pt idx="11">
                  <c:v>0.92697337895573961</c:v>
                </c:pt>
                <c:pt idx="12">
                  <c:v>0.9020049217440318</c:v>
                </c:pt>
                <c:pt idx="13">
                  <c:v>0.86498791402090924</c:v>
                </c:pt>
                <c:pt idx="14">
                  <c:v>0.8149493452570995</c:v>
                </c:pt>
                <c:pt idx="15">
                  <c:v>0.83232267998961729</c:v>
                </c:pt>
                <c:pt idx="16">
                  <c:v>0.77023284590510721</c:v>
                </c:pt>
                <c:pt idx="17">
                  <c:v>0.77013544920577182</c:v>
                </c:pt>
                <c:pt idx="18">
                  <c:v>0.73217807700685555</c:v>
                </c:pt>
                <c:pt idx="19">
                  <c:v>0.70208936130924815</c:v>
                </c:pt>
                <c:pt idx="20">
                  <c:v>0.65861298345309494</c:v>
                </c:pt>
                <c:pt idx="21">
                  <c:v>0.63649200504877823</c:v>
                </c:pt>
                <c:pt idx="22">
                  <c:v>0.62309024285052783</c:v>
                </c:pt>
                <c:pt idx="23">
                  <c:v>0.60610856491602694</c:v>
                </c:pt>
                <c:pt idx="24">
                  <c:v>0.59377760682162095</c:v>
                </c:pt>
                <c:pt idx="25">
                  <c:v>0.58995866665983954</c:v>
                </c:pt>
                <c:pt idx="26">
                  <c:v>0.58873497388432783</c:v>
                </c:pt>
                <c:pt idx="27">
                  <c:v>0.57924461061051058</c:v>
                </c:pt>
                <c:pt idx="28">
                  <c:v>0.57366212456073773</c:v>
                </c:pt>
                <c:pt idx="29">
                  <c:v>0.56796766763206097</c:v>
                </c:pt>
                <c:pt idx="30">
                  <c:v>0.56186414058434397</c:v>
                </c:pt>
                <c:pt idx="31">
                  <c:v>0.56224808819790328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9C-4F93-9197-53A3F55EDE58}"/>
            </c:ext>
          </c:extLst>
        </c:ser>
        <c:ser>
          <c:idx val="2"/>
          <c:order val="2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9C-4F93-9197-53A3F55EDE58}"/>
            </c:ext>
          </c:extLst>
        </c:ser>
        <c:ser>
          <c:idx val="6"/>
          <c:order val="3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9C-4F93-9197-53A3F55EDE58}"/>
            </c:ext>
          </c:extLst>
        </c:ser>
        <c:ser>
          <c:idx val="1"/>
          <c:order val="4"/>
          <c:tx>
            <c:strRef>
              <c:f>Data!$D$4</c:f>
              <c:strCache>
                <c:ptCount val="1"/>
                <c:pt idx="0">
                  <c:v>Anion exchange - 250,000 Bed Volumes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Data!$I$5:$I$21</c:f>
              <c:numCache>
                <c:formatCode>_("$"* #,##0.00_);_("$"* \(#,##0.00\);_("$"* "-"??_);_(@_)</c:formatCode>
                <c:ptCount val="17"/>
                <c:pt idx="0">
                  <c:v>5.1694124887682982</c:v>
                </c:pt>
                <c:pt idx="1">
                  <c:v>4.2802455449597918</c:v>
                </c:pt>
                <c:pt idx="2">
                  <c:v>3.2680457083325352</c:v>
                </c:pt>
                <c:pt idx="3">
                  <c:v>2.6689712485514958</c:v>
                </c:pt>
                <c:pt idx="4">
                  <c:v>1.9945104916261696</c:v>
                </c:pt>
                <c:pt idx="5">
                  <c:v>1.7461510577169967</c:v>
                </c:pt>
                <c:pt idx="6">
                  <c:v>1.5260655422346083</c:v>
                </c:pt>
                <c:pt idx="7">
                  <c:v>1.2108633180131243</c:v>
                </c:pt>
                <c:pt idx="8">
                  <c:v>1.0936935221113633</c:v>
                </c:pt>
                <c:pt idx="9">
                  <c:v>0.93537208167663133</c:v>
                </c:pt>
                <c:pt idx="10">
                  <c:v>0.8622839714485675</c:v>
                </c:pt>
                <c:pt idx="11">
                  <c:v>0.76389554581133978</c:v>
                </c:pt>
                <c:pt idx="12">
                  <c:v>0.66112336189367593</c:v>
                </c:pt>
                <c:pt idx="13">
                  <c:v>0.58397747334451067</c:v>
                </c:pt>
                <c:pt idx="14">
                  <c:v>0.54823417659887685</c:v>
                </c:pt>
                <c:pt idx="15">
                  <c:v>0.49271560315591784</c:v>
                </c:pt>
                <c:pt idx="16">
                  <c:v>0.49814063047738799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9C-4F93-9197-53A3F55EDE58}"/>
            </c:ext>
          </c:extLst>
        </c:ser>
        <c:ser>
          <c:idx val="5"/>
          <c:order val="5"/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Data!$I$22:$I$53</c:f>
              <c:numCache>
                <c:formatCode>_("$"* #,##0.00_);_("$"* \(#,##0.00\);_("$"* "-"??_);_(@_)</c:formatCode>
                <c:ptCount val="32"/>
                <c:pt idx="0">
                  <c:v>1.0157170010630114</c:v>
                </c:pt>
                <c:pt idx="1">
                  <c:v>0.95486341313766687</c:v>
                </c:pt>
                <c:pt idx="2">
                  <c:v>0.8765005534449325</c:v>
                </c:pt>
                <c:pt idx="3">
                  <c:v>0.79447970789950584</c:v>
                </c:pt>
                <c:pt idx="4">
                  <c:v>0.71951453404785226</c:v>
                </c:pt>
                <c:pt idx="5">
                  <c:v>0.70778972408198482</c:v>
                </c:pt>
                <c:pt idx="6">
                  <c:v>0.66896806456984081</c:v>
                </c:pt>
                <c:pt idx="7">
                  <c:v>0.62877662120759681</c:v>
                </c:pt>
                <c:pt idx="8">
                  <c:v>0.57272596232590534</c:v>
                </c:pt>
                <c:pt idx="9">
                  <c:v>0.52818062984439018</c:v>
                </c:pt>
                <c:pt idx="10">
                  <c:v>0.48818594917135538</c:v>
                </c:pt>
                <c:pt idx="11">
                  <c:v>0.48146418069005814</c:v>
                </c:pt>
                <c:pt idx="12">
                  <c:v>0.47382486375176497</c:v>
                </c:pt>
                <c:pt idx="13">
                  <c:v>0.46894908271397351</c:v>
                </c:pt>
                <c:pt idx="14">
                  <c:v>0.44305899566329826</c:v>
                </c:pt>
                <c:pt idx="15">
                  <c:v>0.43582456065051517</c:v>
                </c:pt>
                <c:pt idx="16">
                  <c:v>0.42542592311489891</c:v>
                </c:pt>
                <c:pt idx="17">
                  <c:v>0.42539134177033799</c:v>
                </c:pt>
                <c:pt idx="18">
                  <c:v>0.40429906756524953</c:v>
                </c:pt>
                <c:pt idx="19">
                  <c:v>0.39550609228908762</c:v>
                </c:pt>
                <c:pt idx="20">
                  <c:v>0.37486656008999675</c:v>
                </c:pt>
                <c:pt idx="21">
                  <c:v>0.38377499162440853</c:v>
                </c:pt>
                <c:pt idx="22">
                  <c:v>0.37470816859313893</c:v>
                </c:pt>
                <c:pt idx="23">
                  <c:v>0.37331861791107684</c:v>
                </c:pt>
                <c:pt idx="24">
                  <c:v>0.36515348909128614</c:v>
                </c:pt>
                <c:pt idx="25">
                  <c:v>0.36089175402242729</c:v>
                </c:pt>
                <c:pt idx="26">
                  <c:v>0.36443828456421468</c:v>
                </c:pt>
                <c:pt idx="27">
                  <c:v>0.35935419155232134</c:v>
                </c:pt>
                <c:pt idx="28">
                  <c:v>0.36011665709339996</c:v>
                </c:pt>
                <c:pt idx="29">
                  <c:v>0.35933509396920121</c:v>
                </c:pt>
                <c:pt idx="30">
                  <c:v>0.35872282194788335</c:v>
                </c:pt>
                <c:pt idx="31">
                  <c:v>0.35785278476825472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09C-4F93-9197-53A3F55EDE58}"/>
            </c:ext>
          </c:extLst>
        </c:ser>
        <c:ser>
          <c:idx val="0"/>
          <c:order val="6"/>
          <c:tx>
            <c:strRef>
              <c:f>Data!$C$4</c:f>
              <c:strCache>
                <c:ptCount val="1"/>
                <c:pt idx="0">
                  <c:v>Anion exchange - 170,000 Bed Volumes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Data!$H$5:$H$21</c:f>
              <c:numCache>
                <c:formatCode>_("$"* #,##0.00_);_("$"* \(#,##0.00\);_("$"* "-"??_);_(@_)</c:formatCode>
                <c:ptCount val="17"/>
                <c:pt idx="0">
                  <c:v>5.2437764809405092</c:v>
                </c:pt>
                <c:pt idx="1">
                  <c:v>4.3551313897086503</c:v>
                </c:pt>
                <c:pt idx="2">
                  <c:v>3.3424749320768274</c:v>
                </c:pt>
                <c:pt idx="3">
                  <c:v>2.7422589197843728</c:v>
                </c:pt>
                <c:pt idx="4">
                  <c:v>2.0651207033322718</c:v>
                </c:pt>
                <c:pt idx="5">
                  <c:v>1.8184602553686602</c:v>
                </c:pt>
                <c:pt idx="6">
                  <c:v>1.5969853074009488</c:v>
                </c:pt>
                <c:pt idx="7">
                  <c:v>1.2819770762025227</c:v>
                </c:pt>
                <c:pt idx="8">
                  <c:v>1.1652003714264318</c:v>
                </c:pt>
                <c:pt idx="9">
                  <c:v>1.0067089986178486</c:v>
                </c:pt>
                <c:pt idx="10">
                  <c:v>0.9338083083765768</c:v>
                </c:pt>
                <c:pt idx="11">
                  <c:v>0.8355739064305624</c:v>
                </c:pt>
                <c:pt idx="12">
                  <c:v>0.73277903583245485</c:v>
                </c:pt>
                <c:pt idx="13">
                  <c:v>0.65562195208912444</c:v>
                </c:pt>
                <c:pt idx="14">
                  <c:v>0.61987253276326049</c:v>
                </c:pt>
                <c:pt idx="15">
                  <c:v>0.56437317903966688</c:v>
                </c:pt>
                <c:pt idx="16">
                  <c:v>0.56979741895326819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09C-4F93-9197-53A3F55EDE58}"/>
            </c:ext>
          </c:extLst>
        </c:ser>
        <c:ser>
          <c:idx val="4"/>
          <c:order val="7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Data!$H$22:$H$53</c:f>
              <c:numCache>
                <c:formatCode>_("$"* #,##0.00_);_("$"* \(#,##0.00\);_("$"* "-"??_);_(@_)</c:formatCode>
                <c:ptCount val="32"/>
                <c:pt idx="0">
                  <c:v>1.0874430284602719</c:v>
                </c:pt>
                <c:pt idx="1">
                  <c:v>1.0265463876973537</c:v>
                </c:pt>
                <c:pt idx="2">
                  <c:v>0.94818372176176424</c:v>
                </c:pt>
                <c:pt idx="3">
                  <c:v>0.86615942625386488</c:v>
                </c:pt>
                <c:pt idx="4">
                  <c:v>0.79119087807325772</c:v>
                </c:pt>
                <c:pt idx="5">
                  <c:v>0.77946189591008963</c:v>
                </c:pt>
                <c:pt idx="6">
                  <c:v>0.74066175147026381</c:v>
                </c:pt>
                <c:pt idx="7">
                  <c:v>0.70046728080999954</c:v>
                </c:pt>
                <c:pt idx="8">
                  <c:v>0.64441320432859284</c:v>
                </c:pt>
                <c:pt idx="9">
                  <c:v>0.59986387247903084</c:v>
                </c:pt>
                <c:pt idx="10">
                  <c:v>0.55986968100183832</c:v>
                </c:pt>
                <c:pt idx="11">
                  <c:v>0.55314299449738547</c:v>
                </c:pt>
                <c:pt idx="12">
                  <c:v>0.54550563804827834</c:v>
                </c:pt>
                <c:pt idx="13">
                  <c:v>0.5406469129309518</c:v>
                </c:pt>
                <c:pt idx="14">
                  <c:v>0.51475715501495967</c:v>
                </c:pt>
                <c:pt idx="15">
                  <c:v>0.50752210859266367</c:v>
                </c:pt>
                <c:pt idx="16">
                  <c:v>0.49712191544126799</c:v>
                </c:pt>
                <c:pt idx="17">
                  <c:v>0.49708724966359608</c:v>
                </c:pt>
                <c:pt idx="18">
                  <c:v>0.47599523227535778</c:v>
                </c:pt>
                <c:pt idx="19">
                  <c:v>0.46720087046799524</c:v>
                </c:pt>
                <c:pt idx="20">
                  <c:v>0.4465614220514782</c:v>
                </c:pt>
                <c:pt idx="21">
                  <c:v>0.45553465313887437</c:v>
                </c:pt>
                <c:pt idx="22">
                  <c:v>0.44646620713641638</c:v>
                </c:pt>
                <c:pt idx="23">
                  <c:v>0.44508258968416314</c:v>
                </c:pt>
                <c:pt idx="24">
                  <c:v>0.43691773788676486</c:v>
                </c:pt>
                <c:pt idx="25">
                  <c:v>0.43265826139514835</c:v>
                </c:pt>
                <c:pt idx="26">
                  <c:v>0.43620872740484112</c:v>
                </c:pt>
                <c:pt idx="27">
                  <c:v>0.43112804296188767</c:v>
                </c:pt>
                <c:pt idx="28">
                  <c:v>0.43189477233301193</c:v>
                </c:pt>
                <c:pt idx="29">
                  <c:v>0.43129161451461207</c:v>
                </c:pt>
                <c:pt idx="30">
                  <c:v>0.43066169713043728</c:v>
                </c:pt>
                <c:pt idx="31">
                  <c:v>0.42978807988071877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09C-4F93-9197-53A3F55EDE58}"/>
            </c:ext>
          </c:extLst>
        </c:ser>
        <c:ser>
          <c:idx val="3"/>
          <c:order val="8"/>
          <c:tx>
            <c:strRef>
              <c:f>Data!$G$4</c:f>
              <c:strCache>
                <c:ptCount val="1"/>
                <c:pt idx="0">
                  <c:v>POU reverse osmosis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Data!$L$5:$L$21</c:f>
              <c:numCache>
                <c:formatCode>_("$"* #,##0.00_);_("$"* \(#,##0.00\);_("$"* "-"??_);_(@_)</c:formatCode>
                <c:ptCount val="17"/>
                <c:pt idx="0">
                  <c:v>2.4839745596713718</c:v>
                </c:pt>
                <c:pt idx="1">
                  <c:v>2.4247942547938961</c:v>
                </c:pt>
                <c:pt idx="2">
                  <c:v>2.3092218547109318</c:v>
                </c:pt>
                <c:pt idx="3">
                  <c:v>2.2134581634366359</c:v>
                </c:pt>
                <c:pt idx="4">
                  <c:v>2.0795059026330609</c:v>
                </c:pt>
                <c:pt idx="5">
                  <c:v>2.0671612620855599</c:v>
                </c:pt>
                <c:pt idx="6">
                  <c:v>1.9906614813537742</c:v>
                </c:pt>
                <c:pt idx="7">
                  <c:v>1.9459031769218489</c:v>
                </c:pt>
                <c:pt idx="8">
                  <c:v>1.9125804712028147</c:v>
                </c:pt>
                <c:pt idx="9">
                  <c:v>1.8741166730054277</c:v>
                </c:pt>
                <c:pt idx="10">
                  <c:v>1.8629282385354653</c:v>
                </c:pt>
                <c:pt idx="11">
                  <c:v>1.8343233148306932</c:v>
                </c:pt>
                <c:pt idx="12">
                  <c:v>1.7996125164665235</c:v>
                </c:pt>
                <c:pt idx="13">
                  <c:v>1.7667639957062355</c:v>
                </c:pt>
                <c:pt idx="14">
                  <c:v>1.7526022533215917</c:v>
                </c:pt>
                <c:pt idx="15">
                  <c:v>1.7211063364614143</c:v>
                </c:pt>
                <c:pt idx="16">
                  <c:v>1.7155106562162068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09C-4F93-9197-53A3F55ED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32128"/>
        <c:axId val="219310072"/>
      </c:scatterChart>
      <c:scatterChart>
        <c:scatterStyle val="lineMarker"/>
        <c:varyColors val="0"/>
        <c:ser>
          <c:idx val="9"/>
          <c:order val="9"/>
          <c:tx>
            <c:v>temp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xVal>
            <c:numRef>
              <c:f>Data!$A$5:$A$21</c:f>
              <c:numCache>
                <c:formatCode>General</c:formatCode>
                <c:ptCount val="17"/>
                <c:pt idx="0">
                  <c:v>7.0000000000000001E-3</c:v>
                </c:pt>
                <c:pt idx="1">
                  <c:v>8.9999999999999993E-3</c:v>
                </c:pt>
                <c:pt idx="2">
                  <c:v>1.2E-2</c:v>
                </c:pt>
                <c:pt idx="3">
                  <c:v>1.6E-2</c:v>
                </c:pt>
                <c:pt idx="4">
                  <c:v>2.1999999999999999E-2</c:v>
                </c:pt>
                <c:pt idx="5">
                  <c:v>2.8000000000000001E-2</c:v>
                </c:pt>
                <c:pt idx="6">
                  <c:v>3.5000000000000003E-2</c:v>
                </c:pt>
                <c:pt idx="7">
                  <c:v>4.5999999999999999E-2</c:v>
                </c:pt>
                <c:pt idx="8">
                  <c:v>0.06</c:v>
                </c:pt>
                <c:pt idx="9">
                  <c:v>7.9000000000000001E-2</c:v>
                </c:pt>
                <c:pt idx="10">
                  <c:v>9.4E-2</c:v>
                </c:pt>
                <c:pt idx="11">
                  <c:v>0.123</c:v>
                </c:pt>
                <c:pt idx="12">
                  <c:v>0.16200000000000001</c:v>
                </c:pt>
                <c:pt idx="13">
                  <c:v>0.21299999999999999</c:v>
                </c:pt>
                <c:pt idx="14">
                  <c:v>0.25</c:v>
                </c:pt>
                <c:pt idx="15">
                  <c:v>0.32900000000000001</c:v>
                </c:pt>
                <c:pt idx="16">
                  <c:v>0.34899999999999998</c:v>
                </c:pt>
              </c:numCache>
            </c:numRef>
          </c:xVal>
          <c:yVal>
            <c:numRef>
              <c:f>Data!$L$5:$L$21</c:f>
              <c:numCache>
                <c:formatCode>_("$"* #,##0.00_);_("$"* \(#,##0.00\);_("$"* "-"??_);_(@_)</c:formatCode>
                <c:ptCount val="17"/>
                <c:pt idx="0">
                  <c:v>2.4839745596713718</c:v>
                </c:pt>
                <c:pt idx="1">
                  <c:v>2.4247942547938961</c:v>
                </c:pt>
                <c:pt idx="2">
                  <c:v>2.3092218547109318</c:v>
                </c:pt>
                <c:pt idx="3">
                  <c:v>2.2134581634366359</c:v>
                </c:pt>
                <c:pt idx="4">
                  <c:v>2.0795059026330609</c:v>
                </c:pt>
                <c:pt idx="5">
                  <c:v>2.0671612620855599</c:v>
                </c:pt>
                <c:pt idx="6">
                  <c:v>1.9906614813537742</c:v>
                </c:pt>
                <c:pt idx="7">
                  <c:v>1.9459031769218489</c:v>
                </c:pt>
                <c:pt idx="8">
                  <c:v>1.9125804712028147</c:v>
                </c:pt>
                <c:pt idx="9">
                  <c:v>1.8741166730054277</c:v>
                </c:pt>
                <c:pt idx="10">
                  <c:v>1.8629282385354653</c:v>
                </c:pt>
                <c:pt idx="11">
                  <c:v>1.8343233148306932</c:v>
                </c:pt>
                <c:pt idx="12">
                  <c:v>1.7996125164665235</c:v>
                </c:pt>
                <c:pt idx="13">
                  <c:v>1.7667639957062355</c:v>
                </c:pt>
                <c:pt idx="14">
                  <c:v>1.7526022533215917</c:v>
                </c:pt>
                <c:pt idx="15">
                  <c:v>1.7211063364614143</c:v>
                </c:pt>
                <c:pt idx="16">
                  <c:v>1.7155106562162068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09C-4F93-9197-53A3F55ED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307720"/>
        <c:axId val="219308112"/>
      </c:scatterChart>
      <c:valAx>
        <c:axId val="100832128"/>
        <c:scaling>
          <c:logBase val="10"/>
          <c:orientation val="minMax"/>
          <c:max val="1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Design Flow (MGD)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310072"/>
        <c:crossesAt val="0.1"/>
        <c:crossBetween val="midCat"/>
      </c:valAx>
      <c:valAx>
        <c:axId val="2193100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 Cost ($</a:t>
                </a:r>
                <a:r>
                  <a:rPr lang="en-US" baseline="0"/>
                  <a:t> per thousand gallons)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32128"/>
        <c:crossesAt val="5.000000000000001E-3"/>
        <c:crossBetween val="midCat"/>
      </c:valAx>
      <c:valAx>
        <c:axId val="219308112"/>
        <c:scaling>
          <c:logBase val="10"/>
          <c:orientation val="minMax"/>
          <c:max val="100"/>
          <c:min val="0.1"/>
        </c:scaling>
        <c:delete val="1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19307720"/>
        <c:crosses val="max"/>
        <c:crossBetween val="midCat"/>
      </c:valAx>
      <c:valAx>
        <c:axId val="219307720"/>
        <c:scaling>
          <c:logBase val="10"/>
          <c:orientation val="minMax"/>
          <c:max val="4.4810000000000008"/>
          <c:min val="2.0000000000000005E-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Flow (MGD)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308112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8159746419496847"/>
          <c:y val="0.13415061140074713"/>
          <c:w val="0.27264036308430545"/>
          <c:h val="0.1766450156719968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7"/>
          <c:order val="0"/>
          <c:tx>
            <c:strRef>
              <c:f>Data!$E$4</c:f>
              <c:strCache>
                <c:ptCount val="1"/>
                <c:pt idx="0">
                  <c:v>Biological fluidized bed treatment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Data!$E$5:$E$21</c:f>
              <c:numCache>
                <c:formatCode>#,##0</c:formatCode>
                <c:ptCount val="17"/>
                <c:pt idx="0">
                  <c:v>96518.221242552565</c:v>
                </c:pt>
                <c:pt idx="1">
                  <c:v>96827.466303377703</c:v>
                </c:pt>
                <c:pt idx="2">
                  <c:v>98805.703144053696</c:v>
                </c:pt>
                <c:pt idx="3">
                  <c:v>102121.00454000539</c:v>
                </c:pt>
                <c:pt idx="4">
                  <c:v>105476.46175942436</c:v>
                </c:pt>
                <c:pt idx="5">
                  <c:v>108054.22605240732</c:v>
                </c:pt>
                <c:pt idx="6">
                  <c:v>111127.65013044099</c:v>
                </c:pt>
                <c:pt idx="7">
                  <c:v>116315.13208769599</c:v>
                </c:pt>
                <c:pt idx="8">
                  <c:v>122041.51250098777</c:v>
                </c:pt>
                <c:pt idx="9">
                  <c:v>129448.79688275822</c:v>
                </c:pt>
                <c:pt idx="10">
                  <c:v>134893.31849201221</c:v>
                </c:pt>
                <c:pt idx="11">
                  <c:v>142994.30503603502</c:v>
                </c:pt>
                <c:pt idx="12">
                  <c:v>156566.99739639199</c:v>
                </c:pt>
                <c:pt idx="13">
                  <c:v>171112.7136203608</c:v>
                </c:pt>
                <c:pt idx="14">
                  <c:v>191746.21452031925</c:v>
                </c:pt>
                <c:pt idx="15">
                  <c:v>204532.07220341312</c:v>
                </c:pt>
                <c:pt idx="16">
                  <c:v>207787.31034105088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61-46BC-8FAE-ED9D72F2EFB5}"/>
            </c:ext>
          </c:extLst>
        </c:ser>
        <c:ser>
          <c:idx val="8"/>
          <c:order val="1"/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Data!$E$22:$E$53</c:f>
              <c:numCache>
                <c:formatCode>#,##0</c:formatCode>
                <c:ptCount val="32"/>
                <c:pt idx="0">
                  <c:v>331049.80072480999</c:v>
                </c:pt>
                <c:pt idx="1">
                  <c:v>335219.02608189511</c:v>
                </c:pt>
                <c:pt idx="2">
                  <c:v>355761.29560094175</c:v>
                </c:pt>
                <c:pt idx="3">
                  <c:v>386307.28918570391</c:v>
                </c:pt>
                <c:pt idx="4">
                  <c:v>420704.60185710981</c:v>
                </c:pt>
                <c:pt idx="5">
                  <c:v>443896.02582667104</c:v>
                </c:pt>
                <c:pt idx="6">
                  <c:v>497720.11484742339</c:v>
                </c:pt>
                <c:pt idx="7">
                  <c:v>565542.36075199151</c:v>
                </c:pt>
                <c:pt idx="8">
                  <c:v>624039.8175049735</c:v>
                </c:pt>
                <c:pt idx="9">
                  <c:v>771306.18211664818</c:v>
                </c:pt>
                <c:pt idx="10">
                  <c:v>886699.67704126728</c:v>
                </c:pt>
                <c:pt idx="11">
                  <c:v>997780.24050727382</c:v>
                </c:pt>
                <c:pt idx="12">
                  <c:v>1051237.1260219731</c:v>
                </c:pt>
                <c:pt idx="13">
                  <c:v>1211104.1779372359</c:v>
                </c:pt>
                <c:pt idx="14">
                  <c:v>1332902.6258754279</c:v>
                </c:pt>
                <c:pt idx="15">
                  <c:v>1361317.8440972185</c:v>
                </c:pt>
                <c:pt idx="16">
                  <c:v>1541744.2783344169</c:v>
                </c:pt>
                <c:pt idx="17">
                  <c:v>1541830.4226961853</c:v>
                </c:pt>
                <c:pt idx="18">
                  <c:v>1793748.4272975554</c:v>
                </c:pt>
                <c:pt idx="19">
                  <c:v>2105197.3976517478</c:v>
                </c:pt>
                <c:pt idx="20">
                  <c:v>2660197.1153355613</c:v>
                </c:pt>
                <c:pt idx="21">
                  <c:v>3146304.0968970954</c:v>
                </c:pt>
                <c:pt idx="22">
                  <c:v>3702981.6969436873</c:v>
                </c:pt>
                <c:pt idx="23">
                  <c:v>5186949.815752726</c:v>
                </c:pt>
                <c:pt idx="24">
                  <c:v>6097882.2621195912</c:v>
                </c:pt>
                <c:pt idx="25">
                  <c:v>7270137.3438758682</c:v>
                </c:pt>
                <c:pt idx="26">
                  <c:v>8066045.9325985778</c:v>
                </c:pt>
                <c:pt idx="27">
                  <c:v>9523183.9734411687</c:v>
                </c:pt>
                <c:pt idx="28">
                  <c:v>11317768.582216304</c:v>
                </c:pt>
                <c:pt idx="29">
                  <c:v>13446424.383152017</c:v>
                </c:pt>
                <c:pt idx="30">
                  <c:v>15962228.734158266</c:v>
                </c:pt>
                <c:pt idx="31">
                  <c:v>16622864.727571011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61-46BC-8FAE-ED9D72F2EFB5}"/>
            </c:ext>
          </c:extLst>
        </c:ser>
        <c:ser>
          <c:idx val="2"/>
          <c:order val="2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61-46BC-8FAE-ED9D72F2EFB5}"/>
            </c:ext>
          </c:extLst>
        </c:ser>
        <c:ser>
          <c:idx val="6"/>
          <c:order val="3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761-46BC-8FAE-ED9D72F2EFB5}"/>
            </c:ext>
          </c:extLst>
        </c:ser>
        <c:ser>
          <c:idx val="1"/>
          <c:order val="4"/>
          <c:tx>
            <c:strRef>
              <c:f>Data!$D$4</c:f>
              <c:strCache>
                <c:ptCount val="1"/>
                <c:pt idx="0">
                  <c:v>Anion exchange - 250,000 Bed Volumes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Data!$D$5:$D$21</c:f>
              <c:numCache>
                <c:formatCode>#,##0</c:formatCode>
                <c:ptCount val="17"/>
                <c:pt idx="0">
                  <c:v>13207.848908803002</c:v>
                </c:pt>
                <c:pt idx="1">
                  <c:v>14060.606615192917</c:v>
                </c:pt>
                <c:pt idx="2">
                  <c:v>14314.040202496504</c:v>
                </c:pt>
                <c:pt idx="3">
                  <c:v>15586.792091540736</c:v>
                </c:pt>
                <c:pt idx="4">
                  <c:v>16015.919247758142</c:v>
                </c:pt>
                <c:pt idx="5">
                  <c:v>17845.663809867707</c:v>
                </c:pt>
                <c:pt idx="6">
                  <c:v>19495.48730204712</c:v>
                </c:pt>
                <c:pt idx="7">
                  <c:v>20330.395109440356</c:v>
                </c:pt>
                <c:pt idx="8">
                  <c:v>23951.888134238856</c:v>
                </c:pt>
                <c:pt idx="9">
                  <c:v>26971.453975145665</c:v>
                </c:pt>
                <c:pt idx="10">
                  <c:v>29584.963060400351</c:v>
                </c:pt>
                <c:pt idx="11">
                  <c:v>34295.090529200097</c:v>
                </c:pt>
                <c:pt idx="12">
                  <c:v>39092.224388773058</c:v>
                </c:pt>
                <c:pt idx="13">
                  <c:v>45401.328665168978</c:v>
                </c:pt>
                <c:pt idx="14">
                  <c:v>50026.368614647516</c:v>
                </c:pt>
                <c:pt idx="15">
                  <c:v>59167.753204978391</c:v>
                </c:pt>
                <c:pt idx="16">
                  <c:v>63455.644213362066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761-46BC-8FAE-ED9D72F2EFB5}"/>
            </c:ext>
          </c:extLst>
        </c:ser>
        <c:ser>
          <c:idx val="5"/>
          <c:order val="5"/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Data!$D$22:$D$53</c:f>
              <c:numCache>
                <c:formatCode>#,##0</c:formatCode>
                <c:ptCount val="32"/>
                <c:pt idx="0">
                  <c:v>129757.84688579972</c:v>
                </c:pt>
                <c:pt idx="1">
                  <c:v>146380.56123400433</c:v>
                </c:pt>
                <c:pt idx="2">
                  <c:v>161560.96451373718</c:v>
                </c:pt>
                <c:pt idx="3">
                  <c:v>176020.95168367503</c:v>
                </c:pt>
                <c:pt idx="4">
                  <c:v>191452.02479212277</c:v>
                </c:pt>
                <c:pt idx="5">
                  <c:v>211066.43466986829</c:v>
                </c:pt>
                <c:pt idx="6">
                  <c:v>239534.05004020003</c:v>
                </c:pt>
                <c:pt idx="7">
                  <c:v>270584.58728737116</c:v>
                </c:pt>
                <c:pt idx="8">
                  <c:v>296216.73134476988</c:v>
                </c:pt>
                <c:pt idx="9">
                  <c:v>394054.44070170575</c:v>
                </c:pt>
                <c:pt idx="10">
                  <c:v>437451.22440372227</c:v>
                </c:pt>
                <c:pt idx="11">
                  <c:v>518240.82213206822</c:v>
                </c:pt>
                <c:pt idx="12">
                  <c:v>552216.81833517575</c:v>
                </c:pt>
                <c:pt idx="13">
                  <c:v>656594.36867114285</c:v>
                </c:pt>
                <c:pt idx="14">
                  <c:v>724651.78624204244</c:v>
                </c:pt>
                <c:pt idx="15">
                  <c:v>712819.39754035987</c:v>
                </c:pt>
                <c:pt idx="16">
                  <c:v>851558.05326216854</c:v>
                </c:pt>
                <c:pt idx="17">
                  <c:v>851644.10100776097</c:v>
                </c:pt>
                <c:pt idx="18">
                  <c:v>990484.19964675349</c:v>
                </c:pt>
                <c:pt idx="19">
                  <c:v>1185915.130076522</c:v>
                </c:pt>
                <c:pt idx="20">
                  <c:v>1514119.7741939051</c:v>
                </c:pt>
                <c:pt idx="21">
                  <c:v>1897074.619722818</c:v>
                </c:pt>
                <c:pt idx="22">
                  <c:v>2226864.4163772231</c:v>
                </c:pt>
                <c:pt idx="23">
                  <c:v>3194782.3351732343</c:v>
                </c:pt>
                <c:pt idx="24">
                  <c:v>3749994.8777114358</c:v>
                </c:pt>
                <c:pt idx="25">
                  <c:v>4447316.0007463945</c:v>
                </c:pt>
                <c:pt idx="26">
                  <c:v>4993037.7390318625</c:v>
                </c:pt>
                <c:pt idx="27">
                  <c:v>5908032.6602832917</c:v>
                </c:pt>
                <c:pt idx="28">
                  <c:v>7104734.3254625462</c:v>
                </c:pt>
                <c:pt idx="29">
                  <c:v>8507125.3957360685</c:v>
                </c:pt>
                <c:pt idx="30">
                  <c:v>10191103.725074416</c:v>
                </c:pt>
                <c:pt idx="31">
                  <c:v>10579917.581673451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761-46BC-8FAE-ED9D72F2EFB5}"/>
            </c:ext>
          </c:extLst>
        </c:ser>
        <c:ser>
          <c:idx val="0"/>
          <c:order val="6"/>
          <c:tx>
            <c:strRef>
              <c:f>Data!$C$4</c:f>
              <c:strCache>
                <c:ptCount val="1"/>
                <c:pt idx="0">
                  <c:v>Anion exchange - 170,000 Bed Volumes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Data!$C$5:$C$21</c:f>
              <c:numCache>
                <c:formatCode>#,##0</c:formatCode>
                <c:ptCount val="17"/>
                <c:pt idx="0">
                  <c:v>13397.848908803002</c:v>
                </c:pt>
                <c:pt idx="1">
                  <c:v>14306.606615192917</c:v>
                </c:pt>
                <c:pt idx="2">
                  <c:v>14640.040202496504</c:v>
                </c:pt>
                <c:pt idx="3">
                  <c:v>16014.792091540736</c:v>
                </c:pt>
                <c:pt idx="4">
                  <c:v>16582.919247758142</c:v>
                </c:pt>
                <c:pt idx="5">
                  <c:v>18584.663809867707</c:v>
                </c:pt>
                <c:pt idx="6">
                  <c:v>20401.48730204712</c:v>
                </c:pt>
                <c:pt idx="7">
                  <c:v>21524.395109440356</c:v>
                </c:pt>
                <c:pt idx="8">
                  <c:v>25517.888134238856</c:v>
                </c:pt>
                <c:pt idx="9">
                  <c:v>29028.453975145665</c:v>
                </c:pt>
                <c:pt idx="10">
                  <c:v>32038.963060400351</c:v>
                </c:pt>
                <c:pt idx="11">
                  <c:v>37513.090529200097</c:v>
                </c:pt>
                <c:pt idx="12">
                  <c:v>43329.224388773058</c:v>
                </c:pt>
                <c:pt idx="13">
                  <c:v>50971.328665168978</c:v>
                </c:pt>
                <c:pt idx="14">
                  <c:v>56563.368614647516</c:v>
                </c:pt>
                <c:pt idx="15">
                  <c:v>67772.753204978391</c:v>
                </c:pt>
                <c:pt idx="16">
                  <c:v>72583.644213362073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761-46BC-8FAE-ED9D72F2EFB5}"/>
            </c:ext>
          </c:extLst>
        </c:ser>
        <c:ser>
          <c:idx val="4"/>
          <c:order val="7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Data!$C$22:$C$53</c:f>
              <c:numCache>
                <c:formatCode>#,##0</c:formatCode>
                <c:ptCount val="32"/>
                <c:pt idx="0">
                  <c:v>138920.84688579972</c:v>
                </c:pt>
                <c:pt idx="1">
                  <c:v>157369.56123400433</c:v>
                </c:pt>
                <c:pt idx="2">
                  <c:v>174773.96451373718</c:v>
                </c:pt>
                <c:pt idx="3">
                  <c:v>191901.95168367503</c:v>
                </c:pt>
                <c:pt idx="4">
                  <c:v>210524.02479212277</c:v>
                </c:pt>
                <c:pt idx="5">
                  <c:v>232439.43466986829</c:v>
                </c:pt>
                <c:pt idx="6">
                  <c:v>265205.0500402</c:v>
                </c:pt>
                <c:pt idx="7">
                  <c:v>301435.58728737116</c:v>
                </c:pt>
                <c:pt idx="8">
                  <c:v>333293.73134476988</c:v>
                </c:pt>
                <c:pt idx="9">
                  <c:v>447534.44070170575</c:v>
                </c:pt>
                <c:pt idx="10">
                  <c:v>501685.22440372227</c:v>
                </c:pt>
                <c:pt idx="11">
                  <c:v>595394.82213206822</c:v>
                </c:pt>
                <c:pt idx="12">
                  <c:v>635756.81833517575</c:v>
                </c:pt>
                <c:pt idx="13">
                  <c:v>756981.36867114285</c:v>
                </c:pt>
                <c:pt idx="14">
                  <c:v>841918.78624204244</c:v>
                </c:pt>
                <c:pt idx="15">
                  <c:v>830085.39754035987</c:v>
                </c:pt>
                <c:pt idx="16">
                  <c:v>995069.05326216854</c:v>
                </c:pt>
                <c:pt idx="17">
                  <c:v>995181.10100776097</c:v>
                </c:pt>
                <c:pt idx="18">
                  <c:v>1166131.1996467535</c:v>
                </c:pt>
                <c:pt idx="19">
                  <c:v>1400890.130076522</c:v>
                </c:pt>
                <c:pt idx="20">
                  <c:v>1803701.7741939051</c:v>
                </c:pt>
                <c:pt idx="21">
                  <c:v>2251796.619722818</c:v>
                </c:pt>
                <c:pt idx="22">
                  <c:v>2653317.4163772231</c:v>
                </c:pt>
                <c:pt idx="23">
                  <c:v>3808923.3351732343</c:v>
                </c:pt>
                <c:pt idx="24">
                  <c:v>4486987.8777114358</c:v>
                </c:pt>
                <c:pt idx="25">
                  <c:v>5331704.0007463945</c:v>
                </c:pt>
                <c:pt idx="26">
                  <c:v>5976338.7390318625</c:v>
                </c:pt>
                <c:pt idx="27">
                  <c:v>7088044.6602832917</c:v>
                </c:pt>
                <c:pt idx="28">
                  <c:v>8520843.3254625462</c:v>
                </c:pt>
                <c:pt idx="29">
                  <c:v>10210669.395736068</c:v>
                </c:pt>
                <c:pt idx="30">
                  <c:v>12234844.725074416</c:v>
                </c:pt>
                <c:pt idx="31">
                  <c:v>12706684.581673451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761-46BC-8FAE-ED9D72F2EFB5}"/>
            </c:ext>
          </c:extLst>
        </c:ser>
        <c:ser>
          <c:idx val="3"/>
          <c:order val="8"/>
          <c:tx>
            <c:strRef>
              <c:f>Data!$G$4</c:f>
              <c:strCache>
                <c:ptCount val="1"/>
                <c:pt idx="0">
                  <c:v>POU reverse osmosis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Data!$G$5:$G$21</c:f>
              <c:numCache>
                <c:formatCode>#,##0</c:formatCode>
                <c:ptCount val="17"/>
                <c:pt idx="0">
                  <c:v>6346.5549999603545</c:v>
                </c:pt>
                <c:pt idx="1">
                  <c:v>7965.449126997949</c:v>
                </c:pt>
                <c:pt idx="2">
                  <c:v>10114.39172363388</c:v>
                </c:pt>
                <c:pt idx="3">
                  <c:v>12926.595674469954</c:v>
                </c:pt>
                <c:pt idx="4">
                  <c:v>16698.432398143479</c:v>
                </c:pt>
                <c:pt idx="5">
                  <c:v>21126.388098514421</c:v>
                </c:pt>
                <c:pt idx="6">
                  <c:v>25430.700424294464</c:v>
                </c:pt>
                <c:pt idx="7">
                  <c:v>32671.714340517843</c:v>
                </c:pt>
                <c:pt idx="8">
                  <c:v>41885.512319341644</c:v>
                </c:pt>
                <c:pt idx="9">
                  <c:v>54040.154266111509</c:v>
                </c:pt>
                <c:pt idx="10">
                  <c:v>63917.067864151817</c:v>
                </c:pt>
                <c:pt idx="11">
                  <c:v>82351.94521932397</c:v>
                </c:pt>
                <c:pt idx="12">
                  <c:v>106411.08809866554</c:v>
                </c:pt>
                <c:pt idx="13">
                  <c:v>137357.06684618129</c:v>
                </c:pt>
                <c:pt idx="14">
                  <c:v>159924.95561559525</c:v>
                </c:pt>
                <c:pt idx="15">
                  <c:v>206679.05441396893</c:v>
                </c:pt>
                <c:pt idx="16">
                  <c:v>218530.32494210149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761-46BC-8FAE-ED9D72F2E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310464"/>
        <c:axId val="219306544"/>
      </c:scatterChart>
      <c:valAx>
        <c:axId val="219310464"/>
        <c:scaling>
          <c:logBase val="10"/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Design Flow (MGD)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306544"/>
        <c:crosses val="autoZero"/>
        <c:crossBetween val="midCat"/>
      </c:valAx>
      <c:valAx>
        <c:axId val="219306544"/>
        <c:scaling>
          <c:logBase val="10"/>
          <c:orientation val="minMax"/>
          <c:max val="2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Annualized</a:t>
                </a:r>
                <a:r>
                  <a:rPr lang="en-US" baseline="0"/>
                  <a:t> Cost ($2017)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310464"/>
        <c:crossesAt val="1.0000000000000002E-2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69526391750713556"/>
          <c:y val="0.69941070522502102"/>
          <c:w val="0.27264036308430545"/>
          <c:h val="0.1766450156719968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83-4F0F-B2EB-1064110F73E4}"/>
            </c:ext>
          </c:extLst>
        </c:ser>
        <c:ser>
          <c:idx val="6"/>
          <c:order val="1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83-4F0F-B2EB-1064110F73E4}"/>
            </c:ext>
          </c:extLst>
        </c:ser>
        <c:ser>
          <c:idx val="0"/>
          <c:order val="2"/>
          <c:tx>
            <c:strRef>
              <c:f>Data!$C$4</c:f>
              <c:strCache>
                <c:ptCount val="1"/>
                <c:pt idx="0">
                  <c:v>Anion exchange - 170,000 Bed Volumes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Data!$C$5:$C$21</c:f>
              <c:numCache>
                <c:formatCode>#,##0</c:formatCode>
                <c:ptCount val="17"/>
                <c:pt idx="0">
                  <c:v>13397.848908803002</c:v>
                </c:pt>
                <c:pt idx="1">
                  <c:v>14306.606615192917</c:v>
                </c:pt>
                <c:pt idx="2">
                  <c:v>14640.040202496504</c:v>
                </c:pt>
                <c:pt idx="3">
                  <c:v>16014.792091540736</c:v>
                </c:pt>
                <c:pt idx="4">
                  <c:v>16582.919247758142</c:v>
                </c:pt>
                <c:pt idx="5">
                  <c:v>18584.663809867707</c:v>
                </c:pt>
                <c:pt idx="6">
                  <c:v>20401.48730204712</c:v>
                </c:pt>
                <c:pt idx="7">
                  <c:v>21524.395109440356</c:v>
                </c:pt>
                <c:pt idx="8">
                  <c:v>25517.888134238856</c:v>
                </c:pt>
                <c:pt idx="9">
                  <c:v>29028.453975145665</c:v>
                </c:pt>
                <c:pt idx="10">
                  <c:v>32038.963060400351</c:v>
                </c:pt>
                <c:pt idx="11">
                  <c:v>37513.090529200097</c:v>
                </c:pt>
                <c:pt idx="12">
                  <c:v>43329.224388773058</c:v>
                </c:pt>
                <c:pt idx="13">
                  <c:v>50971.328665168978</c:v>
                </c:pt>
                <c:pt idx="14">
                  <c:v>56563.368614647516</c:v>
                </c:pt>
                <c:pt idx="15">
                  <c:v>67772.753204978391</c:v>
                </c:pt>
                <c:pt idx="16">
                  <c:v>72583.644213362073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83-4F0F-B2EB-1064110F73E4}"/>
            </c:ext>
          </c:extLst>
        </c:ser>
        <c:ser>
          <c:idx val="4"/>
          <c:order val="3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Data!$C$22:$C$53</c:f>
              <c:numCache>
                <c:formatCode>#,##0</c:formatCode>
                <c:ptCount val="32"/>
                <c:pt idx="0">
                  <c:v>138920.84688579972</c:v>
                </c:pt>
                <c:pt idx="1">
                  <c:v>157369.56123400433</c:v>
                </c:pt>
                <c:pt idx="2">
                  <c:v>174773.96451373718</c:v>
                </c:pt>
                <c:pt idx="3">
                  <c:v>191901.95168367503</c:v>
                </c:pt>
                <c:pt idx="4">
                  <c:v>210524.02479212277</c:v>
                </c:pt>
                <c:pt idx="5">
                  <c:v>232439.43466986829</c:v>
                </c:pt>
                <c:pt idx="6">
                  <c:v>265205.0500402</c:v>
                </c:pt>
                <c:pt idx="7">
                  <c:v>301435.58728737116</c:v>
                </c:pt>
                <c:pt idx="8">
                  <c:v>333293.73134476988</c:v>
                </c:pt>
                <c:pt idx="9">
                  <c:v>447534.44070170575</c:v>
                </c:pt>
                <c:pt idx="10">
                  <c:v>501685.22440372227</c:v>
                </c:pt>
                <c:pt idx="11">
                  <c:v>595394.82213206822</c:v>
                </c:pt>
                <c:pt idx="12">
                  <c:v>635756.81833517575</c:v>
                </c:pt>
                <c:pt idx="13">
                  <c:v>756981.36867114285</c:v>
                </c:pt>
                <c:pt idx="14">
                  <c:v>841918.78624204244</c:v>
                </c:pt>
                <c:pt idx="15">
                  <c:v>830085.39754035987</c:v>
                </c:pt>
                <c:pt idx="16">
                  <c:v>995069.05326216854</c:v>
                </c:pt>
                <c:pt idx="17">
                  <c:v>995181.10100776097</c:v>
                </c:pt>
                <c:pt idx="18">
                  <c:v>1166131.1996467535</c:v>
                </c:pt>
                <c:pt idx="19">
                  <c:v>1400890.130076522</c:v>
                </c:pt>
                <c:pt idx="20">
                  <c:v>1803701.7741939051</c:v>
                </c:pt>
                <c:pt idx="21">
                  <c:v>2251796.619722818</c:v>
                </c:pt>
                <c:pt idx="22">
                  <c:v>2653317.4163772231</c:v>
                </c:pt>
                <c:pt idx="23">
                  <c:v>3808923.3351732343</c:v>
                </c:pt>
                <c:pt idx="24">
                  <c:v>4486987.8777114358</c:v>
                </c:pt>
                <c:pt idx="25">
                  <c:v>5331704.0007463945</c:v>
                </c:pt>
                <c:pt idx="26">
                  <c:v>5976338.7390318625</c:v>
                </c:pt>
                <c:pt idx="27">
                  <c:v>7088044.6602832917</c:v>
                </c:pt>
                <c:pt idx="28">
                  <c:v>8520843.3254625462</c:v>
                </c:pt>
                <c:pt idx="29">
                  <c:v>10210669.395736068</c:v>
                </c:pt>
                <c:pt idx="30">
                  <c:v>12234844.725074416</c:v>
                </c:pt>
                <c:pt idx="31">
                  <c:v>12706684.581673451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83-4F0F-B2EB-1064110F73E4}"/>
            </c:ext>
          </c:extLst>
        </c:ser>
        <c:ser>
          <c:idx val="3"/>
          <c:order val="4"/>
          <c:tx>
            <c:strRef>
              <c:f>Data!$G$4</c:f>
              <c:strCache>
                <c:ptCount val="1"/>
                <c:pt idx="0">
                  <c:v>POU reverse osmosis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Data!$G$5:$G$21</c:f>
              <c:numCache>
                <c:formatCode>#,##0</c:formatCode>
                <c:ptCount val="17"/>
                <c:pt idx="0">
                  <c:v>6346.5549999603545</c:v>
                </c:pt>
                <c:pt idx="1">
                  <c:v>7965.449126997949</c:v>
                </c:pt>
                <c:pt idx="2">
                  <c:v>10114.39172363388</c:v>
                </c:pt>
                <c:pt idx="3">
                  <c:v>12926.595674469954</c:v>
                </c:pt>
                <c:pt idx="4">
                  <c:v>16698.432398143479</c:v>
                </c:pt>
                <c:pt idx="5">
                  <c:v>21126.388098514421</c:v>
                </c:pt>
                <c:pt idx="6">
                  <c:v>25430.700424294464</c:v>
                </c:pt>
                <c:pt idx="7">
                  <c:v>32671.714340517843</c:v>
                </c:pt>
                <c:pt idx="8">
                  <c:v>41885.512319341644</c:v>
                </c:pt>
                <c:pt idx="9">
                  <c:v>54040.154266111509</c:v>
                </c:pt>
                <c:pt idx="10">
                  <c:v>63917.067864151817</c:v>
                </c:pt>
                <c:pt idx="11">
                  <c:v>82351.94521932397</c:v>
                </c:pt>
                <c:pt idx="12">
                  <c:v>106411.08809866554</c:v>
                </c:pt>
                <c:pt idx="13">
                  <c:v>137357.06684618129</c:v>
                </c:pt>
                <c:pt idx="14">
                  <c:v>159924.95561559525</c:v>
                </c:pt>
                <c:pt idx="15">
                  <c:v>206679.05441396893</c:v>
                </c:pt>
                <c:pt idx="16">
                  <c:v>218530.32494210149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83-4F0F-B2EB-1064110F7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309288"/>
        <c:axId val="219303800"/>
      </c:scatterChart>
      <c:valAx>
        <c:axId val="219309288"/>
        <c:scaling>
          <c:logBase val="10"/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Design Flow (MGD)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303800"/>
        <c:crosses val="autoZero"/>
        <c:crossBetween val="midCat"/>
      </c:valAx>
      <c:valAx>
        <c:axId val="219303800"/>
        <c:scaling>
          <c:logBase val="10"/>
          <c:orientation val="minMax"/>
          <c:max val="2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Annualized</a:t>
                </a:r>
                <a:r>
                  <a:rPr lang="en-US" baseline="0"/>
                  <a:t> Cost ($2017)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309288"/>
        <c:crossesAt val="1.0000000000000002E-2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9526391750713556"/>
          <c:y val="0.69941070522502102"/>
          <c:w val="0.27264036308430545"/>
          <c:h val="0.1766450156719968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7"/>
          <c:order val="0"/>
          <c:tx>
            <c:strRef>
              <c:f>Data!$E$4</c:f>
              <c:strCache>
                <c:ptCount val="1"/>
                <c:pt idx="0">
                  <c:v>Biological fluidized bed treatment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Data!$E$5:$E$21</c:f>
              <c:numCache>
                <c:formatCode>#,##0</c:formatCode>
                <c:ptCount val="17"/>
                <c:pt idx="0">
                  <c:v>96518.221242552565</c:v>
                </c:pt>
                <c:pt idx="1">
                  <c:v>96827.466303377703</c:v>
                </c:pt>
                <c:pt idx="2">
                  <c:v>98805.703144053696</c:v>
                </c:pt>
                <c:pt idx="3">
                  <c:v>102121.00454000539</c:v>
                </c:pt>
                <c:pt idx="4">
                  <c:v>105476.46175942436</c:v>
                </c:pt>
                <c:pt idx="5">
                  <c:v>108054.22605240732</c:v>
                </c:pt>
                <c:pt idx="6">
                  <c:v>111127.65013044099</c:v>
                </c:pt>
                <c:pt idx="7">
                  <c:v>116315.13208769599</c:v>
                </c:pt>
                <c:pt idx="8">
                  <c:v>122041.51250098777</c:v>
                </c:pt>
                <c:pt idx="9">
                  <c:v>129448.79688275822</c:v>
                </c:pt>
                <c:pt idx="10">
                  <c:v>134893.31849201221</c:v>
                </c:pt>
                <c:pt idx="11">
                  <c:v>142994.30503603502</c:v>
                </c:pt>
                <c:pt idx="12">
                  <c:v>156566.99739639199</c:v>
                </c:pt>
                <c:pt idx="13">
                  <c:v>171112.7136203608</c:v>
                </c:pt>
                <c:pt idx="14">
                  <c:v>191746.21452031925</c:v>
                </c:pt>
                <c:pt idx="15">
                  <c:v>204532.07220341312</c:v>
                </c:pt>
                <c:pt idx="16">
                  <c:v>207787.31034105088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50-4D97-8B5D-26E917ACF80A}"/>
            </c:ext>
          </c:extLst>
        </c:ser>
        <c:ser>
          <c:idx val="8"/>
          <c:order val="1"/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Data!$E$22:$E$53</c:f>
              <c:numCache>
                <c:formatCode>#,##0</c:formatCode>
                <c:ptCount val="32"/>
                <c:pt idx="0">
                  <c:v>331049.80072480999</c:v>
                </c:pt>
                <c:pt idx="1">
                  <c:v>335219.02608189511</c:v>
                </c:pt>
                <c:pt idx="2">
                  <c:v>355761.29560094175</c:v>
                </c:pt>
                <c:pt idx="3">
                  <c:v>386307.28918570391</c:v>
                </c:pt>
                <c:pt idx="4">
                  <c:v>420704.60185710981</c:v>
                </c:pt>
                <c:pt idx="5">
                  <c:v>443896.02582667104</c:v>
                </c:pt>
                <c:pt idx="6">
                  <c:v>497720.11484742339</c:v>
                </c:pt>
                <c:pt idx="7">
                  <c:v>565542.36075199151</c:v>
                </c:pt>
                <c:pt idx="8">
                  <c:v>624039.8175049735</c:v>
                </c:pt>
                <c:pt idx="9">
                  <c:v>771306.18211664818</c:v>
                </c:pt>
                <c:pt idx="10">
                  <c:v>886699.67704126728</c:v>
                </c:pt>
                <c:pt idx="11">
                  <c:v>997780.24050727382</c:v>
                </c:pt>
                <c:pt idx="12">
                  <c:v>1051237.1260219731</c:v>
                </c:pt>
                <c:pt idx="13">
                  <c:v>1211104.1779372359</c:v>
                </c:pt>
                <c:pt idx="14">
                  <c:v>1332902.6258754279</c:v>
                </c:pt>
                <c:pt idx="15">
                  <c:v>1361317.8440972185</c:v>
                </c:pt>
                <c:pt idx="16">
                  <c:v>1541744.2783344169</c:v>
                </c:pt>
                <c:pt idx="17">
                  <c:v>1541830.4226961853</c:v>
                </c:pt>
                <c:pt idx="18">
                  <c:v>1793748.4272975554</c:v>
                </c:pt>
                <c:pt idx="19">
                  <c:v>2105197.3976517478</c:v>
                </c:pt>
                <c:pt idx="20">
                  <c:v>2660197.1153355613</c:v>
                </c:pt>
                <c:pt idx="21">
                  <c:v>3146304.0968970954</c:v>
                </c:pt>
                <c:pt idx="22">
                  <c:v>3702981.6969436873</c:v>
                </c:pt>
                <c:pt idx="23">
                  <c:v>5186949.815752726</c:v>
                </c:pt>
                <c:pt idx="24">
                  <c:v>6097882.2621195912</c:v>
                </c:pt>
                <c:pt idx="25">
                  <c:v>7270137.3438758682</c:v>
                </c:pt>
                <c:pt idx="26">
                  <c:v>8066045.9325985778</c:v>
                </c:pt>
                <c:pt idx="27">
                  <c:v>9523183.9734411687</c:v>
                </c:pt>
                <c:pt idx="28">
                  <c:v>11317768.582216304</c:v>
                </c:pt>
                <c:pt idx="29">
                  <c:v>13446424.383152017</c:v>
                </c:pt>
                <c:pt idx="30">
                  <c:v>15962228.734158266</c:v>
                </c:pt>
                <c:pt idx="31">
                  <c:v>16622864.727571011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50-4D97-8B5D-26E917ACF80A}"/>
            </c:ext>
          </c:extLst>
        </c:ser>
        <c:ser>
          <c:idx val="0"/>
          <c:order val="2"/>
          <c:tx>
            <c:strRef>
              <c:f>Data!$F$4</c:f>
              <c:strCache>
                <c:ptCount val="1"/>
                <c:pt idx="0">
                  <c:v>Biological fixed bed treatment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lg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Data!$F$5:$F$21</c:f>
              <c:numCache>
                <c:formatCode>#,##0</c:formatCode>
                <c:ptCount val="17"/>
                <c:pt idx="0">
                  <c:v>77219.416339021351</c:v>
                </c:pt>
                <c:pt idx="1">
                  <c:v>77632.400192813569</c:v>
                </c:pt>
                <c:pt idx="2">
                  <c:v>78972.728765862936</c:v>
                </c:pt>
                <c:pt idx="3">
                  <c:v>82553.330304826988</c:v>
                </c:pt>
                <c:pt idx="4">
                  <c:v>85684.401535701356</c:v>
                </c:pt>
                <c:pt idx="5">
                  <c:v>92134.14078598225</c:v>
                </c:pt>
                <c:pt idx="6">
                  <c:v>91535.280460644135</c:v>
                </c:pt>
                <c:pt idx="7">
                  <c:v>91802.358960530619</c:v>
                </c:pt>
                <c:pt idx="8">
                  <c:v>95676.698717609339</c:v>
                </c:pt>
                <c:pt idx="9">
                  <c:v>103736.33340340966</c:v>
                </c:pt>
                <c:pt idx="10">
                  <c:v>107808.13983392563</c:v>
                </c:pt>
                <c:pt idx="11">
                  <c:v>117072.61904044477</c:v>
                </c:pt>
                <c:pt idx="12">
                  <c:v>128523.25256739624</c:v>
                </c:pt>
                <c:pt idx="13">
                  <c:v>143971.591179382</c:v>
                </c:pt>
                <c:pt idx="14">
                  <c:v>154427.43459740662</c:v>
                </c:pt>
                <c:pt idx="15">
                  <c:v>172604.14713518292</c:v>
                </c:pt>
                <c:pt idx="16">
                  <c:v>181025.94318220794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50-4D97-8B5D-26E917ACF80A}"/>
            </c:ext>
          </c:extLst>
        </c:ser>
        <c:ser>
          <c:idx val="2"/>
          <c:order val="3"/>
          <c:spPr>
            <a:ln w="190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Data!$F$22:$F$53</c:f>
              <c:numCache>
                <c:formatCode>#,##0</c:formatCode>
                <c:ptCount val="32"/>
                <c:pt idx="0">
                  <c:v>326133.66483842116</c:v>
                </c:pt>
                <c:pt idx="1">
                  <c:v>332482.51361511846</c:v>
                </c:pt>
                <c:pt idx="2">
                  <c:v>360473.86138696596</c:v>
                </c:pt>
                <c:pt idx="3">
                  <c:v>390474.40385599656</c:v>
                </c:pt>
                <c:pt idx="4">
                  <c:v>431252.06826042733</c:v>
                </c:pt>
                <c:pt idx="5">
                  <c:v>455527.83968989365</c:v>
                </c:pt>
                <c:pt idx="6">
                  <c:v>508295.53142991557</c:v>
                </c:pt>
                <c:pt idx="7">
                  <c:v>569138.82177180052</c:v>
                </c:pt>
                <c:pt idx="8">
                  <c:v>631671.87051720836</c:v>
                </c:pt>
                <c:pt idx="9">
                  <c:v>801306.03358523152</c:v>
                </c:pt>
                <c:pt idx="10">
                  <c:v>902806.80333519599</c:v>
                </c:pt>
                <c:pt idx="11">
                  <c:v>1015804.9788547433</c:v>
                </c:pt>
                <c:pt idx="12">
                  <c:v>1064529.789363629</c:v>
                </c:pt>
                <c:pt idx="13">
                  <c:v>1217435.5506705306</c:v>
                </c:pt>
                <c:pt idx="14">
                  <c:v>1341589.9086737307</c:v>
                </c:pt>
                <c:pt idx="15">
                  <c:v>1354922.1676665121</c:v>
                </c:pt>
                <c:pt idx="16">
                  <c:v>1544919.2595453984</c:v>
                </c:pt>
                <c:pt idx="17">
                  <c:v>1544999.1930798362</c:v>
                </c:pt>
                <c:pt idx="18">
                  <c:v>1781773.660841987</c:v>
                </c:pt>
                <c:pt idx="19">
                  <c:v>2125240.2192512662</c:v>
                </c:pt>
                <c:pt idx="20">
                  <c:v>2707726.3694711737</c:v>
                </c:pt>
                <c:pt idx="21">
                  <c:v>3214763.7803171822</c:v>
                </c:pt>
                <c:pt idx="22">
                  <c:v>3725805.4467195021</c:v>
                </c:pt>
                <c:pt idx="23">
                  <c:v>5275583.4041096605</c:v>
                </c:pt>
                <c:pt idx="24">
                  <c:v>6394568.8842799701</c:v>
                </c:pt>
                <c:pt idx="25">
                  <c:v>7592210.3514924645</c:v>
                </c:pt>
                <c:pt idx="26">
                  <c:v>8438762.7212532386</c:v>
                </c:pt>
                <c:pt idx="27">
                  <c:v>9814514.4335461818</c:v>
                </c:pt>
                <c:pt idx="28">
                  <c:v>11931610.208483987</c:v>
                </c:pt>
                <c:pt idx="29">
                  <c:v>14322902.366678976</c:v>
                </c:pt>
                <c:pt idx="30">
                  <c:v>17113142.304494116</c:v>
                </c:pt>
                <c:pt idx="31">
                  <c:v>17588887.083886813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50-4D97-8B5D-26E917ACF80A}"/>
            </c:ext>
          </c:extLst>
        </c:ser>
        <c:ser>
          <c:idx val="4"/>
          <c:order val="4"/>
          <c:tx>
            <c:strRef>
              <c:f>Data!$C$4</c:f>
              <c:strCache>
                <c:ptCount val="1"/>
                <c:pt idx="0">
                  <c:v>Anion exchange - 170,000 Bed Volumes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Data!$C$5:$C$21</c:f>
              <c:numCache>
                <c:formatCode>#,##0</c:formatCode>
                <c:ptCount val="17"/>
                <c:pt idx="0">
                  <c:v>13397.848908803002</c:v>
                </c:pt>
                <c:pt idx="1">
                  <c:v>14306.606615192917</c:v>
                </c:pt>
                <c:pt idx="2">
                  <c:v>14640.040202496504</c:v>
                </c:pt>
                <c:pt idx="3">
                  <c:v>16014.792091540736</c:v>
                </c:pt>
                <c:pt idx="4">
                  <c:v>16582.919247758142</c:v>
                </c:pt>
                <c:pt idx="5">
                  <c:v>18584.663809867707</c:v>
                </c:pt>
                <c:pt idx="6">
                  <c:v>20401.48730204712</c:v>
                </c:pt>
                <c:pt idx="7">
                  <c:v>21524.395109440356</c:v>
                </c:pt>
                <c:pt idx="8">
                  <c:v>25517.888134238856</c:v>
                </c:pt>
                <c:pt idx="9">
                  <c:v>29028.453975145665</c:v>
                </c:pt>
                <c:pt idx="10">
                  <c:v>32038.963060400351</c:v>
                </c:pt>
                <c:pt idx="11">
                  <c:v>37513.090529200097</c:v>
                </c:pt>
                <c:pt idx="12">
                  <c:v>43329.224388773058</c:v>
                </c:pt>
                <c:pt idx="13">
                  <c:v>50971.328665168978</c:v>
                </c:pt>
                <c:pt idx="14">
                  <c:v>56563.368614647516</c:v>
                </c:pt>
                <c:pt idx="15">
                  <c:v>67772.753204978391</c:v>
                </c:pt>
                <c:pt idx="16">
                  <c:v>72583.644213362073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50-4D97-8B5D-26E917ACF80A}"/>
            </c:ext>
          </c:extLst>
        </c:ser>
        <c:ser>
          <c:idx val="6"/>
          <c:order val="5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Data!$C$22:$C$53</c:f>
              <c:numCache>
                <c:formatCode>#,##0</c:formatCode>
                <c:ptCount val="32"/>
                <c:pt idx="0">
                  <c:v>138920.84688579972</c:v>
                </c:pt>
                <c:pt idx="1">
                  <c:v>157369.56123400433</c:v>
                </c:pt>
                <c:pt idx="2">
                  <c:v>174773.96451373718</c:v>
                </c:pt>
                <c:pt idx="3">
                  <c:v>191901.95168367503</c:v>
                </c:pt>
                <c:pt idx="4">
                  <c:v>210524.02479212277</c:v>
                </c:pt>
                <c:pt idx="5">
                  <c:v>232439.43466986829</c:v>
                </c:pt>
                <c:pt idx="6">
                  <c:v>265205.0500402</c:v>
                </c:pt>
                <c:pt idx="7">
                  <c:v>301435.58728737116</c:v>
                </c:pt>
                <c:pt idx="8">
                  <c:v>333293.73134476988</c:v>
                </c:pt>
                <c:pt idx="9">
                  <c:v>447534.44070170575</c:v>
                </c:pt>
                <c:pt idx="10">
                  <c:v>501685.22440372227</c:v>
                </c:pt>
                <c:pt idx="11">
                  <c:v>595394.82213206822</c:v>
                </c:pt>
                <c:pt idx="12">
                  <c:v>635756.81833517575</c:v>
                </c:pt>
                <c:pt idx="13">
                  <c:v>756981.36867114285</c:v>
                </c:pt>
                <c:pt idx="14">
                  <c:v>841918.78624204244</c:v>
                </c:pt>
                <c:pt idx="15">
                  <c:v>830085.39754035987</c:v>
                </c:pt>
                <c:pt idx="16">
                  <c:v>995069.05326216854</c:v>
                </c:pt>
                <c:pt idx="17">
                  <c:v>995181.10100776097</c:v>
                </c:pt>
                <c:pt idx="18">
                  <c:v>1166131.1996467535</c:v>
                </c:pt>
                <c:pt idx="19">
                  <c:v>1400890.130076522</c:v>
                </c:pt>
                <c:pt idx="20">
                  <c:v>1803701.7741939051</c:v>
                </c:pt>
                <c:pt idx="21">
                  <c:v>2251796.619722818</c:v>
                </c:pt>
                <c:pt idx="22">
                  <c:v>2653317.4163772231</c:v>
                </c:pt>
                <c:pt idx="23">
                  <c:v>3808923.3351732343</c:v>
                </c:pt>
                <c:pt idx="24">
                  <c:v>4486987.8777114358</c:v>
                </c:pt>
                <c:pt idx="25">
                  <c:v>5331704.0007463945</c:v>
                </c:pt>
                <c:pt idx="26">
                  <c:v>5976338.7390318625</c:v>
                </c:pt>
                <c:pt idx="27">
                  <c:v>7088044.6602832917</c:v>
                </c:pt>
                <c:pt idx="28">
                  <c:v>8520843.3254625462</c:v>
                </c:pt>
                <c:pt idx="29">
                  <c:v>10210669.395736068</c:v>
                </c:pt>
                <c:pt idx="30">
                  <c:v>12234844.725074416</c:v>
                </c:pt>
                <c:pt idx="31">
                  <c:v>12706684.581673451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050-4D97-8B5D-26E917ACF80A}"/>
            </c:ext>
          </c:extLst>
        </c:ser>
        <c:ser>
          <c:idx val="1"/>
          <c:order val="6"/>
          <c:tx>
            <c:strRef>
              <c:f>Data!$D$4</c:f>
              <c:strCache>
                <c:ptCount val="1"/>
                <c:pt idx="0">
                  <c:v>Anion exchange - 250,000 Bed Volumes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Data!$D$5:$D$21</c:f>
              <c:numCache>
                <c:formatCode>#,##0</c:formatCode>
                <c:ptCount val="17"/>
                <c:pt idx="0">
                  <c:v>13207.848908803002</c:v>
                </c:pt>
                <c:pt idx="1">
                  <c:v>14060.606615192917</c:v>
                </c:pt>
                <c:pt idx="2">
                  <c:v>14314.040202496504</c:v>
                </c:pt>
                <c:pt idx="3">
                  <c:v>15586.792091540736</c:v>
                </c:pt>
                <c:pt idx="4">
                  <c:v>16015.919247758142</c:v>
                </c:pt>
                <c:pt idx="5">
                  <c:v>17845.663809867707</c:v>
                </c:pt>
                <c:pt idx="6">
                  <c:v>19495.48730204712</c:v>
                </c:pt>
                <c:pt idx="7">
                  <c:v>20330.395109440356</c:v>
                </c:pt>
                <c:pt idx="8">
                  <c:v>23951.888134238856</c:v>
                </c:pt>
                <c:pt idx="9">
                  <c:v>26971.453975145665</c:v>
                </c:pt>
                <c:pt idx="10">
                  <c:v>29584.963060400351</c:v>
                </c:pt>
                <c:pt idx="11">
                  <c:v>34295.090529200097</c:v>
                </c:pt>
                <c:pt idx="12">
                  <c:v>39092.224388773058</c:v>
                </c:pt>
                <c:pt idx="13">
                  <c:v>45401.328665168978</c:v>
                </c:pt>
                <c:pt idx="14">
                  <c:v>50026.368614647516</c:v>
                </c:pt>
                <c:pt idx="15">
                  <c:v>59167.753204978391</c:v>
                </c:pt>
                <c:pt idx="16">
                  <c:v>63455.644213362066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050-4D97-8B5D-26E917ACF80A}"/>
            </c:ext>
          </c:extLst>
        </c:ser>
        <c:ser>
          <c:idx val="5"/>
          <c:order val="7"/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Data!$D$22:$D$53</c:f>
              <c:numCache>
                <c:formatCode>#,##0</c:formatCode>
                <c:ptCount val="32"/>
                <c:pt idx="0">
                  <c:v>129757.84688579972</c:v>
                </c:pt>
                <c:pt idx="1">
                  <c:v>146380.56123400433</c:v>
                </c:pt>
                <c:pt idx="2">
                  <c:v>161560.96451373718</c:v>
                </c:pt>
                <c:pt idx="3">
                  <c:v>176020.95168367503</c:v>
                </c:pt>
                <c:pt idx="4">
                  <c:v>191452.02479212277</c:v>
                </c:pt>
                <c:pt idx="5">
                  <c:v>211066.43466986829</c:v>
                </c:pt>
                <c:pt idx="6">
                  <c:v>239534.05004020003</c:v>
                </c:pt>
                <c:pt idx="7">
                  <c:v>270584.58728737116</c:v>
                </c:pt>
                <c:pt idx="8">
                  <c:v>296216.73134476988</c:v>
                </c:pt>
                <c:pt idx="9">
                  <c:v>394054.44070170575</c:v>
                </c:pt>
                <c:pt idx="10">
                  <c:v>437451.22440372227</c:v>
                </c:pt>
                <c:pt idx="11">
                  <c:v>518240.82213206822</c:v>
                </c:pt>
                <c:pt idx="12">
                  <c:v>552216.81833517575</c:v>
                </c:pt>
                <c:pt idx="13">
                  <c:v>656594.36867114285</c:v>
                </c:pt>
                <c:pt idx="14">
                  <c:v>724651.78624204244</c:v>
                </c:pt>
                <c:pt idx="15">
                  <c:v>712819.39754035987</c:v>
                </c:pt>
                <c:pt idx="16">
                  <c:v>851558.05326216854</c:v>
                </c:pt>
                <c:pt idx="17">
                  <c:v>851644.10100776097</c:v>
                </c:pt>
                <c:pt idx="18">
                  <c:v>990484.19964675349</c:v>
                </c:pt>
                <c:pt idx="19">
                  <c:v>1185915.130076522</c:v>
                </c:pt>
                <c:pt idx="20">
                  <c:v>1514119.7741939051</c:v>
                </c:pt>
                <c:pt idx="21">
                  <c:v>1897074.619722818</c:v>
                </c:pt>
                <c:pt idx="22">
                  <c:v>2226864.4163772231</c:v>
                </c:pt>
                <c:pt idx="23">
                  <c:v>3194782.3351732343</c:v>
                </c:pt>
                <c:pt idx="24">
                  <c:v>3749994.8777114358</c:v>
                </c:pt>
                <c:pt idx="25">
                  <c:v>4447316.0007463945</c:v>
                </c:pt>
                <c:pt idx="26">
                  <c:v>4993037.7390318625</c:v>
                </c:pt>
                <c:pt idx="27">
                  <c:v>5908032.6602832917</c:v>
                </c:pt>
                <c:pt idx="28">
                  <c:v>7104734.3254625462</c:v>
                </c:pt>
                <c:pt idx="29">
                  <c:v>8507125.3957360685</c:v>
                </c:pt>
                <c:pt idx="30">
                  <c:v>10191103.725074416</c:v>
                </c:pt>
                <c:pt idx="31">
                  <c:v>10579917.581673451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050-4D97-8B5D-26E917ACF80A}"/>
            </c:ext>
          </c:extLst>
        </c:ser>
        <c:ser>
          <c:idx val="3"/>
          <c:order val="8"/>
          <c:tx>
            <c:strRef>
              <c:f>Data!$G$4</c:f>
              <c:strCache>
                <c:ptCount val="1"/>
                <c:pt idx="0">
                  <c:v>POU reverse osmosis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Data!$G$5:$G$21</c:f>
              <c:numCache>
                <c:formatCode>#,##0</c:formatCode>
                <c:ptCount val="17"/>
                <c:pt idx="0">
                  <c:v>6346.5549999603545</c:v>
                </c:pt>
                <c:pt idx="1">
                  <c:v>7965.449126997949</c:v>
                </c:pt>
                <c:pt idx="2">
                  <c:v>10114.39172363388</c:v>
                </c:pt>
                <c:pt idx="3">
                  <c:v>12926.595674469954</c:v>
                </c:pt>
                <c:pt idx="4">
                  <c:v>16698.432398143479</c:v>
                </c:pt>
                <c:pt idx="5">
                  <c:v>21126.388098514421</c:v>
                </c:pt>
                <c:pt idx="6">
                  <c:v>25430.700424294464</c:v>
                </c:pt>
                <c:pt idx="7">
                  <c:v>32671.714340517843</c:v>
                </c:pt>
                <c:pt idx="8">
                  <c:v>41885.512319341644</c:v>
                </c:pt>
                <c:pt idx="9">
                  <c:v>54040.154266111509</c:v>
                </c:pt>
                <c:pt idx="10">
                  <c:v>63917.067864151817</c:v>
                </c:pt>
                <c:pt idx="11">
                  <c:v>82351.94521932397</c:v>
                </c:pt>
                <c:pt idx="12">
                  <c:v>106411.08809866554</c:v>
                </c:pt>
                <c:pt idx="13">
                  <c:v>137357.06684618129</c:v>
                </c:pt>
                <c:pt idx="14">
                  <c:v>159924.95561559525</c:v>
                </c:pt>
                <c:pt idx="15">
                  <c:v>206679.05441396893</c:v>
                </c:pt>
                <c:pt idx="16">
                  <c:v>218530.32494210149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050-4D97-8B5D-26E917ACF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303016"/>
        <c:axId val="219304584"/>
      </c:scatterChart>
      <c:valAx>
        <c:axId val="219303016"/>
        <c:scaling>
          <c:logBase val="10"/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Design Flow (MGD)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304584"/>
        <c:crosses val="autoZero"/>
        <c:crossBetween val="midCat"/>
      </c:valAx>
      <c:valAx>
        <c:axId val="219304584"/>
        <c:scaling>
          <c:logBase val="10"/>
          <c:orientation val="minMax"/>
          <c:max val="2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Annualized</a:t>
                </a:r>
                <a:r>
                  <a:rPr lang="en-US" baseline="0"/>
                  <a:t> Cost ($2017)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303016"/>
        <c:crossesAt val="1.0000000000000002E-2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62419836028386622"/>
          <c:y val="0.68475581390365092"/>
          <c:w val="0.24854787764583711"/>
          <c:h val="0.1760354157162497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tabSelected="1" zoomScale="8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828" cy="60662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828" cy="60662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828" cy="60662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5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04"/>
  <sheetViews>
    <sheetView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2" sqref="C2"/>
    </sheetView>
  </sheetViews>
  <sheetFormatPr defaultRowHeight="14.5" x14ac:dyDescent="0.35"/>
  <cols>
    <col min="2" max="2" width="18" customWidth="1"/>
    <col min="3" max="11" width="20.7265625" customWidth="1"/>
  </cols>
  <sheetData>
    <row r="1" spans="1:27" x14ac:dyDescent="0.35">
      <c r="B1" t="s">
        <v>7</v>
      </c>
      <c r="C1" s="2">
        <v>7.0000000000000007E-2</v>
      </c>
    </row>
    <row r="2" spans="1:27" x14ac:dyDescent="0.35">
      <c r="B2" t="s">
        <v>11</v>
      </c>
      <c r="C2" s="3" t="s">
        <v>12</v>
      </c>
    </row>
    <row r="3" spans="1:27" x14ac:dyDescent="0.35">
      <c r="C3" t="s">
        <v>1</v>
      </c>
      <c r="H3" t="s">
        <v>14</v>
      </c>
      <c r="M3" t="s">
        <v>19</v>
      </c>
      <c r="P3" t="s">
        <v>20</v>
      </c>
      <c r="S3" t="s">
        <v>21</v>
      </c>
      <c r="V3" t="s">
        <v>22</v>
      </c>
      <c r="Y3" t="s">
        <v>5</v>
      </c>
    </row>
    <row r="4" spans="1:27" x14ac:dyDescent="0.35">
      <c r="A4" t="s">
        <v>13</v>
      </c>
      <c r="B4" t="s">
        <v>0</v>
      </c>
      <c r="C4" t="s">
        <v>15</v>
      </c>
      <c r="D4" t="s">
        <v>16</v>
      </c>
      <c r="E4" t="s">
        <v>17</v>
      </c>
      <c r="F4" t="s">
        <v>18</v>
      </c>
      <c r="G4" t="s">
        <v>2</v>
      </c>
      <c r="H4" t="s">
        <v>15</v>
      </c>
      <c r="I4" t="s">
        <v>16</v>
      </c>
      <c r="J4" t="s">
        <v>17</v>
      </c>
      <c r="K4" t="s">
        <v>18</v>
      </c>
      <c r="L4" t="s">
        <v>2</v>
      </c>
      <c r="M4" t="s">
        <v>3</v>
      </c>
      <c r="N4" t="s">
        <v>4</v>
      </c>
      <c r="O4" t="s">
        <v>6</v>
      </c>
      <c r="P4" t="s">
        <v>3</v>
      </c>
      <c r="Q4" t="s">
        <v>4</v>
      </c>
      <c r="R4" t="s">
        <v>6</v>
      </c>
      <c r="S4" t="s">
        <v>3</v>
      </c>
      <c r="T4" t="s">
        <v>4</v>
      </c>
      <c r="U4" t="s">
        <v>6</v>
      </c>
      <c r="V4" t="s">
        <v>3</v>
      </c>
      <c r="W4" t="s">
        <v>4</v>
      </c>
      <c r="X4" t="s">
        <v>6</v>
      </c>
      <c r="Y4" t="s">
        <v>3</v>
      </c>
      <c r="Z4" t="s">
        <v>4</v>
      </c>
      <c r="AA4" t="s">
        <v>6</v>
      </c>
    </row>
    <row r="5" spans="1:27" x14ac:dyDescent="0.35">
      <c r="A5">
        <v>7.0000000000000001E-3</v>
      </c>
      <c r="B5">
        <v>0.03</v>
      </c>
      <c r="C5" s="1">
        <f t="shared" ref="C5:C36" si="0">-PMT(Discount_Rate,O5,M5)+N5</f>
        <v>13397.848908803002</v>
      </c>
      <c r="D5" s="1">
        <f t="shared" ref="D5:D36" si="1">-PMT(Discount_Rate,R5,P5)+Q5</f>
        <v>13207.848908803002</v>
      </c>
      <c r="E5" s="1">
        <f>-PMT(Discount_Rate,U5,S5)+T5</f>
        <v>96518.221242552565</v>
      </c>
      <c r="F5" s="1">
        <f t="shared" ref="F5:F36" si="2">-PMT(Discount_Rate,X5,V5)+W5</f>
        <v>77219.416339021351</v>
      </c>
      <c r="G5" s="1">
        <f t="shared" ref="G5:G21" si="3">-PMT(Discount_Rate,AA5,Y5)+Z5</f>
        <v>6346.5549999603545</v>
      </c>
      <c r="H5" s="4">
        <f t="shared" ref="H5:H21" si="4">C5/($A5*1000*365)</f>
        <v>5.2437764809405092</v>
      </c>
      <c r="I5" s="4">
        <f t="shared" ref="I5:I21" si="5">D5/($A5*1000*365)</f>
        <v>5.1694124887682982</v>
      </c>
      <c r="J5" s="4">
        <f t="shared" ref="J5:J21" si="6">E5/($A5*1000*365)</f>
        <v>37.776211836615488</v>
      </c>
      <c r="K5" s="4">
        <f t="shared" ref="K5:K21" si="7">F5/($A5*1000*365)</f>
        <v>30.222863537777435</v>
      </c>
      <c r="L5" s="4">
        <f t="shared" ref="L5:L21" si="8">G5/($A5*1000*365)</f>
        <v>2.4839745596713718</v>
      </c>
      <c r="M5" s="1">
        <f t="shared" ref="M5:U5" si="9">IF(comp_level="low",M56,IF(comp_level="mid",M106,M156))</f>
        <v>84376</v>
      </c>
      <c r="N5" s="1">
        <f t="shared" si="9"/>
        <v>4557</v>
      </c>
      <c r="O5" s="1">
        <f t="shared" si="9"/>
        <v>16.3</v>
      </c>
      <c r="P5" s="1">
        <f t="shared" si="9"/>
        <v>84376</v>
      </c>
      <c r="Q5" s="1">
        <f t="shared" si="9"/>
        <v>4367</v>
      </c>
      <c r="R5" s="1">
        <f t="shared" si="9"/>
        <v>16.3</v>
      </c>
      <c r="S5" s="1">
        <f t="shared" si="9"/>
        <v>681467</v>
      </c>
      <c r="T5" s="1">
        <f t="shared" si="9"/>
        <v>37200</v>
      </c>
      <c r="U5" s="1">
        <f t="shared" si="9"/>
        <v>24.1</v>
      </c>
      <c r="V5" s="1">
        <f t="shared" ref="V5:X5" si="10">IF(comp_level="low",V56,IF(comp_level="mid",V106,V156))</f>
        <v>494019</v>
      </c>
      <c r="W5" s="1">
        <f t="shared" si="10"/>
        <v>27535</v>
      </c>
      <c r="X5" s="1">
        <f t="shared" si="10"/>
        <v>17.600000000000001</v>
      </c>
      <c r="Y5" s="1">
        <v>13735</v>
      </c>
      <c r="Z5" s="1">
        <v>4391</v>
      </c>
      <c r="AA5">
        <v>10</v>
      </c>
    </row>
    <row r="6" spans="1:27" x14ac:dyDescent="0.35">
      <c r="A6">
        <v>8.9999999999999993E-3</v>
      </c>
      <c r="B6">
        <v>3.7999999999999999E-2</v>
      </c>
      <c r="C6" s="1">
        <f t="shared" si="0"/>
        <v>14306.606615192917</v>
      </c>
      <c r="D6" s="1">
        <f t="shared" si="1"/>
        <v>14060.606615192917</v>
      </c>
      <c r="E6" s="1">
        <f t="shared" ref="E6:E36" si="11">-PMT(Discount_Rate,U6,S6)+T6</f>
        <v>96827.466303377703</v>
      </c>
      <c r="F6" s="1">
        <f t="shared" si="2"/>
        <v>77632.400192813569</v>
      </c>
      <c r="G6" s="1">
        <f t="shared" si="3"/>
        <v>7965.449126997949</v>
      </c>
      <c r="H6" s="4">
        <f t="shared" si="4"/>
        <v>4.3551313897086503</v>
      </c>
      <c r="I6" s="4">
        <f t="shared" si="5"/>
        <v>4.2802455449597918</v>
      </c>
      <c r="J6" s="4">
        <f t="shared" si="6"/>
        <v>29.475636622032788</v>
      </c>
      <c r="K6" s="4">
        <f t="shared" si="7"/>
        <v>23.632389708619048</v>
      </c>
      <c r="L6" s="4">
        <f t="shared" si="8"/>
        <v>2.4247942547938961</v>
      </c>
      <c r="M6" s="1">
        <f t="shared" ref="M6:U6" si="12">IF(comp_level="low",M57,IF(comp_level="mid",M107,M157))</f>
        <v>91845</v>
      </c>
      <c r="N6" s="1">
        <f t="shared" si="12"/>
        <v>4747</v>
      </c>
      <c r="O6" s="1">
        <f t="shared" si="12"/>
        <v>16.5</v>
      </c>
      <c r="P6" s="1">
        <f t="shared" si="12"/>
        <v>91845</v>
      </c>
      <c r="Q6" s="1">
        <f t="shared" si="12"/>
        <v>4501</v>
      </c>
      <c r="R6" s="1">
        <f t="shared" si="12"/>
        <v>16.5</v>
      </c>
      <c r="S6" s="1">
        <f t="shared" si="12"/>
        <v>685210</v>
      </c>
      <c r="T6" s="1">
        <f t="shared" si="12"/>
        <v>37378</v>
      </c>
      <c r="U6" s="1">
        <f t="shared" si="12"/>
        <v>24.3</v>
      </c>
      <c r="V6" s="1">
        <f t="shared" ref="V6:X6" si="13">IF(comp_level="low",V57,IF(comp_level="mid",V107,V157))</f>
        <v>495005</v>
      </c>
      <c r="W6" s="1">
        <f t="shared" si="13"/>
        <v>27995</v>
      </c>
      <c r="X6" s="1">
        <f t="shared" si="13"/>
        <v>17.7</v>
      </c>
      <c r="Y6" s="1">
        <v>17232</v>
      </c>
      <c r="Z6" s="1">
        <v>5512</v>
      </c>
      <c r="AA6">
        <v>10</v>
      </c>
    </row>
    <row r="7" spans="1:27" x14ac:dyDescent="0.35">
      <c r="A7">
        <v>1.2E-2</v>
      </c>
      <c r="B7">
        <v>4.9000000000000002E-2</v>
      </c>
      <c r="C7" s="1">
        <f t="shared" si="0"/>
        <v>14640.040202496504</v>
      </c>
      <c r="D7" s="1">
        <f t="shared" si="1"/>
        <v>14314.040202496504</v>
      </c>
      <c r="E7" s="1">
        <f t="shared" si="11"/>
        <v>98805.703144053696</v>
      </c>
      <c r="F7" s="1">
        <f t="shared" si="2"/>
        <v>78972.728765862936</v>
      </c>
      <c r="G7" s="1">
        <f t="shared" si="3"/>
        <v>10114.39172363388</v>
      </c>
      <c r="H7" s="4">
        <f t="shared" si="4"/>
        <v>3.3424749320768274</v>
      </c>
      <c r="I7" s="4">
        <f t="shared" si="5"/>
        <v>3.2680457083325352</v>
      </c>
      <c r="J7" s="4">
        <f t="shared" si="6"/>
        <v>22.558379713254268</v>
      </c>
      <c r="K7" s="4">
        <f t="shared" si="7"/>
        <v>18.030303371201583</v>
      </c>
      <c r="L7" s="4">
        <f t="shared" si="8"/>
        <v>2.3092218547109318</v>
      </c>
      <c r="M7" s="1">
        <f t="shared" ref="M7:U7" si="14">IF(comp_level="low",M58,IF(comp_level="mid",M108,M158))</f>
        <v>92758</v>
      </c>
      <c r="N7" s="1">
        <f t="shared" si="14"/>
        <v>5017</v>
      </c>
      <c r="O7" s="1">
        <f t="shared" si="14"/>
        <v>16.600000000000001</v>
      </c>
      <c r="P7" s="1">
        <f t="shared" si="14"/>
        <v>92758</v>
      </c>
      <c r="Q7" s="1">
        <f t="shared" si="14"/>
        <v>4691</v>
      </c>
      <c r="R7" s="1">
        <f t="shared" si="14"/>
        <v>16.600000000000001</v>
      </c>
      <c r="S7" s="1">
        <f t="shared" si="14"/>
        <v>703562</v>
      </c>
      <c r="T7" s="1">
        <f t="shared" si="14"/>
        <v>37764</v>
      </c>
      <c r="U7" s="1">
        <f t="shared" si="14"/>
        <v>24.3</v>
      </c>
      <c r="V7" s="1">
        <f t="shared" ref="V7:X7" si="15">IF(comp_level="low",V58,IF(comp_level="mid",V108,V158))</f>
        <v>504871</v>
      </c>
      <c r="W7" s="1">
        <f t="shared" si="15"/>
        <v>28346</v>
      </c>
      <c r="X7" s="1">
        <f t="shared" si="15"/>
        <v>17.7</v>
      </c>
      <c r="Y7" s="1">
        <v>22415</v>
      </c>
      <c r="Z7" s="1">
        <v>6923</v>
      </c>
      <c r="AA7">
        <v>10</v>
      </c>
    </row>
    <row r="8" spans="1:27" x14ac:dyDescent="0.35">
      <c r="A8">
        <v>1.6E-2</v>
      </c>
      <c r="B8">
        <v>6.3E-2</v>
      </c>
      <c r="C8" s="1">
        <f t="shared" si="0"/>
        <v>16014.792091540736</v>
      </c>
      <c r="D8" s="1">
        <f t="shared" si="1"/>
        <v>15586.792091540736</v>
      </c>
      <c r="E8" s="1">
        <f t="shared" si="11"/>
        <v>102121.00454000539</v>
      </c>
      <c r="F8" s="1">
        <f t="shared" si="2"/>
        <v>82553.330304826988</v>
      </c>
      <c r="G8" s="1">
        <f t="shared" si="3"/>
        <v>12926.595674469954</v>
      </c>
      <c r="H8" s="4">
        <f t="shared" si="4"/>
        <v>2.7422589197843728</v>
      </c>
      <c r="I8" s="4">
        <f t="shared" si="5"/>
        <v>2.6689712485514958</v>
      </c>
      <c r="J8" s="4">
        <f t="shared" si="6"/>
        <v>17.486473380137909</v>
      </c>
      <c r="K8" s="4">
        <f t="shared" si="7"/>
        <v>14.135844230278593</v>
      </c>
      <c r="L8" s="4">
        <f t="shared" si="8"/>
        <v>2.2134581634366359</v>
      </c>
      <c r="M8" s="1">
        <f t="shared" ref="M8:U8" si="16">IF(comp_level="low",M59,IF(comp_level="mid",M109,M159))</f>
        <v>102544</v>
      </c>
      <c r="N8" s="1">
        <f t="shared" si="16"/>
        <v>5445</v>
      </c>
      <c r="O8" s="1">
        <f t="shared" si="16"/>
        <v>16.8</v>
      </c>
      <c r="P8" s="1">
        <f t="shared" si="16"/>
        <v>102544</v>
      </c>
      <c r="Q8" s="1">
        <f t="shared" si="16"/>
        <v>5017</v>
      </c>
      <c r="R8" s="1">
        <f t="shared" si="16"/>
        <v>16.8</v>
      </c>
      <c r="S8" s="1">
        <f t="shared" si="16"/>
        <v>730964</v>
      </c>
      <c r="T8" s="1">
        <f t="shared" si="16"/>
        <v>39203</v>
      </c>
      <c r="U8" s="1">
        <f t="shared" si="16"/>
        <v>24.8</v>
      </c>
      <c r="V8" s="1">
        <f t="shared" ref="V8:X8" si="17">IF(comp_level="low",V59,IF(comp_level="mid",V109,V159))</f>
        <v>529763</v>
      </c>
      <c r="W8" s="1">
        <f t="shared" si="17"/>
        <v>29585</v>
      </c>
      <c r="X8" s="1">
        <f t="shared" si="17"/>
        <v>17.8</v>
      </c>
      <c r="Y8" s="1">
        <v>29138</v>
      </c>
      <c r="Z8" s="1">
        <v>8778</v>
      </c>
      <c r="AA8">
        <v>10</v>
      </c>
    </row>
    <row r="9" spans="1:27" x14ac:dyDescent="0.35">
      <c r="A9">
        <v>2.1999999999999999E-2</v>
      </c>
      <c r="B9">
        <v>8.1000000000000003E-2</v>
      </c>
      <c r="C9" s="1">
        <f t="shared" si="0"/>
        <v>16582.919247758142</v>
      </c>
      <c r="D9" s="1">
        <f t="shared" si="1"/>
        <v>16015.919247758142</v>
      </c>
      <c r="E9" s="1">
        <f t="shared" si="11"/>
        <v>105476.46175942436</v>
      </c>
      <c r="F9" s="1">
        <f t="shared" si="2"/>
        <v>85684.401535701356</v>
      </c>
      <c r="G9" s="1">
        <f t="shared" si="3"/>
        <v>16698.432398143479</v>
      </c>
      <c r="H9" s="4">
        <f t="shared" si="4"/>
        <v>2.0651207033322718</v>
      </c>
      <c r="I9" s="4">
        <f t="shared" si="5"/>
        <v>1.9945104916261696</v>
      </c>
      <c r="J9" s="4">
        <f t="shared" si="6"/>
        <v>13.135300343639397</v>
      </c>
      <c r="K9" s="4">
        <f t="shared" si="7"/>
        <v>10.670535683150854</v>
      </c>
      <c r="L9" s="4">
        <f t="shared" si="8"/>
        <v>2.0795059026330609</v>
      </c>
      <c r="M9" s="1">
        <f t="shared" ref="M9:U9" si="18">IF(comp_level="low",M60,IF(comp_level="mid",M110,M160))</f>
        <v>103962</v>
      </c>
      <c r="N9" s="1">
        <f t="shared" si="18"/>
        <v>5901</v>
      </c>
      <c r="O9" s="1">
        <f t="shared" si="18"/>
        <v>16.899999999999999</v>
      </c>
      <c r="P9" s="1">
        <f t="shared" si="18"/>
        <v>103962</v>
      </c>
      <c r="Q9" s="1">
        <f t="shared" si="18"/>
        <v>5334</v>
      </c>
      <c r="R9" s="1">
        <f t="shared" si="18"/>
        <v>16.899999999999999</v>
      </c>
      <c r="S9" s="1">
        <f t="shared" si="18"/>
        <v>757502</v>
      </c>
      <c r="T9" s="1">
        <f t="shared" si="18"/>
        <v>40375</v>
      </c>
      <c r="U9" s="1">
        <f t="shared" si="18"/>
        <v>24.9</v>
      </c>
      <c r="V9" s="1">
        <f t="shared" ref="V9:X9" si="19">IF(comp_level="low",V60,IF(comp_level="mid",V110,V160))</f>
        <v>551617</v>
      </c>
      <c r="W9" s="1">
        <f t="shared" si="19"/>
        <v>30531</v>
      </c>
      <c r="X9" s="1">
        <f t="shared" si="19"/>
        <v>17.8</v>
      </c>
      <c r="Y9" s="1">
        <v>37818</v>
      </c>
      <c r="Z9" s="1">
        <v>11314</v>
      </c>
      <c r="AA9">
        <v>10</v>
      </c>
    </row>
    <row r="10" spans="1:27" x14ac:dyDescent="0.35">
      <c r="A10">
        <v>2.8000000000000001E-2</v>
      </c>
      <c r="B10">
        <v>0.10299999999999999</v>
      </c>
      <c r="C10" s="1">
        <f t="shared" si="0"/>
        <v>18584.663809867707</v>
      </c>
      <c r="D10" s="1">
        <f t="shared" si="1"/>
        <v>17845.663809867707</v>
      </c>
      <c r="E10" s="1">
        <f t="shared" si="11"/>
        <v>108054.22605240732</v>
      </c>
      <c r="F10" s="1">
        <f t="shared" si="2"/>
        <v>92134.14078598225</v>
      </c>
      <c r="G10" s="1">
        <f t="shared" si="3"/>
        <v>21126.388098514421</v>
      </c>
      <c r="H10" s="4">
        <f t="shared" si="4"/>
        <v>1.8184602553686602</v>
      </c>
      <c r="I10" s="4">
        <f t="shared" si="5"/>
        <v>1.7461510577169967</v>
      </c>
      <c r="J10" s="4">
        <f t="shared" si="6"/>
        <v>10.572820553073123</v>
      </c>
      <c r="K10" s="4">
        <f t="shared" si="7"/>
        <v>9.0150822686871095</v>
      </c>
      <c r="L10" s="4">
        <f t="shared" si="8"/>
        <v>2.0671612620855599</v>
      </c>
      <c r="M10" s="1">
        <f t="shared" ref="M10:U10" si="20">IF(comp_level="low",M61,IF(comp_level="mid",M111,M161))</f>
        <v>117315</v>
      </c>
      <c r="N10" s="1">
        <f t="shared" si="20"/>
        <v>6643</v>
      </c>
      <c r="O10" s="1">
        <f t="shared" si="20"/>
        <v>17.2</v>
      </c>
      <c r="P10" s="1">
        <f t="shared" si="20"/>
        <v>117315</v>
      </c>
      <c r="Q10" s="1">
        <f t="shared" si="20"/>
        <v>5904</v>
      </c>
      <c r="R10" s="1">
        <f t="shared" si="20"/>
        <v>17.2</v>
      </c>
      <c r="S10" s="1">
        <f t="shared" si="20"/>
        <v>778397</v>
      </c>
      <c r="T10" s="1">
        <f t="shared" si="20"/>
        <v>41157</v>
      </c>
      <c r="U10" s="1">
        <f t="shared" si="20"/>
        <v>24.9</v>
      </c>
      <c r="V10" s="1">
        <f t="shared" ref="V10:X10" si="21">IF(comp_level="low",V61,IF(comp_level="mid",V111,V161))</f>
        <v>608348</v>
      </c>
      <c r="W10" s="1">
        <f t="shared" si="21"/>
        <v>32163</v>
      </c>
      <c r="X10" s="1">
        <f t="shared" si="21"/>
        <v>18.3</v>
      </c>
      <c r="Y10" s="1">
        <v>48037</v>
      </c>
      <c r="Z10" s="1">
        <v>14287</v>
      </c>
      <c r="AA10">
        <v>10</v>
      </c>
    </row>
    <row r="11" spans="1:27" x14ac:dyDescent="0.35">
      <c r="A11">
        <v>3.5000000000000003E-2</v>
      </c>
      <c r="B11">
        <v>0.124</v>
      </c>
      <c r="C11" s="1">
        <f t="shared" si="0"/>
        <v>20401.48730204712</v>
      </c>
      <c r="D11" s="1">
        <f t="shared" si="1"/>
        <v>19495.48730204712</v>
      </c>
      <c r="E11" s="1">
        <f t="shared" si="11"/>
        <v>111127.65013044099</v>
      </c>
      <c r="F11" s="1">
        <f t="shared" si="2"/>
        <v>91535.280460644135</v>
      </c>
      <c r="G11" s="1">
        <f t="shared" si="3"/>
        <v>25430.700424294464</v>
      </c>
      <c r="H11" s="4">
        <f t="shared" si="4"/>
        <v>1.5969853074009488</v>
      </c>
      <c r="I11" s="4">
        <f t="shared" si="5"/>
        <v>1.5260655422346083</v>
      </c>
      <c r="J11" s="4">
        <f t="shared" si="6"/>
        <v>8.6988375835961644</v>
      </c>
      <c r="K11" s="4">
        <f t="shared" si="7"/>
        <v>7.1651882943752749</v>
      </c>
      <c r="L11" s="4">
        <f t="shared" si="8"/>
        <v>1.9906614813537742</v>
      </c>
      <c r="M11" s="1">
        <f t="shared" ref="M11:U11" si="22">IF(comp_level="low",M62,IF(comp_level="mid",M112,M162))</f>
        <v>129732</v>
      </c>
      <c r="N11" s="1">
        <f t="shared" si="22"/>
        <v>7276</v>
      </c>
      <c r="O11" s="1">
        <f t="shared" si="22"/>
        <v>17.399999999999999</v>
      </c>
      <c r="P11" s="1">
        <f t="shared" si="22"/>
        <v>129732</v>
      </c>
      <c r="Q11" s="1">
        <f t="shared" si="22"/>
        <v>6370</v>
      </c>
      <c r="R11" s="1">
        <f t="shared" si="22"/>
        <v>17.399999999999999</v>
      </c>
      <c r="S11" s="1">
        <f t="shared" si="22"/>
        <v>802753</v>
      </c>
      <c r="T11" s="1">
        <f t="shared" si="22"/>
        <v>42243</v>
      </c>
      <c r="U11" s="1">
        <f t="shared" si="22"/>
        <v>25</v>
      </c>
      <c r="V11" s="1">
        <f t="shared" ref="V11:X11" si="23">IF(comp_level="low",V62,IF(comp_level="mid",V112,V162))</f>
        <v>662421</v>
      </c>
      <c r="W11" s="1">
        <f t="shared" si="23"/>
        <v>33683</v>
      </c>
      <c r="X11" s="1">
        <f t="shared" si="23"/>
        <v>23.9</v>
      </c>
      <c r="Y11" s="1">
        <v>58406</v>
      </c>
      <c r="Z11" s="1">
        <v>17115</v>
      </c>
      <c r="AA11">
        <v>10</v>
      </c>
    </row>
    <row r="12" spans="1:27" x14ac:dyDescent="0.35">
      <c r="A12">
        <v>4.5999999999999999E-2</v>
      </c>
      <c r="B12">
        <v>0.159</v>
      </c>
      <c r="C12" s="1">
        <f t="shared" si="0"/>
        <v>21524.395109440356</v>
      </c>
      <c r="D12" s="1">
        <f t="shared" si="1"/>
        <v>20330.395109440356</v>
      </c>
      <c r="E12" s="1">
        <f t="shared" si="11"/>
        <v>116315.13208769599</v>
      </c>
      <c r="F12" s="1">
        <f t="shared" si="2"/>
        <v>91802.358960530619</v>
      </c>
      <c r="G12" s="1">
        <f t="shared" si="3"/>
        <v>32671.714340517843</v>
      </c>
      <c r="H12" s="4">
        <f t="shared" si="4"/>
        <v>1.2819770762025227</v>
      </c>
      <c r="I12" s="4">
        <f t="shared" si="5"/>
        <v>1.2108633180131243</v>
      </c>
      <c r="J12" s="4">
        <f t="shared" si="6"/>
        <v>6.9276433643654549</v>
      </c>
      <c r="K12" s="4">
        <f t="shared" si="7"/>
        <v>5.4676807004485184</v>
      </c>
      <c r="L12" s="4">
        <f t="shared" si="8"/>
        <v>1.9459031769218489</v>
      </c>
      <c r="M12" s="1">
        <f t="shared" ref="M12:U12" si="24">IF(comp_level="low",M63,IF(comp_level="mid",M113,M163))</f>
        <v>132034</v>
      </c>
      <c r="N12" s="1">
        <f t="shared" si="24"/>
        <v>8206</v>
      </c>
      <c r="O12" s="1">
        <f t="shared" si="24"/>
        <v>17.5</v>
      </c>
      <c r="P12" s="1">
        <f t="shared" si="24"/>
        <v>132034</v>
      </c>
      <c r="Q12" s="1">
        <f t="shared" si="24"/>
        <v>7012</v>
      </c>
      <c r="R12" s="1">
        <f t="shared" si="24"/>
        <v>17.5</v>
      </c>
      <c r="S12" s="1">
        <f t="shared" si="24"/>
        <v>844929</v>
      </c>
      <c r="T12" s="1">
        <f t="shared" si="24"/>
        <v>44352</v>
      </c>
      <c r="U12" s="1">
        <f t="shared" si="24"/>
        <v>25.5</v>
      </c>
      <c r="V12" s="1">
        <f t="shared" ref="V12:X12" si="25">IF(comp_level="low",V63,IF(comp_level="mid",V113,V163))</f>
        <v>657778</v>
      </c>
      <c r="W12" s="1">
        <f t="shared" si="25"/>
        <v>34640</v>
      </c>
      <c r="X12" s="1">
        <f t="shared" si="25"/>
        <v>24.2</v>
      </c>
      <c r="Y12" s="1">
        <v>75354</v>
      </c>
      <c r="Z12" s="1">
        <v>21943</v>
      </c>
      <c r="AA12">
        <v>10</v>
      </c>
    </row>
    <row r="13" spans="1:27" x14ac:dyDescent="0.35">
      <c r="A13">
        <v>0.06</v>
      </c>
      <c r="B13">
        <v>0.20300000000000001</v>
      </c>
      <c r="C13" s="1">
        <f t="shared" si="0"/>
        <v>25517.888134238856</v>
      </c>
      <c r="D13" s="1">
        <f t="shared" si="1"/>
        <v>23951.888134238856</v>
      </c>
      <c r="E13" s="1">
        <f t="shared" si="11"/>
        <v>122041.51250098777</v>
      </c>
      <c r="F13" s="1">
        <f t="shared" si="2"/>
        <v>95676.698717609339</v>
      </c>
      <c r="G13" s="1">
        <f t="shared" si="3"/>
        <v>41885.512319341644</v>
      </c>
      <c r="H13" s="4">
        <f t="shared" si="4"/>
        <v>1.1652003714264318</v>
      </c>
      <c r="I13" s="4">
        <f t="shared" si="5"/>
        <v>1.0936935221113633</v>
      </c>
      <c r="J13" s="4">
        <f t="shared" si="6"/>
        <v>5.5726718036980714</v>
      </c>
      <c r="K13" s="4">
        <f t="shared" si="7"/>
        <v>4.36879902820134</v>
      </c>
      <c r="L13" s="4">
        <f t="shared" si="8"/>
        <v>1.9125804712028147</v>
      </c>
      <c r="M13" s="1">
        <f t="shared" ref="M13:U13" si="26">IF(comp_level="low",M64,IF(comp_level="mid",M114,M164))</f>
        <v>151849</v>
      </c>
      <c r="N13" s="1">
        <f t="shared" si="26"/>
        <v>10379</v>
      </c>
      <c r="O13" s="1">
        <f t="shared" si="26"/>
        <v>17.899999999999999</v>
      </c>
      <c r="P13" s="1">
        <f t="shared" si="26"/>
        <v>151849</v>
      </c>
      <c r="Q13" s="1">
        <f t="shared" si="26"/>
        <v>8813</v>
      </c>
      <c r="R13" s="1">
        <f t="shared" si="26"/>
        <v>17.899999999999999</v>
      </c>
      <c r="S13" s="1">
        <f t="shared" si="26"/>
        <v>894025</v>
      </c>
      <c r="T13" s="1">
        <f t="shared" si="26"/>
        <v>46118</v>
      </c>
      <c r="U13" s="1">
        <f t="shared" si="26"/>
        <v>25.7</v>
      </c>
      <c r="V13" s="1">
        <f t="shared" ref="V13:X13" si="27">IF(comp_level="low",V64,IF(comp_level="mid",V114,V164))</f>
        <v>682741</v>
      </c>
      <c r="W13" s="1">
        <f t="shared" si="27"/>
        <v>36345</v>
      </c>
      <c r="X13" s="1">
        <f t="shared" si="27"/>
        <v>24.2</v>
      </c>
      <c r="Y13" s="1">
        <v>96922</v>
      </c>
      <c r="Z13" s="1">
        <v>28086</v>
      </c>
      <c r="AA13">
        <v>10</v>
      </c>
    </row>
    <row r="14" spans="1:27" x14ac:dyDescent="0.35">
      <c r="A14">
        <v>7.9000000000000001E-2</v>
      </c>
      <c r="B14">
        <v>0.26</v>
      </c>
      <c r="C14" s="1">
        <f t="shared" si="0"/>
        <v>29028.453975145665</v>
      </c>
      <c r="D14" s="1">
        <f t="shared" si="1"/>
        <v>26971.453975145665</v>
      </c>
      <c r="E14" s="1">
        <f t="shared" si="11"/>
        <v>129448.79688275822</v>
      </c>
      <c r="F14" s="1">
        <f t="shared" si="2"/>
        <v>103736.33340340966</v>
      </c>
      <c r="G14" s="1">
        <f t="shared" si="3"/>
        <v>54040.154266111509</v>
      </c>
      <c r="H14" s="4">
        <f t="shared" si="4"/>
        <v>1.0067089986178486</v>
      </c>
      <c r="I14" s="4">
        <f t="shared" si="5"/>
        <v>0.93537208167663133</v>
      </c>
      <c r="J14" s="4">
        <f t="shared" si="6"/>
        <v>4.4892941523411904</v>
      </c>
      <c r="K14" s="4">
        <f t="shared" si="7"/>
        <v>3.5975839571149528</v>
      </c>
      <c r="L14" s="4">
        <f t="shared" si="8"/>
        <v>1.8741166730054277</v>
      </c>
      <c r="M14" s="1">
        <f t="shared" ref="M14:U14" si="28">IF(comp_level="low",M65,IF(comp_level="mid",M115,M165))</f>
        <v>170162</v>
      </c>
      <c r="N14" s="1">
        <f t="shared" si="28"/>
        <v>12160</v>
      </c>
      <c r="O14" s="1">
        <f t="shared" si="28"/>
        <v>18.100000000000001</v>
      </c>
      <c r="P14" s="1">
        <f t="shared" si="28"/>
        <v>170162</v>
      </c>
      <c r="Q14" s="1">
        <f t="shared" si="28"/>
        <v>10103</v>
      </c>
      <c r="R14" s="1">
        <f t="shared" si="28"/>
        <v>18.100000000000001</v>
      </c>
      <c r="S14" s="1">
        <f t="shared" si="28"/>
        <v>946944</v>
      </c>
      <c r="T14" s="1">
        <f t="shared" si="28"/>
        <v>49261</v>
      </c>
      <c r="U14" s="1">
        <f t="shared" si="28"/>
        <v>25.9</v>
      </c>
      <c r="V14" s="1">
        <f t="shared" ref="V14:X14" si="29">IF(comp_level="low",V65,IF(comp_level="mid",V115,V165))</f>
        <v>735317</v>
      </c>
      <c r="W14" s="1">
        <f t="shared" si="29"/>
        <v>40245</v>
      </c>
      <c r="X14" s="1">
        <f t="shared" si="29"/>
        <v>24.6</v>
      </c>
      <c r="Y14" s="1">
        <v>125070</v>
      </c>
      <c r="Z14" s="1">
        <v>36233</v>
      </c>
      <c r="AA14">
        <v>10</v>
      </c>
    </row>
    <row r="15" spans="1:27" x14ac:dyDescent="0.35">
      <c r="A15">
        <v>9.4E-2</v>
      </c>
      <c r="B15">
        <v>0.30499999999999999</v>
      </c>
      <c r="C15" s="1">
        <f t="shared" si="0"/>
        <v>32038.963060400351</v>
      </c>
      <c r="D15" s="1">
        <f t="shared" si="1"/>
        <v>29584.963060400351</v>
      </c>
      <c r="E15" s="1">
        <f t="shared" si="11"/>
        <v>134893.31849201221</v>
      </c>
      <c r="F15" s="1">
        <f t="shared" si="2"/>
        <v>107808.13983392563</v>
      </c>
      <c r="G15" s="1">
        <f t="shared" si="3"/>
        <v>63917.067864151817</v>
      </c>
      <c r="H15" s="4">
        <f t="shared" si="4"/>
        <v>0.9338083083765768</v>
      </c>
      <c r="I15" s="4">
        <f t="shared" si="5"/>
        <v>0.8622839714485675</v>
      </c>
      <c r="J15" s="4">
        <f t="shared" si="6"/>
        <v>3.93160357015483</v>
      </c>
      <c r="K15" s="4">
        <f t="shared" si="7"/>
        <v>3.1421783688115892</v>
      </c>
      <c r="L15" s="4">
        <f t="shared" si="8"/>
        <v>1.8629282385354653</v>
      </c>
      <c r="M15" s="1">
        <f t="shared" ref="M15:U15" si="30">IF(comp_level="low",M66,IF(comp_level="mid",M116,M166))</f>
        <v>187674</v>
      </c>
      <c r="N15" s="1">
        <f t="shared" si="30"/>
        <v>13538</v>
      </c>
      <c r="O15" s="1">
        <f t="shared" si="30"/>
        <v>18.3</v>
      </c>
      <c r="P15" s="1">
        <f t="shared" si="30"/>
        <v>187674</v>
      </c>
      <c r="Q15" s="1">
        <f t="shared" si="30"/>
        <v>11084</v>
      </c>
      <c r="R15" s="1">
        <f t="shared" si="30"/>
        <v>18.3</v>
      </c>
      <c r="S15" s="1">
        <f t="shared" si="30"/>
        <v>983268</v>
      </c>
      <c r="T15" s="1">
        <f t="shared" si="30"/>
        <v>51391</v>
      </c>
      <c r="U15" s="1">
        <f t="shared" si="30"/>
        <v>25.7</v>
      </c>
      <c r="V15" s="1">
        <f t="shared" ref="V15:X15" si="31">IF(comp_level="low",V66,IF(comp_level="mid",V116,V166))</f>
        <v>769451</v>
      </c>
      <c r="W15" s="1">
        <f t="shared" si="31"/>
        <v>41264</v>
      </c>
      <c r="X15" s="1">
        <f t="shared" si="31"/>
        <v>24.5</v>
      </c>
      <c r="Y15" s="1">
        <v>148184</v>
      </c>
      <c r="Z15" s="1">
        <v>42819</v>
      </c>
      <c r="AA15">
        <v>10</v>
      </c>
    </row>
    <row r="16" spans="1:27" x14ac:dyDescent="0.35">
      <c r="A16">
        <v>0.123</v>
      </c>
      <c r="B16">
        <v>0.39</v>
      </c>
      <c r="C16" s="1">
        <f t="shared" si="0"/>
        <v>37513.090529200097</v>
      </c>
      <c r="D16" s="1">
        <f t="shared" si="1"/>
        <v>34295.090529200097</v>
      </c>
      <c r="E16" s="1">
        <f t="shared" si="11"/>
        <v>142994.30503603502</v>
      </c>
      <c r="F16" s="1">
        <f t="shared" si="2"/>
        <v>117072.61904044477</v>
      </c>
      <c r="G16" s="1">
        <f t="shared" si="3"/>
        <v>82351.94521932397</v>
      </c>
      <c r="H16" s="4">
        <f t="shared" si="4"/>
        <v>0.8355739064305624</v>
      </c>
      <c r="I16" s="4">
        <f t="shared" si="5"/>
        <v>0.76389554581133978</v>
      </c>
      <c r="J16" s="4">
        <f t="shared" si="6"/>
        <v>3.1850830835512869</v>
      </c>
      <c r="K16" s="4">
        <f t="shared" si="7"/>
        <v>2.607698386021712</v>
      </c>
      <c r="L16" s="4">
        <f t="shared" si="8"/>
        <v>1.8343233148306932</v>
      </c>
      <c r="M16" s="1">
        <f t="shared" ref="M16:U16" si="32">IF(comp_level="low",M67,IF(comp_level="mid",M117,M167))</f>
        <v>219058</v>
      </c>
      <c r="N16" s="1">
        <f t="shared" si="32"/>
        <v>16094</v>
      </c>
      <c r="O16" s="1">
        <f t="shared" si="32"/>
        <v>18.600000000000001</v>
      </c>
      <c r="P16" s="1">
        <f t="shared" si="32"/>
        <v>219058</v>
      </c>
      <c r="Q16" s="1">
        <f t="shared" si="32"/>
        <v>12876</v>
      </c>
      <c r="R16" s="1">
        <f t="shared" si="32"/>
        <v>18.600000000000001</v>
      </c>
      <c r="S16" s="1">
        <f t="shared" si="32"/>
        <v>1042204</v>
      </c>
      <c r="T16" s="1">
        <f t="shared" si="32"/>
        <v>54614</v>
      </c>
      <c r="U16" s="1">
        <f t="shared" si="32"/>
        <v>25.8</v>
      </c>
      <c r="V16" s="1">
        <f t="shared" ref="V16:X16" si="33">IF(comp_level="low",V67,IF(comp_level="mid",V117,V167))</f>
        <v>821206</v>
      </c>
      <c r="W16" s="1">
        <f t="shared" si="33"/>
        <v>46387</v>
      </c>
      <c r="X16" s="1">
        <f t="shared" si="33"/>
        <v>24.8</v>
      </c>
      <c r="Y16" s="1">
        <v>191329</v>
      </c>
      <c r="Z16" s="1">
        <v>55111</v>
      </c>
      <c r="AA16">
        <v>10</v>
      </c>
    </row>
    <row r="17" spans="1:27" x14ac:dyDescent="0.35">
      <c r="A17">
        <v>0.16200000000000001</v>
      </c>
      <c r="B17">
        <v>0.5</v>
      </c>
      <c r="C17" s="1">
        <f t="shared" si="0"/>
        <v>43329.224388773058</v>
      </c>
      <c r="D17" s="1">
        <f t="shared" si="1"/>
        <v>39092.224388773058</v>
      </c>
      <c r="E17" s="1">
        <f t="shared" si="11"/>
        <v>156566.99739639199</v>
      </c>
      <c r="F17" s="1">
        <f t="shared" si="2"/>
        <v>128523.25256739624</v>
      </c>
      <c r="G17" s="1">
        <f t="shared" si="3"/>
        <v>106411.08809866554</v>
      </c>
      <c r="H17" s="4">
        <f t="shared" si="4"/>
        <v>0.73277903583245485</v>
      </c>
      <c r="I17" s="4">
        <f t="shared" si="5"/>
        <v>0.66112336189367593</v>
      </c>
      <c r="J17" s="4">
        <f t="shared" si="6"/>
        <v>2.6478436901131741</v>
      </c>
      <c r="K17" s="4">
        <f t="shared" si="7"/>
        <v>2.1735709887941188</v>
      </c>
      <c r="L17" s="4">
        <f t="shared" si="8"/>
        <v>1.7996125164665235</v>
      </c>
      <c r="M17" s="1">
        <f t="shared" ref="M17:U17" si="34">IF(comp_level="low",M68,IF(comp_level="mid",M118,M168))</f>
        <v>250328</v>
      </c>
      <c r="N17" s="1">
        <f t="shared" si="34"/>
        <v>19644</v>
      </c>
      <c r="O17" s="1">
        <f t="shared" si="34"/>
        <v>19.899999999999999</v>
      </c>
      <c r="P17" s="1">
        <f t="shared" si="34"/>
        <v>250328</v>
      </c>
      <c r="Q17" s="1">
        <f t="shared" si="34"/>
        <v>15407</v>
      </c>
      <c r="R17" s="1">
        <f t="shared" si="34"/>
        <v>19.899999999999999</v>
      </c>
      <c r="S17" s="1">
        <f t="shared" si="34"/>
        <v>1143662</v>
      </c>
      <c r="T17" s="1">
        <f t="shared" si="34"/>
        <v>59721</v>
      </c>
      <c r="U17" s="1">
        <f t="shared" si="34"/>
        <v>25.9</v>
      </c>
      <c r="V17" s="1">
        <f t="shared" ref="V17:X17" si="35">IF(comp_level="low",V68,IF(comp_level="mid",V118,V168))</f>
        <v>899560</v>
      </c>
      <c r="W17" s="1">
        <f t="shared" si="35"/>
        <v>51213</v>
      </c>
      <c r="X17" s="1">
        <f t="shared" si="35"/>
        <v>24.9</v>
      </c>
      <c r="Y17" s="1">
        <v>247919</v>
      </c>
      <c r="Z17" s="1">
        <v>71113</v>
      </c>
      <c r="AA17">
        <v>10</v>
      </c>
    </row>
    <row r="18" spans="1:27" x14ac:dyDescent="0.35">
      <c r="A18">
        <v>0.21299999999999999</v>
      </c>
      <c r="B18">
        <v>0.64</v>
      </c>
      <c r="C18" s="1">
        <f t="shared" si="0"/>
        <v>50971.328665168978</v>
      </c>
      <c r="D18" s="1">
        <f t="shared" si="1"/>
        <v>45401.328665168978</v>
      </c>
      <c r="E18" s="1">
        <f t="shared" si="11"/>
        <v>171112.7136203608</v>
      </c>
      <c r="F18" s="1">
        <f t="shared" si="2"/>
        <v>143971.591179382</v>
      </c>
      <c r="G18" s="1">
        <f t="shared" si="3"/>
        <v>137357.06684618129</v>
      </c>
      <c r="H18" s="4">
        <f t="shared" si="4"/>
        <v>0.65562195208912444</v>
      </c>
      <c r="I18" s="4">
        <f t="shared" si="5"/>
        <v>0.58397747334451067</v>
      </c>
      <c r="J18" s="4">
        <f t="shared" si="6"/>
        <v>2.2009481461233622</v>
      </c>
      <c r="K18" s="4">
        <f t="shared" si="7"/>
        <v>1.8518437350232426</v>
      </c>
      <c r="L18" s="4">
        <f t="shared" si="8"/>
        <v>1.7667639957062355</v>
      </c>
      <c r="M18" s="1">
        <f t="shared" ref="M18:U18" si="36">IF(comp_level="low",M69,IF(comp_level="mid",M119,M169))</f>
        <v>276408</v>
      </c>
      <c r="N18" s="1">
        <f t="shared" si="36"/>
        <v>25002</v>
      </c>
      <c r="O18" s="1">
        <f t="shared" si="36"/>
        <v>20.2</v>
      </c>
      <c r="P18" s="1">
        <f t="shared" si="36"/>
        <v>276408</v>
      </c>
      <c r="Q18" s="1">
        <f t="shared" si="36"/>
        <v>19432</v>
      </c>
      <c r="R18" s="1">
        <f t="shared" si="36"/>
        <v>20.2</v>
      </c>
      <c r="S18" s="1">
        <f t="shared" si="36"/>
        <v>1240160</v>
      </c>
      <c r="T18" s="1">
        <f t="shared" si="36"/>
        <v>66680</v>
      </c>
      <c r="U18" s="1">
        <f t="shared" si="36"/>
        <v>26.3</v>
      </c>
      <c r="V18" s="1">
        <f t="shared" ref="V18:X18" si="37">IF(comp_level="low",V69,IF(comp_level="mid",V119,V169))</f>
        <v>993101</v>
      </c>
      <c r="W18" s="1">
        <f t="shared" si="37"/>
        <v>59011</v>
      </c>
      <c r="X18" s="1">
        <f t="shared" si="37"/>
        <v>25.2</v>
      </c>
      <c r="Y18" s="1">
        <v>320339</v>
      </c>
      <c r="Z18" s="1">
        <v>91748</v>
      </c>
      <c r="AA18">
        <v>10</v>
      </c>
    </row>
    <row r="19" spans="1:27" x14ac:dyDescent="0.35">
      <c r="A19">
        <v>0.25</v>
      </c>
      <c r="B19">
        <v>0.74</v>
      </c>
      <c r="C19" s="1">
        <f t="shared" si="0"/>
        <v>56563.368614647516</v>
      </c>
      <c r="D19" s="1">
        <f t="shared" si="1"/>
        <v>50026.368614647516</v>
      </c>
      <c r="E19" s="1">
        <f t="shared" si="11"/>
        <v>191746.21452031925</v>
      </c>
      <c r="F19" s="1">
        <f t="shared" si="2"/>
        <v>154427.43459740662</v>
      </c>
      <c r="G19" s="1">
        <f t="shared" si="3"/>
        <v>159924.95561559525</v>
      </c>
      <c r="H19" s="4">
        <f t="shared" si="4"/>
        <v>0.61987253276326049</v>
      </c>
      <c r="I19" s="4">
        <f t="shared" si="5"/>
        <v>0.54823417659887685</v>
      </c>
      <c r="J19" s="4">
        <f t="shared" si="6"/>
        <v>2.1013283783048684</v>
      </c>
      <c r="K19" s="4">
        <f t="shared" si="7"/>
        <v>1.6923554476428122</v>
      </c>
      <c r="L19" s="4">
        <f t="shared" si="8"/>
        <v>1.7526022533215917</v>
      </c>
      <c r="M19" s="1">
        <f t="shared" ref="M19:U19" si="38">IF(comp_level="low",M70,IF(comp_level="mid",M120,M170))</f>
        <v>302294</v>
      </c>
      <c r="N19" s="1">
        <f t="shared" si="38"/>
        <v>28292</v>
      </c>
      <c r="O19" s="1">
        <f t="shared" si="38"/>
        <v>20.399999999999999</v>
      </c>
      <c r="P19" s="1">
        <f t="shared" si="38"/>
        <v>302294</v>
      </c>
      <c r="Q19" s="1">
        <f t="shared" si="38"/>
        <v>21755</v>
      </c>
      <c r="R19" s="1">
        <f t="shared" si="38"/>
        <v>20.399999999999999</v>
      </c>
      <c r="S19" s="1">
        <f t="shared" si="38"/>
        <v>1408782</v>
      </c>
      <c r="T19" s="1">
        <f t="shared" si="38"/>
        <v>73114</v>
      </c>
      <c r="U19" s="1">
        <f t="shared" si="38"/>
        <v>26.3</v>
      </c>
      <c r="V19" s="1">
        <f t="shared" ref="V19:X19" si="39">IF(comp_level="low",V70,IF(comp_level="mid",V120,V170))</f>
        <v>1063268</v>
      </c>
      <c r="W19" s="1">
        <f t="shared" si="39"/>
        <v>63464</v>
      </c>
      <c r="X19" s="1">
        <f t="shared" si="39"/>
        <v>25.2</v>
      </c>
      <c r="Y19" s="1">
        <v>373289</v>
      </c>
      <c r="Z19" s="1">
        <v>106777</v>
      </c>
      <c r="AA19">
        <v>10</v>
      </c>
    </row>
    <row r="20" spans="1:27" x14ac:dyDescent="0.35">
      <c r="A20">
        <v>0.32900000000000001</v>
      </c>
      <c r="B20">
        <v>0.94699999999999995</v>
      </c>
      <c r="C20" s="1">
        <f t="shared" si="0"/>
        <v>67772.753204978391</v>
      </c>
      <c r="D20" s="1">
        <f t="shared" si="1"/>
        <v>59167.753204978391</v>
      </c>
      <c r="E20" s="1">
        <f t="shared" si="11"/>
        <v>204532.07220341312</v>
      </c>
      <c r="F20" s="1">
        <f t="shared" si="2"/>
        <v>172604.14713518292</v>
      </c>
      <c r="G20" s="1">
        <f t="shared" si="3"/>
        <v>206679.05441396893</v>
      </c>
      <c r="H20" s="4">
        <f t="shared" si="4"/>
        <v>0.56437317903966688</v>
      </c>
      <c r="I20" s="4">
        <f t="shared" si="5"/>
        <v>0.49271560315591784</v>
      </c>
      <c r="J20" s="4">
        <f t="shared" si="6"/>
        <v>1.7032274822285307</v>
      </c>
      <c r="K20" s="4">
        <f t="shared" si="7"/>
        <v>1.4373497700394131</v>
      </c>
      <c r="L20" s="4">
        <f t="shared" si="8"/>
        <v>1.7211063364614143</v>
      </c>
      <c r="M20" s="1">
        <f t="shared" ref="M20:U20" si="40">IF(comp_level="low",M71,IF(comp_level="mid",M121,M171))</f>
        <v>349060</v>
      </c>
      <c r="N20" s="1">
        <f t="shared" si="40"/>
        <v>35418</v>
      </c>
      <c r="O20" s="1">
        <f t="shared" si="40"/>
        <v>20.8</v>
      </c>
      <c r="P20" s="1">
        <f t="shared" si="40"/>
        <v>349060</v>
      </c>
      <c r="Q20" s="1">
        <f t="shared" si="40"/>
        <v>26813</v>
      </c>
      <c r="R20" s="1">
        <f t="shared" si="40"/>
        <v>20.8</v>
      </c>
      <c r="S20" s="1">
        <f t="shared" si="40"/>
        <v>1473329</v>
      </c>
      <c r="T20" s="1">
        <f t="shared" si="40"/>
        <v>80634</v>
      </c>
      <c r="U20" s="1">
        <f t="shared" si="40"/>
        <v>26.4</v>
      </c>
      <c r="V20" s="1">
        <f t="shared" ref="V20:X20" si="41">IF(comp_level="low",V71,IF(comp_level="mid",V121,V171))</f>
        <v>1168226</v>
      </c>
      <c r="W20" s="1">
        <f t="shared" si="41"/>
        <v>72959</v>
      </c>
      <c r="X20" s="1">
        <f t="shared" si="41"/>
        <v>25.4</v>
      </c>
      <c r="Y20" s="1">
        <v>482689</v>
      </c>
      <c r="Z20" s="1">
        <v>137955</v>
      </c>
      <c r="AA20">
        <v>10</v>
      </c>
    </row>
    <row r="21" spans="1:27" x14ac:dyDescent="0.35">
      <c r="A21">
        <v>0.34899999999999998</v>
      </c>
      <c r="B21">
        <v>0.999</v>
      </c>
      <c r="C21" s="1">
        <f t="shared" si="0"/>
        <v>72583.644213362073</v>
      </c>
      <c r="D21" s="1">
        <f t="shared" si="1"/>
        <v>63455.644213362066</v>
      </c>
      <c r="E21" s="1">
        <f t="shared" si="11"/>
        <v>207787.31034105088</v>
      </c>
      <c r="F21" s="1">
        <f t="shared" si="2"/>
        <v>181025.94318220794</v>
      </c>
      <c r="G21" s="1">
        <f t="shared" si="3"/>
        <v>218530.32494210149</v>
      </c>
      <c r="H21" s="4">
        <f t="shared" si="4"/>
        <v>0.56979741895326819</v>
      </c>
      <c r="I21" s="4">
        <f t="shared" si="5"/>
        <v>0.49814063047738799</v>
      </c>
      <c r="J21" s="4">
        <f t="shared" si="6"/>
        <v>1.6311756513015729</v>
      </c>
      <c r="K21" s="4">
        <f t="shared" si="7"/>
        <v>1.4210930893135607</v>
      </c>
      <c r="L21" s="4">
        <f t="shared" si="8"/>
        <v>1.7155106562162068</v>
      </c>
      <c r="M21" s="1">
        <f t="shared" ref="M21:U21" si="42">IF(comp_level="low",M72,IF(comp_level="mid",M122,M172))</f>
        <v>379914</v>
      </c>
      <c r="N21" s="1">
        <f t="shared" si="42"/>
        <v>37369</v>
      </c>
      <c r="O21" s="1">
        <f t="shared" si="42"/>
        <v>20.8</v>
      </c>
      <c r="P21" s="1">
        <f t="shared" si="42"/>
        <v>379914</v>
      </c>
      <c r="Q21" s="1">
        <f t="shared" si="42"/>
        <v>28241</v>
      </c>
      <c r="R21" s="1">
        <f t="shared" si="42"/>
        <v>20.8</v>
      </c>
      <c r="S21" s="1">
        <f t="shared" si="42"/>
        <v>1482845</v>
      </c>
      <c r="T21" s="1">
        <f t="shared" si="42"/>
        <v>83089</v>
      </c>
      <c r="U21" s="1">
        <f t="shared" si="42"/>
        <v>26.4</v>
      </c>
      <c r="V21" s="1">
        <f t="shared" ref="V21:X21" si="43">IF(comp_level="low",V72,IF(comp_level="mid",V122,V172))</f>
        <v>1225504</v>
      </c>
      <c r="W21" s="1">
        <f t="shared" si="43"/>
        <v>76649</v>
      </c>
      <c r="X21" s="1">
        <f t="shared" si="43"/>
        <v>25.5</v>
      </c>
      <c r="Y21" s="1">
        <v>510420</v>
      </c>
      <c r="Z21" s="1">
        <v>145858</v>
      </c>
      <c r="AA21">
        <v>10</v>
      </c>
    </row>
    <row r="22" spans="1:27" x14ac:dyDescent="0.35">
      <c r="A22">
        <v>0.35</v>
      </c>
      <c r="B22">
        <v>1</v>
      </c>
      <c r="C22" s="1">
        <f t="shared" si="0"/>
        <v>138920.84688579972</v>
      </c>
      <c r="D22" s="1">
        <f t="shared" si="1"/>
        <v>129757.84688579972</v>
      </c>
      <c r="E22" s="1">
        <f t="shared" si="11"/>
        <v>331049.80072480999</v>
      </c>
      <c r="F22" s="1">
        <f t="shared" si="2"/>
        <v>326133.66483842116</v>
      </c>
      <c r="H22" s="4">
        <f t="shared" ref="H22:H53" si="44">C22/($A22*1000*365)</f>
        <v>1.0874430284602719</v>
      </c>
      <c r="I22" s="4">
        <f t="shared" ref="I22:I53" si="45">D22/($A22*1000*365)</f>
        <v>1.0157170010630114</v>
      </c>
      <c r="J22" s="4">
        <f t="shared" ref="J22:J53" si="46">E22/($A22*1000*365)</f>
        <v>2.5913878726012523</v>
      </c>
      <c r="K22" s="4">
        <f t="shared" ref="K22:K53" si="47">F22/($A22*1000*365)</f>
        <v>2.5529053999093634</v>
      </c>
      <c r="M22" s="1">
        <f t="shared" ref="M22:U22" si="48">IF(comp_level="low",M73,IF(comp_level="mid",M123,M173))</f>
        <v>929262</v>
      </c>
      <c r="N22" s="1">
        <f t="shared" si="48"/>
        <v>63958</v>
      </c>
      <c r="O22" s="1">
        <f t="shared" si="48"/>
        <v>29.9</v>
      </c>
      <c r="P22" s="1">
        <f t="shared" si="48"/>
        <v>929262</v>
      </c>
      <c r="Q22" s="1">
        <f t="shared" si="48"/>
        <v>54795</v>
      </c>
      <c r="R22" s="1">
        <f t="shared" si="48"/>
        <v>29.9</v>
      </c>
      <c r="S22" s="1">
        <f t="shared" si="48"/>
        <v>2465729</v>
      </c>
      <c r="T22" s="1">
        <f t="shared" si="48"/>
        <v>135204</v>
      </c>
      <c r="U22" s="1">
        <f t="shared" si="48"/>
        <v>31.5</v>
      </c>
      <c r="V22" s="1">
        <f t="shared" ref="V22:X22" si="49">IF(comp_level="low",V73,IF(comp_level="mid",V123,V173))</f>
        <v>2466706</v>
      </c>
      <c r="W22" s="1">
        <f t="shared" si="49"/>
        <v>130739</v>
      </c>
      <c r="X22" s="1">
        <f t="shared" si="49"/>
        <v>31.8</v>
      </c>
    </row>
    <row r="23" spans="1:27" x14ac:dyDescent="0.35">
      <c r="A23">
        <v>0.42</v>
      </c>
      <c r="B23">
        <v>1.181</v>
      </c>
      <c r="C23" s="1">
        <f t="shared" si="0"/>
        <v>157369.56123400433</v>
      </c>
      <c r="D23" s="1">
        <f t="shared" si="1"/>
        <v>146380.56123400433</v>
      </c>
      <c r="E23" s="1">
        <f t="shared" si="11"/>
        <v>335219.02608189511</v>
      </c>
      <c r="F23" s="1">
        <f t="shared" si="2"/>
        <v>332482.51361511846</v>
      </c>
      <c r="H23" s="4">
        <f t="shared" si="44"/>
        <v>1.0265463876973537</v>
      </c>
      <c r="I23" s="4">
        <f t="shared" si="45"/>
        <v>0.95486341313766687</v>
      </c>
      <c r="J23" s="4">
        <f t="shared" si="46"/>
        <v>2.186686406274593</v>
      </c>
      <c r="K23" s="4">
        <f t="shared" si="47"/>
        <v>2.1688357052519143</v>
      </c>
      <c r="M23" s="1">
        <f t="shared" ref="M23:U23" si="50">IF(comp_level="low",M74,IF(comp_level="mid",M124,M174))</f>
        <v>1041982</v>
      </c>
      <c r="N23" s="1">
        <f t="shared" si="50"/>
        <v>74683</v>
      </c>
      <c r="O23" s="1">
        <f t="shared" si="50"/>
        <v>31.6</v>
      </c>
      <c r="P23" s="1">
        <f t="shared" si="50"/>
        <v>1041982</v>
      </c>
      <c r="Q23" s="1">
        <f t="shared" si="50"/>
        <v>63694</v>
      </c>
      <c r="R23" s="1">
        <f t="shared" si="50"/>
        <v>31.6</v>
      </c>
      <c r="S23" s="1">
        <f t="shared" si="50"/>
        <v>2444446</v>
      </c>
      <c r="T23" s="1">
        <f t="shared" si="50"/>
        <v>140886</v>
      </c>
      <c r="U23" s="1">
        <f t="shared" si="50"/>
        <v>31.4</v>
      </c>
      <c r="V23" s="1">
        <f t="shared" ref="V23:X23" si="51">IF(comp_level="low",V74,IF(comp_level="mid",V124,V174))</f>
        <v>2473531</v>
      </c>
      <c r="W23" s="1">
        <f t="shared" si="51"/>
        <v>136372</v>
      </c>
      <c r="X23" s="1">
        <f t="shared" si="51"/>
        <v>31.7</v>
      </c>
    </row>
    <row r="24" spans="1:27" x14ac:dyDescent="0.35">
      <c r="A24">
        <v>0.505</v>
      </c>
      <c r="B24">
        <v>1.3939999999999999</v>
      </c>
      <c r="C24" s="1">
        <f t="shared" si="0"/>
        <v>174773.96451373718</v>
      </c>
      <c r="D24" s="1">
        <f t="shared" si="1"/>
        <v>161560.96451373718</v>
      </c>
      <c r="E24" s="1">
        <f t="shared" si="11"/>
        <v>355761.29560094175</v>
      </c>
      <c r="F24" s="1">
        <f t="shared" si="2"/>
        <v>360473.86138696596</v>
      </c>
      <c r="H24" s="4">
        <f t="shared" si="44"/>
        <v>0.94818372176176424</v>
      </c>
      <c r="I24" s="4">
        <f t="shared" si="45"/>
        <v>0.8765005534449325</v>
      </c>
      <c r="J24" s="4">
        <f t="shared" si="46"/>
        <v>1.9300762001949912</v>
      </c>
      <c r="K24" s="4">
        <f t="shared" si="47"/>
        <v>1.9556428123529959</v>
      </c>
      <c r="M24" s="1">
        <f t="shared" ref="M24:U24" si="52">IF(comp_level="low",M75,IF(comp_level="mid",M125,M175))</f>
        <v>1130049</v>
      </c>
      <c r="N24" s="1">
        <f t="shared" si="52"/>
        <v>85339</v>
      </c>
      <c r="O24" s="1">
        <f t="shared" si="52"/>
        <v>31.9</v>
      </c>
      <c r="P24" s="1">
        <f t="shared" si="52"/>
        <v>1130049</v>
      </c>
      <c r="Q24" s="1">
        <f t="shared" si="52"/>
        <v>72126</v>
      </c>
      <c r="R24" s="1">
        <f t="shared" si="52"/>
        <v>31.9</v>
      </c>
      <c r="S24" s="1">
        <f t="shared" si="52"/>
        <v>2553870</v>
      </c>
      <c r="T24" s="1">
        <f t="shared" si="52"/>
        <v>152353</v>
      </c>
      <c r="U24" s="1">
        <f t="shared" si="52"/>
        <v>31.2</v>
      </c>
      <c r="V24" s="1">
        <f t="shared" ref="V24:X24" si="53">IF(comp_level="low",V75,IF(comp_level="mid",V125,V175))</f>
        <v>2657522</v>
      </c>
      <c r="W24" s="1">
        <f t="shared" si="53"/>
        <v>149586</v>
      </c>
      <c r="X24" s="1">
        <f t="shared" si="53"/>
        <v>31.6</v>
      </c>
    </row>
    <row r="25" spans="1:27" x14ac:dyDescent="0.35">
      <c r="A25">
        <v>0.60699999999999998</v>
      </c>
      <c r="B25">
        <v>1.645</v>
      </c>
      <c r="C25" s="1">
        <f t="shared" si="0"/>
        <v>191901.95168367503</v>
      </c>
      <c r="D25" s="1">
        <f t="shared" si="1"/>
        <v>176020.95168367503</v>
      </c>
      <c r="E25" s="1">
        <f t="shared" si="11"/>
        <v>386307.28918570391</v>
      </c>
      <c r="F25" s="1">
        <f t="shared" si="2"/>
        <v>390474.40385599656</v>
      </c>
      <c r="H25" s="4">
        <f t="shared" si="44"/>
        <v>0.86615942625386488</v>
      </c>
      <c r="I25" s="4">
        <f t="shared" si="45"/>
        <v>0.79447970789950584</v>
      </c>
      <c r="J25" s="4">
        <f t="shared" si="46"/>
        <v>1.7436180144239755</v>
      </c>
      <c r="K25" s="4">
        <f t="shared" si="47"/>
        <v>1.762426502927023</v>
      </c>
      <c r="M25" s="1">
        <f t="shared" ref="M25:U25" si="54">IF(comp_level="low",M76,IF(comp_level="mid",M126,M176))</f>
        <v>1206434</v>
      </c>
      <c r="N25" s="1">
        <f t="shared" si="54"/>
        <v>96589</v>
      </c>
      <c r="O25" s="1">
        <f t="shared" si="54"/>
        <v>32.1</v>
      </c>
      <c r="P25" s="1">
        <f t="shared" si="54"/>
        <v>1206434</v>
      </c>
      <c r="Q25" s="1">
        <f t="shared" si="54"/>
        <v>80708</v>
      </c>
      <c r="R25" s="1">
        <f t="shared" si="54"/>
        <v>32.1</v>
      </c>
      <c r="S25" s="1">
        <f t="shared" si="54"/>
        <v>2758689</v>
      </c>
      <c r="T25" s="1">
        <f t="shared" si="54"/>
        <v>166992</v>
      </c>
      <c r="U25" s="1">
        <f t="shared" si="54"/>
        <v>31.4</v>
      </c>
      <c r="V25" s="1">
        <f t="shared" ref="V25:X25" si="55">IF(comp_level="low",V76,IF(comp_level="mid",V126,V176))</f>
        <v>2838523</v>
      </c>
      <c r="W25" s="1">
        <f t="shared" si="55"/>
        <v>165426</v>
      </c>
      <c r="X25" s="1">
        <f t="shared" si="55"/>
        <v>31.7</v>
      </c>
    </row>
    <row r="26" spans="1:27" x14ac:dyDescent="0.35">
      <c r="A26">
        <v>0.72899999999999998</v>
      </c>
      <c r="B26">
        <v>1.9410000000000001</v>
      </c>
      <c r="C26" s="1">
        <f t="shared" si="0"/>
        <v>210524.02479212277</v>
      </c>
      <c r="D26" s="1">
        <f t="shared" si="1"/>
        <v>191452.02479212277</v>
      </c>
      <c r="E26" s="1">
        <f t="shared" si="11"/>
        <v>420704.60185710981</v>
      </c>
      <c r="F26" s="1">
        <f t="shared" si="2"/>
        <v>431252.06826042733</v>
      </c>
      <c r="H26" s="4">
        <f t="shared" si="44"/>
        <v>0.79119087807325772</v>
      </c>
      <c r="I26" s="4">
        <f t="shared" si="45"/>
        <v>0.71951453404785226</v>
      </c>
      <c r="J26" s="4">
        <f t="shared" si="46"/>
        <v>1.5810910117335055</v>
      </c>
      <c r="K26" s="4">
        <f t="shared" si="47"/>
        <v>1.6207304743237212</v>
      </c>
      <c r="M26" s="1">
        <f t="shared" ref="M26:U26" si="56">IF(comp_level="low",M77,IF(comp_level="mid",M127,M177))</f>
        <v>1283038</v>
      </c>
      <c r="N26" s="1">
        <f t="shared" si="56"/>
        <v>109334</v>
      </c>
      <c r="O26" s="1">
        <f t="shared" si="56"/>
        <v>32.299999999999997</v>
      </c>
      <c r="P26" s="1">
        <f t="shared" si="56"/>
        <v>1283038</v>
      </c>
      <c r="Q26" s="1">
        <f t="shared" si="56"/>
        <v>90262</v>
      </c>
      <c r="R26" s="1">
        <f t="shared" si="56"/>
        <v>32.299999999999997</v>
      </c>
      <c r="S26" s="1">
        <f t="shared" si="56"/>
        <v>2965531</v>
      </c>
      <c r="T26" s="1">
        <f t="shared" si="56"/>
        <v>184728</v>
      </c>
      <c r="U26" s="1">
        <f t="shared" si="56"/>
        <v>31.3</v>
      </c>
      <c r="V26" s="1">
        <f t="shared" ref="V26:X26" si="57">IF(comp_level="low",V77,IF(comp_level="mid",V127,V177))</f>
        <v>3112781</v>
      </c>
      <c r="W26" s="1">
        <f t="shared" si="57"/>
        <v>184680</v>
      </c>
      <c r="X26" s="1">
        <f t="shared" si="57"/>
        <v>31.8</v>
      </c>
    </row>
    <row r="27" spans="1:27" x14ac:dyDescent="0.35">
      <c r="A27">
        <v>0.81699999999999995</v>
      </c>
      <c r="B27">
        <v>2.1520000000000001</v>
      </c>
      <c r="C27" s="1">
        <f t="shared" si="0"/>
        <v>232439.43466986829</v>
      </c>
      <c r="D27" s="1">
        <f t="shared" si="1"/>
        <v>211066.43466986829</v>
      </c>
      <c r="E27" s="1">
        <f t="shared" si="11"/>
        <v>443896.02582667104</v>
      </c>
      <c r="F27" s="1">
        <f t="shared" si="2"/>
        <v>455527.83968989365</v>
      </c>
      <c r="H27" s="4">
        <f t="shared" si="44"/>
        <v>0.77946189591008963</v>
      </c>
      <c r="I27" s="4">
        <f t="shared" si="45"/>
        <v>0.70778972408198482</v>
      </c>
      <c r="J27" s="4">
        <f t="shared" si="46"/>
        <v>1.4885599699088581</v>
      </c>
      <c r="K27" s="4">
        <f t="shared" si="47"/>
        <v>1.5275660692808426</v>
      </c>
      <c r="M27" s="1">
        <f t="shared" ref="M27:U27" si="58">IF(comp_level="low",M78,IF(comp_level="mid",M128,M178))</f>
        <v>1397539</v>
      </c>
      <c r="N27" s="1">
        <f t="shared" si="58"/>
        <v>122219</v>
      </c>
      <c r="O27" s="1">
        <f t="shared" si="58"/>
        <v>32.299999999999997</v>
      </c>
      <c r="P27" s="1">
        <f t="shared" si="58"/>
        <v>1397539</v>
      </c>
      <c r="Q27" s="1">
        <f t="shared" si="58"/>
        <v>100846</v>
      </c>
      <c r="R27" s="1">
        <f t="shared" si="58"/>
        <v>32.299999999999997</v>
      </c>
      <c r="S27" s="1">
        <f t="shared" si="58"/>
        <v>3132284</v>
      </c>
      <c r="T27" s="1">
        <f t="shared" si="58"/>
        <v>194880</v>
      </c>
      <c r="U27" s="1">
        <f t="shared" si="58"/>
        <v>31.4</v>
      </c>
      <c r="V27" s="1">
        <f t="shared" ref="V27:X27" si="59">IF(comp_level="low",V78,IF(comp_level="mid",V128,V178))</f>
        <v>3242059</v>
      </c>
      <c r="W27" s="1">
        <f t="shared" si="59"/>
        <v>198254</v>
      </c>
      <c r="X27" s="1">
        <f t="shared" si="59"/>
        <v>31.6</v>
      </c>
    </row>
    <row r="28" spans="1:27" x14ac:dyDescent="0.35">
      <c r="A28">
        <v>0.98099999999999998</v>
      </c>
      <c r="B28">
        <v>2.5390000000000001</v>
      </c>
      <c r="C28" s="1">
        <f t="shared" si="0"/>
        <v>265205.0500402</v>
      </c>
      <c r="D28" s="1">
        <f t="shared" si="1"/>
        <v>239534.05004020003</v>
      </c>
      <c r="E28" s="1">
        <f t="shared" si="11"/>
        <v>497720.11484742339</v>
      </c>
      <c r="F28" s="1">
        <f t="shared" si="2"/>
        <v>508295.53142991557</v>
      </c>
      <c r="H28" s="4">
        <f t="shared" si="44"/>
        <v>0.74066175147026381</v>
      </c>
      <c r="I28" s="4">
        <f t="shared" si="45"/>
        <v>0.66896806456984081</v>
      </c>
      <c r="J28" s="4">
        <f t="shared" si="46"/>
        <v>1.3900272711586539</v>
      </c>
      <c r="K28" s="4">
        <f t="shared" si="47"/>
        <v>1.4195621784589825</v>
      </c>
      <c r="M28" s="1">
        <f t="shared" ref="M28:U28" si="60">IF(comp_level="low",M79,IF(comp_level="mid",M129,M179))</f>
        <v>1559497</v>
      </c>
      <c r="N28" s="1">
        <f t="shared" si="60"/>
        <v>142626</v>
      </c>
      <c r="O28" s="1">
        <f t="shared" si="60"/>
        <v>32.700000000000003</v>
      </c>
      <c r="P28" s="1">
        <f t="shared" si="60"/>
        <v>1559497</v>
      </c>
      <c r="Q28" s="1">
        <f t="shared" si="60"/>
        <v>116955</v>
      </c>
      <c r="R28" s="1">
        <f t="shared" si="60"/>
        <v>32.700000000000003</v>
      </c>
      <c r="S28" s="1">
        <f t="shared" si="60"/>
        <v>3402302</v>
      </c>
      <c r="T28" s="1">
        <f t="shared" si="60"/>
        <v>227485</v>
      </c>
      <c r="U28" s="1">
        <f t="shared" si="60"/>
        <v>31.5</v>
      </c>
      <c r="V28" s="1">
        <f t="shared" ref="V28:X28" si="61">IF(comp_level="low",V79,IF(comp_level="mid",V129,V179))</f>
        <v>3521029</v>
      </c>
      <c r="W28" s="1">
        <f t="shared" si="61"/>
        <v>229385</v>
      </c>
      <c r="X28" s="1">
        <f t="shared" si="61"/>
        <v>31.8</v>
      </c>
    </row>
    <row r="29" spans="1:27" x14ac:dyDescent="0.35">
      <c r="A29">
        <v>1.179</v>
      </c>
      <c r="B29">
        <v>2.996</v>
      </c>
      <c r="C29" s="1">
        <f t="shared" si="0"/>
        <v>301435.58728737116</v>
      </c>
      <c r="D29" s="1">
        <f t="shared" si="1"/>
        <v>270584.58728737116</v>
      </c>
      <c r="E29" s="1">
        <f t="shared" si="11"/>
        <v>565542.36075199151</v>
      </c>
      <c r="F29" s="1">
        <f t="shared" si="2"/>
        <v>569138.82177180052</v>
      </c>
      <c r="H29" s="4">
        <f t="shared" si="44"/>
        <v>0.70046728080999954</v>
      </c>
      <c r="I29" s="4">
        <f t="shared" si="45"/>
        <v>0.62877662120759681</v>
      </c>
      <c r="J29" s="4">
        <f t="shared" si="46"/>
        <v>1.3141909460118082</v>
      </c>
      <c r="K29" s="4">
        <f t="shared" si="47"/>
        <v>1.3225482978883905</v>
      </c>
      <c r="M29" s="1">
        <f t="shared" ref="M29:U29" si="62">IF(comp_level="low",M80,IF(comp_level="mid",M130,M180))</f>
        <v>1739442</v>
      </c>
      <c r="N29" s="1">
        <f t="shared" si="62"/>
        <v>164938</v>
      </c>
      <c r="O29" s="1">
        <f t="shared" si="62"/>
        <v>32.9</v>
      </c>
      <c r="P29" s="1">
        <f t="shared" si="62"/>
        <v>1739442</v>
      </c>
      <c r="Q29" s="1">
        <f t="shared" si="62"/>
        <v>134087</v>
      </c>
      <c r="R29" s="1">
        <f t="shared" si="62"/>
        <v>32.9</v>
      </c>
      <c r="S29" s="1">
        <f t="shared" si="62"/>
        <v>3841072</v>
      </c>
      <c r="T29" s="1">
        <f t="shared" si="62"/>
        <v>260457</v>
      </c>
      <c r="U29" s="1">
        <f t="shared" si="62"/>
        <v>31.5</v>
      </c>
      <c r="V29" s="1">
        <f t="shared" ref="V29:X29" si="63">IF(comp_level="low",V80,IF(comp_level="mid",V130,V180))</f>
        <v>3871418</v>
      </c>
      <c r="W29" s="1">
        <f t="shared" si="63"/>
        <v>262473</v>
      </c>
      <c r="X29" s="1">
        <f t="shared" si="63"/>
        <v>31.8</v>
      </c>
    </row>
    <row r="30" spans="1:27" x14ac:dyDescent="0.35">
      <c r="A30">
        <v>1.417</v>
      </c>
      <c r="B30">
        <v>3.536</v>
      </c>
      <c r="C30" s="1">
        <f t="shared" si="0"/>
        <v>333293.73134476988</v>
      </c>
      <c r="D30" s="1">
        <f t="shared" si="1"/>
        <v>296216.73134476988</v>
      </c>
      <c r="E30" s="1">
        <f t="shared" si="11"/>
        <v>624039.8175049735</v>
      </c>
      <c r="F30" s="1">
        <f t="shared" si="2"/>
        <v>631671.87051720836</v>
      </c>
      <c r="H30" s="4">
        <f t="shared" si="44"/>
        <v>0.64441320432859284</v>
      </c>
      <c r="I30" s="4">
        <f t="shared" si="45"/>
        <v>0.57272596232590534</v>
      </c>
      <c r="J30" s="4">
        <f t="shared" si="46"/>
        <v>1.2065618420258379</v>
      </c>
      <c r="K30" s="4">
        <f t="shared" si="47"/>
        <v>1.2213181823787636</v>
      </c>
      <c r="M30" s="1">
        <f t="shared" ref="M30:U30" si="64">IF(comp_level="low",M81,IF(comp_level="mid",M131,M181))</f>
        <v>1842983</v>
      </c>
      <c r="N30" s="1">
        <f t="shared" si="64"/>
        <v>188789</v>
      </c>
      <c r="O30" s="1">
        <f t="shared" si="64"/>
        <v>33</v>
      </c>
      <c r="P30" s="1">
        <f t="shared" si="64"/>
        <v>1842983</v>
      </c>
      <c r="Q30" s="1">
        <f t="shared" si="64"/>
        <v>151712</v>
      </c>
      <c r="R30" s="1">
        <f t="shared" si="64"/>
        <v>33</v>
      </c>
      <c r="S30" s="1">
        <f t="shared" si="64"/>
        <v>4196377</v>
      </c>
      <c r="T30" s="1">
        <f t="shared" si="64"/>
        <v>291036</v>
      </c>
      <c r="U30" s="1">
        <f t="shared" si="64"/>
        <v>31.6</v>
      </c>
      <c r="V30" s="1">
        <f t="shared" ref="V30:X30" si="65">IF(comp_level="low",V81,IF(comp_level="mid",V131,V181))</f>
        <v>4233191</v>
      </c>
      <c r="W30" s="1">
        <f t="shared" si="65"/>
        <v>296349</v>
      </c>
      <c r="X30" s="1">
        <f t="shared" si="65"/>
        <v>31.8</v>
      </c>
    </row>
    <row r="31" spans="1:27" x14ac:dyDescent="0.35">
      <c r="A31">
        <v>2.044</v>
      </c>
      <c r="B31">
        <v>4.923</v>
      </c>
      <c r="C31" s="1">
        <f t="shared" si="0"/>
        <v>447534.44070170575</v>
      </c>
      <c r="D31" s="1">
        <f t="shared" si="1"/>
        <v>394054.44070170575</v>
      </c>
      <c r="E31" s="1">
        <f t="shared" si="11"/>
        <v>771306.18211664818</v>
      </c>
      <c r="F31" s="1">
        <f t="shared" si="2"/>
        <v>801306.03358523152</v>
      </c>
      <c r="H31" s="4">
        <f t="shared" si="44"/>
        <v>0.59986387247903084</v>
      </c>
      <c r="I31" s="4">
        <f t="shared" si="45"/>
        <v>0.52818062984439018</v>
      </c>
      <c r="J31" s="4">
        <f t="shared" si="46"/>
        <v>1.0338393455173152</v>
      </c>
      <c r="K31" s="4">
        <f t="shared" si="47"/>
        <v>1.0740503894931126</v>
      </c>
      <c r="M31" s="1">
        <f t="shared" ref="M31:U31" si="66">IF(comp_level="low",M82,IF(comp_level="mid",M132,M182))</f>
        <v>2293775</v>
      </c>
      <c r="N31" s="1">
        <f t="shared" si="66"/>
        <v>268117</v>
      </c>
      <c r="O31" s="1">
        <f t="shared" si="66"/>
        <v>33.299999999999997</v>
      </c>
      <c r="P31" s="1">
        <f t="shared" si="66"/>
        <v>2293775</v>
      </c>
      <c r="Q31" s="1">
        <f t="shared" si="66"/>
        <v>214637</v>
      </c>
      <c r="R31" s="1">
        <f t="shared" si="66"/>
        <v>33.299999999999997</v>
      </c>
      <c r="S31" s="1">
        <f t="shared" si="66"/>
        <v>5046703</v>
      </c>
      <c r="T31" s="1">
        <f t="shared" si="66"/>
        <v>370461</v>
      </c>
      <c r="U31" s="1">
        <f t="shared" si="66"/>
        <v>31.5</v>
      </c>
      <c r="V31" s="1">
        <f t="shared" ref="V31:X31" si="67">IF(comp_level="low",V82,IF(comp_level="mid",V132,V182))</f>
        <v>5265034</v>
      </c>
      <c r="W31" s="1">
        <f t="shared" si="67"/>
        <v>384248</v>
      </c>
      <c r="X31" s="1">
        <f t="shared" si="67"/>
        <v>31.8</v>
      </c>
    </row>
    <row r="32" spans="1:27" x14ac:dyDescent="0.35">
      <c r="A32">
        <v>2.4550000000000001</v>
      </c>
      <c r="B32">
        <v>5.8090000000000002</v>
      </c>
      <c r="C32" s="1">
        <f t="shared" si="0"/>
        <v>501685.22440372227</v>
      </c>
      <c r="D32" s="1">
        <f t="shared" si="1"/>
        <v>437451.22440372227</v>
      </c>
      <c r="E32" s="1">
        <f t="shared" si="11"/>
        <v>886699.67704126728</v>
      </c>
      <c r="F32" s="1">
        <f t="shared" si="2"/>
        <v>902806.80333519599</v>
      </c>
      <c r="H32" s="4">
        <f t="shared" si="44"/>
        <v>0.55986968100183832</v>
      </c>
      <c r="I32" s="4">
        <f t="shared" si="45"/>
        <v>0.48818594917135538</v>
      </c>
      <c r="J32" s="4">
        <f t="shared" si="46"/>
        <v>0.98953734569234419</v>
      </c>
      <c r="K32" s="4">
        <f t="shared" si="47"/>
        <v>1.0075125445249515</v>
      </c>
      <c r="M32" s="1">
        <f t="shared" ref="M32:U32" si="68">IF(comp_level="low",M83,IF(comp_level="mid",M133,M183))</f>
        <v>2522080</v>
      </c>
      <c r="N32" s="1">
        <f t="shared" si="68"/>
        <v>304566</v>
      </c>
      <c r="O32" s="1">
        <f t="shared" si="68"/>
        <v>33.4</v>
      </c>
      <c r="P32" s="1">
        <f t="shared" si="68"/>
        <v>2522080</v>
      </c>
      <c r="Q32" s="1">
        <f t="shared" si="68"/>
        <v>240332</v>
      </c>
      <c r="R32" s="1">
        <f t="shared" si="68"/>
        <v>33.4</v>
      </c>
      <c r="S32" s="1">
        <f t="shared" si="68"/>
        <v>5806491</v>
      </c>
      <c r="T32" s="1">
        <f t="shared" si="68"/>
        <v>426340</v>
      </c>
      <c r="U32" s="1">
        <f t="shared" si="68"/>
        <v>31.7</v>
      </c>
      <c r="V32" s="1">
        <f t="shared" ref="V32:X32" si="69">IF(comp_level="low",V83,IF(comp_level="mid",V133,V183))</f>
        <v>5900602</v>
      </c>
      <c r="W32" s="1">
        <f t="shared" si="69"/>
        <v>436229</v>
      </c>
      <c r="X32" s="1">
        <f t="shared" si="69"/>
        <v>32</v>
      </c>
    </row>
    <row r="33" spans="1:24" x14ac:dyDescent="0.35">
      <c r="A33">
        <v>2.9489999999999998</v>
      </c>
      <c r="B33">
        <v>6.8550000000000004</v>
      </c>
      <c r="C33" s="1">
        <f t="shared" si="0"/>
        <v>595394.82213206822</v>
      </c>
      <c r="D33" s="1">
        <f t="shared" si="1"/>
        <v>518240.82213206822</v>
      </c>
      <c r="E33" s="1">
        <f t="shared" si="11"/>
        <v>997780.24050727382</v>
      </c>
      <c r="F33" s="1">
        <f t="shared" si="2"/>
        <v>1015804.9788547433</v>
      </c>
      <c r="H33" s="4">
        <f t="shared" si="44"/>
        <v>0.55314299449738547</v>
      </c>
      <c r="I33" s="4">
        <f t="shared" si="45"/>
        <v>0.48146418069005814</v>
      </c>
      <c r="J33" s="4">
        <f t="shared" si="46"/>
        <v>0.92697337895573961</v>
      </c>
      <c r="K33" s="4">
        <f t="shared" si="47"/>
        <v>0.94371900282402976</v>
      </c>
      <c r="M33" s="1">
        <f t="shared" ref="M33:U33" si="70">IF(comp_level="low",M84,IF(comp_level="mid",M134,M184))</f>
        <v>2896598</v>
      </c>
      <c r="N33" s="1">
        <f t="shared" si="70"/>
        <v>369182</v>
      </c>
      <c r="O33" s="1">
        <f t="shared" si="70"/>
        <v>33.5</v>
      </c>
      <c r="P33" s="1">
        <f t="shared" si="70"/>
        <v>2896598</v>
      </c>
      <c r="Q33" s="1">
        <f t="shared" si="70"/>
        <v>292028</v>
      </c>
      <c r="R33" s="1">
        <f t="shared" si="70"/>
        <v>33.5</v>
      </c>
      <c r="S33" s="1">
        <f t="shared" si="70"/>
        <v>6455926</v>
      </c>
      <c r="T33" s="1">
        <f t="shared" si="70"/>
        <v>485931</v>
      </c>
      <c r="U33" s="1">
        <f t="shared" si="70"/>
        <v>31.7</v>
      </c>
      <c r="V33" s="1">
        <f t="shared" ref="V33:X33" si="71">IF(comp_level="low",V84,IF(comp_level="mid",V134,V184))</f>
        <v>6514864</v>
      </c>
      <c r="W33" s="1">
        <f t="shared" si="71"/>
        <v>500202</v>
      </c>
      <c r="X33" s="1">
        <f t="shared" si="71"/>
        <v>31.9</v>
      </c>
    </row>
    <row r="34" spans="1:24" x14ac:dyDescent="0.35">
      <c r="A34">
        <v>3.1930000000000001</v>
      </c>
      <c r="B34">
        <v>7.3650000000000002</v>
      </c>
      <c r="C34" s="1">
        <f t="shared" si="0"/>
        <v>635756.81833517575</v>
      </c>
      <c r="D34" s="1">
        <f t="shared" si="1"/>
        <v>552216.81833517575</v>
      </c>
      <c r="E34" s="1">
        <f t="shared" si="11"/>
        <v>1051237.1260219731</v>
      </c>
      <c r="F34" s="1">
        <f t="shared" si="2"/>
        <v>1064529.789363629</v>
      </c>
      <c r="H34" s="4">
        <f t="shared" si="44"/>
        <v>0.54550563804827834</v>
      </c>
      <c r="I34" s="4">
        <f t="shared" si="45"/>
        <v>0.47382486375176497</v>
      </c>
      <c r="J34" s="4">
        <f t="shared" si="46"/>
        <v>0.9020049217440318</v>
      </c>
      <c r="K34" s="4">
        <f t="shared" si="47"/>
        <v>0.91341057652967661</v>
      </c>
      <c r="M34" s="1">
        <f t="shared" ref="M34:U34" si="72">IF(comp_level="low",M85,IF(comp_level="mid",M135,M185))</f>
        <v>3015951</v>
      </c>
      <c r="N34" s="1">
        <f t="shared" si="72"/>
        <v>400223</v>
      </c>
      <c r="O34" s="1">
        <f t="shared" si="72"/>
        <v>33.5</v>
      </c>
      <c r="P34" s="1">
        <f t="shared" si="72"/>
        <v>3015951</v>
      </c>
      <c r="Q34" s="1">
        <f t="shared" si="72"/>
        <v>316683</v>
      </c>
      <c r="R34" s="1">
        <f t="shared" si="72"/>
        <v>33.5</v>
      </c>
      <c r="S34" s="1">
        <f t="shared" si="72"/>
        <v>6734618</v>
      </c>
      <c r="T34" s="1">
        <f t="shared" si="72"/>
        <v>516811</v>
      </c>
      <c r="U34" s="1">
        <f t="shared" si="72"/>
        <v>31.6</v>
      </c>
      <c r="V34" s="1">
        <f t="shared" ref="V34:X34" si="73">IF(comp_level="low",V85,IF(comp_level="mid",V135,V185))</f>
        <v>6758599</v>
      </c>
      <c r="W34" s="1">
        <f t="shared" si="73"/>
        <v>529637</v>
      </c>
      <c r="X34" s="1">
        <f t="shared" si="73"/>
        <v>31.9</v>
      </c>
    </row>
    <row r="35" spans="1:24" x14ac:dyDescent="0.35">
      <c r="A35">
        <v>3.8359999999999999</v>
      </c>
      <c r="B35">
        <v>8.6910000000000007</v>
      </c>
      <c r="C35" s="1">
        <f t="shared" si="0"/>
        <v>756981.36867114285</v>
      </c>
      <c r="D35" s="1">
        <f t="shared" si="1"/>
        <v>656594.36867114285</v>
      </c>
      <c r="E35" s="1">
        <f t="shared" si="11"/>
        <v>1211104.1779372359</v>
      </c>
      <c r="F35" s="1">
        <f t="shared" si="2"/>
        <v>1217435.5506705306</v>
      </c>
      <c r="H35" s="4">
        <f t="shared" si="44"/>
        <v>0.5406469129309518</v>
      </c>
      <c r="I35" s="4">
        <f t="shared" si="45"/>
        <v>0.46894908271397351</v>
      </c>
      <c r="J35" s="4">
        <f t="shared" si="46"/>
        <v>0.86498791402090924</v>
      </c>
      <c r="K35" s="4">
        <f t="shared" si="47"/>
        <v>0.86950987092042986</v>
      </c>
      <c r="M35" s="1">
        <f t="shared" ref="M35:U35" si="74">IF(comp_level="low",M86,IF(comp_level="mid",M136,M186))</f>
        <v>3618715</v>
      </c>
      <c r="N35" s="1">
        <f t="shared" si="74"/>
        <v>474152</v>
      </c>
      <c r="O35" s="1">
        <f t="shared" si="74"/>
        <v>33.4</v>
      </c>
      <c r="P35" s="1">
        <f t="shared" si="74"/>
        <v>3618715</v>
      </c>
      <c r="Q35" s="1">
        <f t="shared" si="74"/>
        <v>373765</v>
      </c>
      <c r="R35" s="1">
        <f t="shared" si="74"/>
        <v>33.4</v>
      </c>
      <c r="S35" s="1">
        <f t="shared" si="74"/>
        <v>7683115</v>
      </c>
      <c r="T35" s="1">
        <f t="shared" si="74"/>
        <v>601410</v>
      </c>
      <c r="U35" s="1">
        <f t="shared" si="74"/>
        <v>31.6</v>
      </c>
      <c r="V35" s="1">
        <f t="shared" ref="V35:X35" si="75">IF(comp_level="low",V86,IF(comp_level="mid",V136,V186))</f>
        <v>7624565</v>
      </c>
      <c r="W35" s="1">
        <f t="shared" si="75"/>
        <v>614008</v>
      </c>
      <c r="X35" s="1">
        <f t="shared" si="75"/>
        <v>31.9</v>
      </c>
    </row>
    <row r="36" spans="1:24" x14ac:dyDescent="0.35">
      <c r="A36">
        <v>4.4809999999999999</v>
      </c>
      <c r="B36">
        <v>9.9990000000000006</v>
      </c>
      <c r="C36" s="1">
        <f t="shared" si="0"/>
        <v>841918.78624204244</v>
      </c>
      <c r="D36" s="1">
        <f t="shared" si="1"/>
        <v>724651.78624204244</v>
      </c>
      <c r="E36" s="1">
        <f t="shared" si="11"/>
        <v>1332902.6258754279</v>
      </c>
      <c r="F36" s="1">
        <f t="shared" si="2"/>
        <v>1341589.9086737307</v>
      </c>
      <c r="H36" s="4">
        <f t="shared" si="44"/>
        <v>0.51475715501495967</v>
      </c>
      <c r="I36" s="4">
        <f t="shared" si="45"/>
        <v>0.44305899566329826</v>
      </c>
      <c r="J36" s="4">
        <f t="shared" si="46"/>
        <v>0.8149493452570995</v>
      </c>
      <c r="K36" s="4">
        <f t="shared" si="47"/>
        <v>0.82026083260141336</v>
      </c>
      <c r="M36" s="1">
        <f t="shared" ref="M36:U36" si="76">IF(comp_level="low",M87,IF(comp_level="mid",M137,M187))</f>
        <v>3856165</v>
      </c>
      <c r="N36" s="1">
        <f t="shared" si="76"/>
        <v>541235</v>
      </c>
      <c r="O36" s="1">
        <f t="shared" si="76"/>
        <v>33.700000000000003</v>
      </c>
      <c r="P36" s="1">
        <f t="shared" si="76"/>
        <v>3856165</v>
      </c>
      <c r="Q36" s="1">
        <f t="shared" si="76"/>
        <v>423968</v>
      </c>
      <c r="R36" s="1">
        <f t="shared" si="76"/>
        <v>33.700000000000003</v>
      </c>
      <c r="S36" s="1">
        <f t="shared" si="76"/>
        <v>8300044</v>
      </c>
      <c r="T36" s="1">
        <f t="shared" si="76"/>
        <v>674252</v>
      </c>
      <c r="U36" s="1">
        <f t="shared" si="76"/>
        <v>31.6</v>
      </c>
      <c r="V36" s="1">
        <f t="shared" ref="V36:X36" si="77">IF(comp_level="low",V87,IF(comp_level="mid",V137,V187))</f>
        <v>8247534</v>
      </c>
      <c r="W36" s="1">
        <f t="shared" si="77"/>
        <v>688859</v>
      </c>
      <c r="X36" s="1">
        <f t="shared" si="77"/>
        <v>31.9</v>
      </c>
    </row>
    <row r="37" spans="1:24" x14ac:dyDescent="0.35">
      <c r="A37">
        <v>4.4809999999999999</v>
      </c>
      <c r="B37">
        <v>10</v>
      </c>
      <c r="C37" s="1">
        <f t="shared" ref="C37:C53" si="78">-PMT(Discount_Rate,O37,M37)+N37</f>
        <v>830085.39754035987</v>
      </c>
      <c r="D37" s="1">
        <f t="shared" ref="D37:D53" si="79">-PMT(Discount_Rate,R37,P37)+Q37</f>
        <v>712819.39754035987</v>
      </c>
      <c r="E37" s="1">
        <f t="shared" ref="E37:E53" si="80">-PMT(Discount_Rate,U37,S37)+T37</f>
        <v>1361317.8440972185</v>
      </c>
      <c r="F37" s="1">
        <f t="shared" ref="F37:F53" si="81">-PMT(Discount_Rate,X37,V37)+W37</f>
        <v>1354922.1676665121</v>
      </c>
      <c r="H37" s="4">
        <f t="shared" si="44"/>
        <v>0.50752210859266367</v>
      </c>
      <c r="I37" s="4">
        <f t="shared" si="45"/>
        <v>0.43582456065051517</v>
      </c>
      <c r="J37" s="4">
        <f t="shared" si="46"/>
        <v>0.83232267998961729</v>
      </c>
      <c r="K37" s="4">
        <f t="shared" si="47"/>
        <v>0.82841230257832132</v>
      </c>
      <c r="M37" s="1">
        <f t="shared" ref="M37:U37" si="82">IF(comp_level="low",M88,IF(comp_level="mid",M138,M188))</f>
        <v>3610773</v>
      </c>
      <c r="N37" s="1">
        <f t="shared" si="82"/>
        <v>547428</v>
      </c>
      <c r="O37" s="1">
        <f t="shared" si="82"/>
        <v>33.200000000000003</v>
      </c>
      <c r="P37" s="1">
        <f t="shared" si="82"/>
        <v>3610773</v>
      </c>
      <c r="Q37" s="1">
        <f t="shared" si="82"/>
        <v>430162</v>
      </c>
      <c r="R37" s="1">
        <f t="shared" si="82"/>
        <v>33.200000000000003</v>
      </c>
      <c r="S37" s="1">
        <f t="shared" si="82"/>
        <v>8335997</v>
      </c>
      <c r="T37" s="1">
        <f t="shared" si="82"/>
        <v>697380</v>
      </c>
      <c r="U37" s="1">
        <f t="shared" si="82"/>
        <v>31.2</v>
      </c>
      <c r="V37" s="1">
        <f t="shared" ref="V37:X37" si="83">IF(comp_level="low",V88,IF(comp_level="mid",V138,V188))</f>
        <v>8139487</v>
      </c>
      <c r="W37" s="1">
        <f t="shared" si="83"/>
        <v>708426</v>
      </c>
      <c r="X37" s="1">
        <f t="shared" si="83"/>
        <v>31.5</v>
      </c>
    </row>
    <row r="38" spans="1:24" x14ac:dyDescent="0.35">
      <c r="A38">
        <v>5.484</v>
      </c>
      <c r="B38">
        <v>12</v>
      </c>
      <c r="C38" s="1">
        <f t="shared" si="78"/>
        <v>995069.05326216854</v>
      </c>
      <c r="D38" s="1">
        <f t="shared" si="79"/>
        <v>851558.05326216854</v>
      </c>
      <c r="E38" s="1">
        <f t="shared" si="80"/>
        <v>1541744.2783344169</v>
      </c>
      <c r="F38" s="1">
        <f t="shared" si="81"/>
        <v>1544919.2595453984</v>
      </c>
      <c r="H38" s="4">
        <f t="shared" si="44"/>
        <v>0.49712191544126799</v>
      </c>
      <c r="I38" s="4">
        <f t="shared" si="45"/>
        <v>0.42542592311489891</v>
      </c>
      <c r="J38" s="4">
        <f t="shared" si="46"/>
        <v>0.77023284590510721</v>
      </c>
      <c r="K38" s="4">
        <f t="shared" si="47"/>
        <v>0.77181901998611069</v>
      </c>
      <c r="M38" s="1">
        <f t="shared" ref="M38:U38" si="84">IF(comp_level="low",M89,IF(comp_level="mid",M139,M189))</f>
        <v>4261355</v>
      </c>
      <c r="N38" s="1">
        <f t="shared" si="84"/>
        <v>661483</v>
      </c>
      <c r="O38" s="1">
        <f t="shared" si="84"/>
        <v>33.200000000000003</v>
      </c>
      <c r="P38" s="1">
        <f t="shared" si="84"/>
        <v>4261355</v>
      </c>
      <c r="Q38" s="1">
        <f t="shared" si="84"/>
        <v>517972</v>
      </c>
      <c r="R38" s="1">
        <f t="shared" si="84"/>
        <v>33.200000000000003</v>
      </c>
      <c r="S38" s="1">
        <f t="shared" si="84"/>
        <v>9266854</v>
      </c>
      <c r="T38" s="1">
        <f t="shared" si="84"/>
        <v>802278</v>
      </c>
      <c r="U38" s="1">
        <f t="shared" si="84"/>
        <v>31</v>
      </c>
      <c r="V38" s="1">
        <f t="shared" ref="V38:X38" si="85">IF(comp_level="low",V89,IF(comp_level="mid",V139,V189))</f>
        <v>9169153</v>
      </c>
      <c r="W38" s="1">
        <f t="shared" si="85"/>
        <v>815301</v>
      </c>
      <c r="X38" s="1">
        <f t="shared" si="85"/>
        <v>31.3</v>
      </c>
    </row>
    <row r="39" spans="1:24" x14ac:dyDescent="0.35">
      <c r="A39">
        <v>5.4850000000000003</v>
      </c>
      <c r="B39">
        <v>12.000999999999999</v>
      </c>
      <c r="C39" s="1">
        <f t="shared" si="78"/>
        <v>995181.10100776097</v>
      </c>
      <c r="D39" s="1">
        <f t="shared" si="79"/>
        <v>851644.10100776097</v>
      </c>
      <c r="E39" s="1">
        <f t="shared" si="80"/>
        <v>1541830.4226961853</v>
      </c>
      <c r="F39" s="1">
        <f t="shared" si="81"/>
        <v>1544999.1930798362</v>
      </c>
      <c r="H39" s="4">
        <f t="shared" si="44"/>
        <v>0.49708724966359608</v>
      </c>
      <c r="I39" s="4">
        <f t="shared" si="45"/>
        <v>0.42539134177033799</v>
      </c>
      <c r="J39" s="4">
        <f t="shared" si="46"/>
        <v>0.77013544920577182</v>
      </c>
      <c r="K39" s="4">
        <f t="shared" si="47"/>
        <v>0.77171823183019006</v>
      </c>
      <c r="M39" s="1">
        <f t="shared" ref="M39:U39" si="86">IF(comp_level="low",M90,IF(comp_level="mid",M140,M190))</f>
        <v>4261560</v>
      </c>
      <c r="N39" s="1">
        <f t="shared" si="86"/>
        <v>661579</v>
      </c>
      <c r="O39" s="1">
        <f t="shared" si="86"/>
        <v>33.200000000000003</v>
      </c>
      <c r="P39" s="1">
        <f t="shared" si="86"/>
        <v>4261560</v>
      </c>
      <c r="Q39" s="1">
        <f t="shared" si="86"/>
        <v>518042</v>
      </c>
      <c r="R39" s="1">
        <f t="shared" si="86"/>
        <v>33.200000000000003</v>
      </c>
      <c r="S39" s="1">
        <f t="shared" si="86"/>
        <v>9266931</v>
      </c>
      <c r="T39" s="1">
        <f t="shared" si="86"/>
        <v>802358</v>
      </c>
      <c r="U39" s="1">
        <f t="shared" si="86"/>
        <v>31</v>
      </c>
      <c r="V39" s="1">
        <f t="shared" ref="V39:X39" si="87">IF(comp_level="low",V90,IF(comp_level="mid",V140,V190))</f>
        <v>9169215</v>
      </c>
      <c r="W39" s="1">
        <f t="shared" si="87"/>
        <v>815376</v>
      </c>
      <c r="X39" s="1">
        <f t="shared" si="87"/>
        <v>31.3</v>
      </c>
    </row>
    <row r="40" spans="1:24" x14ac:dyDescent="0.35">
      <c r="A40">
        <v>6.7119999999999997</v>
      </c>
      <c r="B40">
        <v>14.401</v>
      </c>
      <c r="C40" s="1">
        <f t="shared" si="78"/>
        <v>1166131.1996467535</v>
      </c>
      <c r="D40" s="1">
        <f t="shared" si="79"/>
        <v>990484.19964675349</v>
      </c>
      <c r="E40" s="1">
        <f t="shared" si="80"/>
        <v>1793748.4272975554</v>
      </c>
      <c r="F40" s="1">
        <f t="shared" si="81"/>
        <v>1781773.660841987</v>
      </c>
      <c r="H40" s="4">
        <f t="shared" si="44"/>
        <v>0.47599523227535778</v>
      </c>
      <c r="I40" s="4">
        <f t="shared" si="45"/>
        <v>0.40429906756524953</v>
      </c>
      <c r="J40" s="4">
        <f t="shared" si="46"/>
        <v>0.73217807700685555</v>
      </c>
      <c r="K40" s="4">
        <f t="shared" si="47"/>
        <v>0.72729017782176553</v>
      </c>
      <c r="M40" s="1">
        <f t="shared" ref="M40:U40" si="88">IF(comp_level="low",M91,IF(comp_level="mid",M141,M191))</f>
        <v>4687427</v>
      </c>
      <c r="N40" s="1">
        <f t="shared" si="88"/>
        <v>800347</v>
      </c>
      <c r="O40" s="1">
        <f t="shared" si="88"/>
        <v>33.6</v>
      </c>
      <c r="P40" s="1">
        <f t="shared" si="88"/>
        <v>4687427</v>
      </c>
      <c r="Q40" s="1">
        <f t="shared" si="88"/>
        <v>624700</v>
      </c>
      <c r="R40" s="1">
        <f t="shared" si="88"/>
        <v>33.6</v>
      </c>
      <c r="S40" s="1">
        <f t="shared" si="88"/>
        <v>10584342</v>
      </c>
      <c r="T40" s="1">
        <f t="shared" si="88"/>
        <v>949947</v>
      </c>
      <c r="U40" s="1">
        <f t="shared" si="88"/>
        <v>31.1</v>
      </c>
      <c r="V40" s="1">
        <f t="shared" ref="V40:X40" si="89">IF(comp_level="low",V91,IF(comp_level="mid",V141,V191))</f>
        <v>10319440</v>
      </c>
      <c r="W40" s="1">
        <f t="shared" si="89"/>
        <v>961380</v>
      </c>
      <c r="X40" s="1">
        <f t="shared" si="89"/>
        <v>31.4</v>
      </c>
    </row>
    <row r="41" spans="1:24" x14ac:dyDescent="0.35">
      <c r="A41">
        <v>8.2149999999999999</v>
      </c>
      <c r="B41">
        <v>17.282</v>
      </c>
      <c r="C41" s="1">
        <f t="shared" si="78"/>
        <v>1400890.130076522</v>
      </c>
      <c r="D41" s="1">
        <f t="shared" si="79"/>
        <v>1185915.130076522</v>
      </c>
      <c r="E41" s="1">
        <f t="shared" si="80"/>
        <v>2105197.3976517478</v>
      </c>
      <c r="F41" s="1">
        <f t="shared" si="81"/>
        <v>2125240.2192512662</v>
      </c>
      <c r="H41" s="4">
        <f t="shared" si="44"/>
        <v>0.46720087046799524</v>
      </c>
      <c r="I41" s="4">
        <f t="shared" si="45"/>
        <v>0.39550609228908762</v>
      </c>
      <c r="J41" s="4">
        <f t="shared" si="46"/>
        <v>0.70208936130924815</v>
      </c>
      <c r="K41" s="4">
        <f t="shared" si="47"/>
        <v>0.70877369971444359</v>
      </c>
      <c r="M41" s="1">
        <f t="shared" ref="M41:U41" si="90">IF(comp_level="low",M92,IF(comp_level="mid",M142,M192))</f>
        <v>5584765</v>
      </c>
      <c r="N41" s="1">
        <f t="shared" si="90"/>
        <v>965082</v>
      </c>
      <c r="O41" s="1">
        <f t="shared" si="90"/>
        <v>33.6</v>
      </c>
      <c r="P41" s="1">
        <f t="shared" si="90"/>
        <v>5584765</v>
      </c>
      <c r="Q41" s="1">
        <f t="shared" si="90"/>
        <v>750107</v>
      </c>
      <c r="R41" s="1">
        <f t="shared" si="90"/>
        <v>33.6</v>
      </c>
      <c r="S41" s="1">
        <f t="shared" si="90"/>
        <v>12196160</v>
      </c>
      <c r="T41" s="1">
        <f t="shared" si="90"/>
        <v>1131056</v>
      </c>
      <c r="U41" s="1">
        <f t="shared" si="90"/>
        <v>30.9</v>
      </c>
      <c r="V41" s="1">
        <f t="shared" ref="V41:X41" si="91">IF(comp_level="low",V92,IF(comp_level="mid",V142,V192))</f>
        <v>12136938</v>
      </c>
      <c r="W41" s="1">
        <f t="shared" si="91"/>
        <v>1159466</v>
      </c>
      <c r="X41" s="1">
        <f t="shared" si="91"/>
        <v>31.3</v>
      </c>
    </row>
    <row r="42" spans="1:24" x14ac:dyDescent="0.35">
      <c r="A42">
        <v>11.066000000000001</v>
      </c>
      <c r="B42">
        <v>22.614000000000001</v>
      </c>
      <c r="C42" s="1">
        <f t="shared" si="78"/>
        <v>1803701.7741939051</v>
      </c>
      <c r="D42" s="1">
        <f t="shared" si="79"/>
        <v>1514119.7741939051</v>
      </c>
      <c r="E42" s="1">
        <f t="shared" si="80"/>
        <v>2660197.1153355613</v>
      </c>
      <c r="F42" s="1">
        <f t="shared" si="81"/>
        <v>2707726.3694711737</v>
      </c>
      <c r="H42" s="4">
        <f t="shared" si="44"/>
        <v>0.4465614220514782</v>
      </c>
      <c r="I42" s="4">
        <f t="shared" si="45"/>
        <v>0.37486656008999675</v>
      </c>
      <c r="J42" s="4">
        <f t="shared" si="46"/>
        <v>0.65861298345309494</v>
      </c>
      <c r="K42" s="4">
        <f t="shared" si="47"/>
        <v>0.67038030087746836</v>
      </c>
      <c r="M42" s="1">
        <f t="shared" ref="M42:U42" si="92">IF(comp_level="low",M93,IF(comp_level="mid",M143,M193))</f>
        <v>6867843</v>
      </c>
      <c r="N42" s="1">
        <f t="shared" si="92"/>
        <v>1268594</v>
      </c>
      <c r="O42" s="1">
        <f t="shared" si="92"/>
        <v>33.799999999999997</v>
      </c>
      <c r="P42" s="1">
        <f t="shared" si="92"/>
        <v>6867843</v>
      </c>
      <c r="Q42" s="1">
        <f t="shared" si="92"/>
        <v>979012</v>
      </c>
      <c r="R42" s="1">
        <f t="shared" si="92"/>
        <v>33.799999999999997</v>
      </c>
      <c r="S42" s="1">
        <f t="shared" si="92"/>
        <v>15075827</v>
      </c>
      <c r="T42" s="1">
        <f t="shared" si="92"/>
        <v>1458327</v>
      </c>
      <c r="U42" s="1">
        <f t="shared" si="92"/>
        <v>31.1</v>
      </c>
      <c r="V42" s="1">
        <f t="shared" ref="V42:X42" si="93">IF(comp_level="low",V93,IF(comp_level="mid",V143,V193))</f>
        <v>15197183</v>
      </c>
      <c r="W42" s="1">
        <f t="shared" si="93"/>
        <v>1499553</v>
      </c>
      <c r="X42" s="1">
        <f t="shared" si="93"/>
        <v>31.4</v>
      </c>
    </row>
    <row r="43" spans="1:24" x14ac:dyDescent="0.35">
      <c r="A43">
        <v>13.542999999999999</v>
      </c>
      <c r="B43">
        <v>27.137</v>
      </c>
      <c r="C43" s="1">
        <f t="shared" si="78"/>
        <v>2251796.619722818</v>
      </c>
      <c r="D43" s="1">
        <f t="shared" si="79"/>
        <v>1897074.619722818</v>
      </c>
      <c r="E43" s="1">
        <f t="shared" si="80"/>
        <v>3146304.0968970954</v>
      </c>
      <c r="F43" s="1">
        <f t="shared" si="81"/>
        <v>3214763.7803171822</v>
      </c>
      <c r="H43" s="4">
        <f t="shared" si="44"/>
        <v>0.45553465313887437</v>
      </c>
      <c r="I43" s="4">
        <f t="shared" si="45"/>
        <v>0.38377499162440853</v>
      </c>
      <c r="J43" s="4">
        <f t="shared" si="46"/>
        <v>0.63649200504877823</v>
      </c>
      <c r="K43" s="4">
        <f t="shared" si="47"/>
        <v>0.65034128338396158</v>
      </c>
      <c r="M43" s="1">
        <f t="shared" ref="M43:U43" si="94">IF(comp_level="low",M94,IF(comp_level="mid",M144,M194))</f>
        <v>8551639</v>
      </c>
      <c r="N43" s="1">
        <f t="shared" si="94"/>
        <v>1586507</v>
      </c>
      <c r="O43" s="1">
        <f t="shared" si="94"/>
        <v>34</v>
      </c>
      <c r="P43" s="1">
        <f t="shared" si="94"/>
        <v>8551639</v>
      </c>
      <c r="Q43" s="1">
        <f t="shared" si="94"/>
        <v>1231785</v>
      </c>
      <c r="R43" s="1">
        <f t="shared" si="94"/>
        <v>34</v>
      </c>
      <c r="S43" s="1">
        <f t="shared" si="94"/>
        <v>17440715</v>
      </c>
      <c r="T43" s="1">
        <f t="shared" si="94"/>
        <v>1754589</v>
      </c>
      <c r="U43" s="1">
        <f t="shared" si="94"/>
        <v>31</v>
      </c>
      <c r="V43" s="1">
        <f t="shared" ref="V43:X43" si="95">IF(comp_level="low",V94,IF(comp_level="mid",V144,V194))</f>
        <v>17706111</v>
      </c>
      <c r="W43" s="1">
        <f t="shared" si="95"/>
        <v>1805833</v>
      </c>
      <c r="X43" s="1">
        <f t="shared" si="95"/>
        <v>31.3</v>
      </c>
    </row>
    <row r="44" spans="1:24" x14ac:dyDescent="0.35">
      <c r="A44">
        <v>16.282</v>
      </c>
      <c r="B44">
        <v>32.564</v>
      </c>
      <c r="C44" s="1">
        <f t="shared" si="78"/>
        <v>2653317.4163772231</v>
      </c>
      <c r="D44" s="1">
        <f t="shared" si="79"/>
        <v>2226864.4163772231</v>
      </c>
      <c r="E44" s="1">
        <f t="shared" si="80"/>
        <v>3702981.6969436873</v>
      </c>
      <c r="F44" s="1">
        <f t="shared" si="81"/>
        <v>3725805.4467195021</v>
      </c>
      <c r="H44" s="4">
        <f t="shared" si="44"/>
        <v>0.44646620713641638</v>
      </c>
      <c r="I44" s="4">
        <f t="shared" si="45"/>
        <v>0.37470816859313893</v>
      </c>
      <c r="J44" s="4">
        <f t="shared" si="46"/>
        <v>0.62309024285052783</v>
      </c>
      <c r="K44" s="4">
        <f t="shared" si="47"/>
        <v>0.62693073058567106</v>
      </c>
      <c r="M44" s="1">
        <f t="shared" ref="M44:U44" si="96">IF(comp_level="low",M95,IF(comp_level="mid",M145,M195))</f>
        <v>9958586</v>
      </c>
      <c r="N44" s="1">
        <f t="shared" si="96"/>
        <v>1879730</v>
      </c>
      <c r="O44" s="1">
        <f t="shared" si="96"/>
        <v>34.200000000000003</v>
      </c>
      <c r="P44" s="1">
        <f t="shared" si="96"/>
        <v>9958586</v>
      </c>
      <c r="Q44" s="1">
        <f t="shared" si="96"/>
        <v>1453277</v>
      </c>
      <c r="R44" s="1">
        <f t="shared" si="96"/>
        <v>34.200000000000003</v>
      </c>
      <c r="S44" s="1">
        <f t="shared" si="96"/>
        <v>20321334</v>
      </c>
      <c r="T44" s="1">
        <f t="shared" si="96"/>
        <v>2082931</v>
      </c>
      <c r="U44" s="1">
        <f t="shared" si="96"/>
        <v>31.1</v>
      </c>
      <c r="V44" s="1">
        <f t="shared" ref="V44:X44" si="97">IF(comp_level="low",V95,IF(comp_level="mid",V145,V195))</f>
        <v>20201199</v>
      </c>
      <c r="W44" s="1">
        <f t="shared" si="97"/>
        <v>2121282</v>
      </c>
      <c r="X44" s="1">
        <f t="shared" si="97"/>
        <v>31.5</v>
      </c>
    </row>
    <row r="45" spans="1:24" x14ac:dyDescent="0.35">
      <c r="A45">
        <v>23.446000000000002</v>
      </c>
      <c r="B45">
        <v>46.892000000000003</v>
      </c>
      <c r="C45" s="1">
        <f t="shared" si="78"/>
        <v>3808923.3351732343</v>
      </c>
      <c r="D45" s="1">
        <f t="shared" si="79"/>
        <v>3194782.3351732343</v>
      </c>
      <c r="E45" s="1">
        <f t="shared" si="80"/>
        <v>5186949.815752726</v>
      </c>
      <c r="F45" s="1">
        <f t="shared" si="81"/>
        <v>5275583.4041096605</v>
      </c>
      <c r="H45" s="4">
        <f t="shared" si="44"/>
        <v>0.44508258968416314</v>
      </c>
      <c r="I45" s="4">
        <f t="shared" si="45"/>
        <v>0.37331861791107684</v>
      </c>
      <c r="J45" s="4">
        <f t="shared" si="46"/>
        <v>0.60610856491602694</v>
      </c>
      <c r="K45" s="4">
        <f t="shared" si="47"/>
        <v>0.61646563004112753</v>
      </c>
      <c r="M45" s="1">
        <f t="shared" ref="M45:U45" si="98">IF(comp_level="low",M96,IF(comp_level="mid",M146,M196))</f>
        <v>14212976</v>
      </c>
      <c r="N45" s="1">
        <f t="shared" si="98"/>
        <v>2704853</v>
      </c>
      <c r="O45" s="1">
        <f t="shared" si="98"/>
        <v>34.200000000000003</v>
      </c>
      <c r="P45" s="1">
        <f t="shared" si="98"/>
        <v>14212976</v>
      </c>
      <c r="Q45" s="1">
        <f t="shared" si="98"/>
        <v>2090712</v>
      </c>
      <c r="R45" s="1">
        <f t="shared" si="98"/>
        <v>34.200000000000003</v>
      </c>
      <c r="S45" s="1">
        <f t="shared" si="98"/>
        <v>27938584</v>
      </c>
      <c r="T45" s="1">
        <f t="shared" si="98"/>
        <v>2955417</v>
      </c>
      <c r="U45" s="1">
        <f t="shared" si="98"/>
        <v>30.9</v>
      </c>
      <c r="V45" s="1">
        <f t="shared" ref="V45:X45" si="99">IF(comp_level="low",V96,IF(comp_level="mid",V146,V196))</f>
        <v>28042105</v>
      </c>
      <c r="W45" s="1">
        <f t="shared" si="99"/>
        <v>3046241</v>
      </c>
      <c r="X45" s="1">
        <f t="shared" si="99"/>
        <v>31.4</v>
      </c>
    </row>
    <row r="46" spans="1:24" x14ac:dyDescent="0.35">
      <c r="A46">
        <v>28.135999999999999</v>
      </c>
      <c r="B46">
        <v>56.271000000000001</v>
      </c>
      <c r="C46" s="1">
        <f t="shared" si="78"/>
        <v>4486987.8777114358</v>
      </c>
      <c r="D46" s="1">
        <f t="shared" si="79"/>
        <v>3749994.8777114358</v>
      </c>
      <c r="E46" s="1">
        <f t="shared" si="80"/>
        <v>6097882.2621195912</v>
      </c>
      <c r="F46" s="1">
        <f t="shared" si="81"/>
        <v>6394568.8842799701</v>
      </c>
      <c r="H46" s="4">
        <f t="shared" si="44"/>
        <v>0.43691773788676486</v>
      </c>
      <c r="I46" s="4">
        <f t="shared" si="45"/>
        <v>0.36515348909128614</v>
      </c>
      <c r="J46" s="4">
        <f t="shared" si="46"/>
        <v>0.59377760682162095</v>
      </c>
      <c r="K46" s="4">
        <f t="shared" si="47"/>
        <v>0.62266728768291491</v>
      </c>
      <c r="M46" s="1">
        <f t="shared" ref="M46:U46" si="100">IF(comp_level="low",M97,IF(comp_level="mid",M147,M197))</f>
        <v>16386672</v>
      </c>
      <c r="N46" s="1">
        <f t="shared" si="100"/>
        <v>3216864</v>
      </c>
      <c r="O46" s="1">
        <f t="shared" si="100"/>
        <v>34.5</v>
      </c>
      <c r="P46" s="1">
        <f t="shared" si="100"/>
        <v>16386672</v>
      </c>
      <c r="Q46" s="1">
        <f t="shared" si="100"/>
        <v>2479871</v>
      </c>
      <c r="R46" s="1">
        <f t="shared" si="100"/>
        <v>34.5</v>
      </c>
      <c r="S46" s="1">
        <f t="shared" si="100"/>
        <v>32332322</v>
      </c>
      <c r="T46" s="1">
        <f t="shared" si="100"/>
        <v>3517863</v>
      </c>
      <c r="U46" s="1">
        <f t="shared" si="100"/>
        <v>31</v>
      </c>
      <c r="V46" s="1">
        <f t="shared" ref="V46:X46" si="101">IF(comp_level="low",V97,IF(comp_level="mid",V147,V197))</f>
        <v>34277726</v>
      </c>
      <c r="W46" s="1">
        <f t="shared" si="101"/>
        <v>3664448</v>
      </c>
      <c r="X46" s="1">
        <f t="shared" si="101"/>
        <v>31.2</v>
      </c>
    </row>
    <row r="47" spans="1:24" x14ac:dyDescent="0.35">
      <c r="A47">
        <v>33.762</v>
      </c>
      <c r="B47">
        <v>67.525000000000006</v>
      </c>
      <c r="C47" s="1">
        <f t="shared" si="78"/>
        <v>5331704.0007463945</v>
      </c>
      <c r="D47" s="1">
        <f t="shared" si="79"/>
        <v>4447316.0007463945</v>
      </c>
      <c r="E47" s="1">
        <f t="shared" si="80"/>
        <v>7270137.3438758682</v>
      </c>
      <c r="F47" s="1">
        <f t="shared" si="81"/>
        <v>7592210.3514924645</v>
      </c>
      <c r="H47" s="4">
        <f t="shared" si="44"/>
        <v>0.43265826139514835</v>
      </c>
      <c r="I47" s="4">
        <f t="shared" si="45"/>
        <v>0.36089175402242729</v>
      </c>
      <c r="J47" s="4">
        <f t="shared" si="46"/>
        <v>0.58995866665983954</v>
      </c>
      <c r="K47" s="4">
        <f t="shared" si="47"/>
        <v>0.61609431625670297</v>
      </c>
      <c r="M47" s="1">
        <f t="shared" ref="M47:U47" si="102">IF(comp_level="low",M98,IF(comp_level="mid",M148,M198))</f>
        <v>19120611</v>
      </c>
      <c r="N47" s="1">
        <f t="shared" si="102"/>
        <v>3850745</v>
      </c>
      <c r="O47" s="1">
        <f t="shared" si="102"/>
        <v>34.6</v>
      </c>
      <c r="P47" s="1">
        <f t="shared" si="102"/>
        <v>19120611</v>
      </c>
      <c r="Q47" s="1">
        <f t="shared" si="102"/>
        <v>2966357</v>
      </c>
      <c r="R47" s="1">
        <f t="shared" si="102"/>
        <v>34.6</v>
      </c>
      <c r="S47" s="1">
        <f t="shared" si="102"/>
        <v>38488677</v>
      </c>
      <c r="T47" s="1">
        <f t="shared" si="102"/>
        <v>4198860</v>
      </c>
      <c r="U47" s="1">
        <f t="shared" si="102"/>
        <v>31</v>
      </c>
      <c r="V47" s="1">
        <f t="shared" ref="V47:X47" si="103">IF(comp_level="low",V98,IF(comp_level="mid",V148,V198))</f>
        <v>40350117</v>
      </c>
      <c r="W47" s="1">
        <f t="shared" si="103"/>
        <v>4381425</v>
      </c>
      <c r="X47" s="1">
        <f t="shared" si="103"/>
        <v>31.3</v>
      </c>
    </row>
    <row r="48" spans="1:24" x14ac:dyDescent="0.35">
      <c r="A48">
        <v>37.536000000000001</v>
      </c>
      <c r="B48">
        <v>75.072000000000003</v>
      </c>
      <c r="C48" s="1">
        <f t="shared" si="78"/>
        <v>5976338.7390318625</v>
      </c>
      <c r="D48" s="1">
        <f t="shared" si="79"/>
        <v>4993037.7390318625</v>
      </c>
      <c r="E48" s="1">
        <f t="shared" si="80"/>
        <v>8066045.9325985778</v>
      </c>
      <c r="F48" s="1">
        <f t="shared" si="81"/>
        <v>8438762.7212532386</v>
      </c>
      <c r="H48" s="4">
        <f t="shared" si="44"/>
        <v>0.43620872740484112</v>
      </c>
      <c r="I48" s="4">
        <f t="shared" si="45"/>
        <v>0.36443828456421468</v>
      </c>
      <c r="J48" s="4">
        <f t="shared" si="46"/>
        <v>0.58873497388432783</v>
      </c>
      <c r="K48" s="4">
        <f t="shared" si="47"/>
        <v>0.61593930803621133</v>
      </c>
      <c r="M48" s="1">
        <f t="shared" ref="M48:U48" si="104">IF(comp_level="low",M99,IF(comp_level="mid",M149,M199))</f>
        <v>21756278</v>
      </c>
      <c r="N48" s="1">
        <f t="shared" si="104"/>
        <v>4291238</v>
      </c>
      <c r="O48" s="1">
        <f t="shared" si="104"/>
        <v>34.6</v>
      </c>
      <c r="P48" s="1">
        <f t="shared" si="104"/>
        <v>21756278</v>
      </c>
      <c r="Q48" s="1">
        <f t="shared" si="104"/>
        <v>3307937</v>
      </c>
      <c r="R48" s="1">
        <f t="shared" si="104"/>
        <v>34.6</v>
      </c>
      <c r="S48" s="1">
        <f t="shared" si="104"/>
        <v>42620518</v>
      </c>
      <c r="T48" s="1">
        <f t="shared" si="104"/>
        <v>4661826</v>
      </c>
      <c r="U48" s="1">
        <f t="shared" si="104"/>
        <v>30.9</v>
      </c>
      <c r="V48" s="1">
        <f t="shared" ref="V48:X48" si="105">IF(comp_level="low",V99,IF(comp_level="mid",V149,V199))</f>
        <v>44633781</v>
      </c>
      <c r="W48" s="1">
        <f t="shared" si="105"/>
        <v>4890385</v>
      </c>
      <c r="X48" s="1">
        <f t="shared" si="105"/>
        <v>31.4</v>
      </c>
    </row>
    <row r="49" spans="1:24" x14ac:dyDescent="0.35">
      <c r="A49">
        <v>45.042999999999999</v>
      </c>
      <c r="B49">
        <v>90.085999999999999</v>
      </c>
      <c r="C49" s="1">
        <f t="shared" si="78"/>
        <v>7088044.6602832917</v>
      </c>
      <c r="D49" s="1">
        <f t="shared" si="79"/>
        <v>5908032.6602832917</v>
      </c>
      <c r="E49" s="1">
        <f t="shared" si="80"/>
        <v>9523183.9734411687</v>
      </c>
      <c r="F49" s="1">
        <f t="shared" si="81"/>
        <v>9814514.4335461818</v>
      </c>
      <c r="H49" s="4">
        <f t="shared" si="44"/>
        <v>0.43112804296188767</v>
      </c>
      <c r="I49" s="4">
        <f t="shared" si="45"/>
        <v>0.35935419155232134</v>
      </c>
      <c r="J49" s="4">
        <f t="shared" si="46"/>
        <v>0.57924461061051058</v>
      </c>
      <c r="K49" s="4">
        <f t="shared" si="47"/>
        <v>0.59696469240176175</v>
      </c>
      <c r="M49" s="1">
        <f t="shared" ref="M49:U49" si="106">IF(comp_level="low",M100,IF(comp_level="mid",M150,M200))</f>
        <v>25253367</v>
      </c>
      <c r="N49" s="1">
        <f t="shared" si="106"/>
        <v>5132082</v>
      </c>
      <c r="O49" s="1">
        <f t="shared" si="106"/>
        <v>34.6</v>
      </c>
      <c r="P49" s="1">
        <f t="shared" si="106"/>
        <v>25253367</v>
      </c>
      <c r="Q49" s="1">
        <f t="shared" si="106"/>
        <v>3952070</v>
      </c>
      <c r="R49" s="1">
        <f t="shared" si="106"/>
        <v>34.6</v>
      </c>
      <c r="S49" s="1">
        <f t="shared" si="106"/>
        <v>49958102</v>
      </c>
      <c r="T49" s="1">
        <f t="shared" si="106"/>
        <v>5536682</v>
      </c>
      <c r="U49" s="1">
        <f t="shared" si="106"/>
        <v>31</v>
      </c>
      <c r="V49" s="1">
        <f t="shared" ref="V49:X49" si="107">IF(comp_level="low",V100,IF(comp_level="mid",V150,V200))</f>
        <v>51203880</v>
      </c>
      <c r="W49" s="1">
        <f t="shared" si="107"/>
        <v>5743815</v>
      </c>
      <c r="X49" s="1">
        <f t="shared" si="107"/>
        <v>31.4</v>
      </c>
    </row>
    <row r="50" spans="1:24" x14ac:dyDescent="0.35">
      <c r="A50">
        <v>54.052</v>
      </c>
      <c r="B50">
        <v>108.104</v>
      </c>
      <c r="C50" s="1">
        <f t="shared" si="78"/>
        <v>8520843.3254625462</v>
      </c>
      <c r="D50" s="1">
        <f t="shared" si="79"/>
        <v>7104734.3254625462</v>
      </c>
      <c r="E50" s="1">
        <f t="shared" si="80"/>
        <v>11317768.582216304</v>
      </c>
      <c r="F50" s="1">
        <f t="shared" si="81"/>
        <v>11931610.208483987</v>
      </c>
      <c r="H50" s="4">
        <f t="shared" si="44"/>
        <v>0.43189477233301193</v>
      </c>
      <c r="I50" s="4">
        <f t="shared" si="45"/>
        <v>0.36011665709339996</v>
      </c>
      <c r="J50" s="4">
        <f t="shared" si="46"/>
        <v>0.57366212456073773</v>
      </c>
      <c r="K50" s="4">
        <f t="shared" si="47"/>
        <v>0.60477582766488625</v>
      </c>
      <c r="M50" s="1">
        <f t="shared" ref="M50:U50" si="108">IF(comp_level="low",M101,IF(comp_level="mid",M151,M201))</f>
        <v>30569285</v>
      </c>
      <c r="N50" s="1">
        <f t="shared" si="108"/>
        <v>6153144</v>
      </c>
      <c r="O50" s="1">
        <f t="shared" si="108"/>
        <v>34.6</v>
      </c>
      <c r="P50" s="1">
        <f t="shared" si="108"/>
        <v>30569285</v>
      </c>
      <c r="Q50" s="1">
        <f t="shared" si="108"/>
        <v>4737035</v>
      </c>
      <c r="R50" s="1">
        <f t="shared" si="108"/>
        <v>34.6</v>
      </c>
      <c r="S50" s="1">
        <f t="shared" si="108"/>
        <v>59089400</v>
      </c>
      <c r="T50" s="1">
        <f t="shared" si="108"/>
        <v>6598133</v>
      </c>
      <c r="U50" s="1">
        <f t="shared" si="108"/>
        <v>30.9</v>
      </c>
      <c r="V50" s="1">
        <f t="shared" ref="V50:X50" si="109">IF(comp_level="low",V101,IF(comp_level="mid",V151,V201))</f>
        <v>62463370</v>
      </c>
      <c r="W50" s="1">
        <f t="shared" si="109"/>
        <v>6956585</v>
      </c>
      <c r="X50" s="1">
        <f t="shared" si="109"/>
        <v>31.2</v>
      </c>
    </row>
    <row r="51" spans="1:24" x14ac:dyDescent="0.35">
      <c r="A51">
        <v>64.861999999999995</v>
      </c>
      <c r="B51">
        <v>129.72399999999999</v>
      </c>
      <c r="C51" s="1">
        <f t="shared" si="78"/>
        <v>10210669.395736068</v>
      </c>
      <c r="D51" s="1">
        <f t="shared" si="79"/>
        <v>8507125.3957360685</v>
      </c>
      <c r="E51" s="1">
        <f t="shared" si="80"/>
        <v>13446424.383152017</v>
      </c>
      <c r="F51" s="1">
        <f t="shared" si="81"/>
        <v>14322902.366678976</v>
      </c>
      <c r="H51" s="4">
        <f t="shared" si="44"/>
        <v>0.43129161451461207</v>
      </c>
      <c r="I51" s="4">
        <f t="shared" si="45"/>
        <v>0.35933509396920121</v>
      </c>
      <c r="J51" s="4">
        <f t="shared" si="46"/>
        <v>0.56796766763206097</v>
      </c>
      <c r="K51" s="4">
        <f t="shared" si="47"/>
        <v>0.60498949156455573</v>
      </c>
      <c r="M51" s="1">
        <f t="shared" ref="M51:U51" si="110">IF(comp_level="low",M102,IF(comp_level="mid",M152,M202))</f>
        <v>36476108</v>
      </c>
      <c r="N51" s="1">
        <f t="shared" si="110"/>
        <v>7383422</v>
      </c>
      <c r="O51" s="1">
        <f t="shared" si="110"/>
        <v>34.5</v>
      </c>
      <c r="P51" s="1">
        <f t="shared" si="110"/>
        <v>36476108</v>
      </c>
      <c r="Q51" s="1">
        <f t="shared" si="110"/>
        <v>5679878</v>
      </c>
      <c r="R51" s="1">
        <f t="shared" si="110"/>
        <v>34.5</v>
      </c>
      <c r="S51" s="1">
        <f t="shared" si="110"/>
        <v>69822689</v>
      </c>
      <c r="T51" s="1">
        <f t="shared" si="110"/>
        <v>7869491</v>
      </c>
      <c r="U51" s="1">
        <f t="shared" si="110"/>
        <v>30.9</v>
      </c>
      <c r="V51" s="1">
        <f t="shared" ref="V51:X51" si="111">IF(comp_level="low",V102,IF(comp_level="mid",V152,V202))</f>
        <v>75011980</v>
      </c>
      <c r="W51" s="1">
        <f t="shared" si="111"/>
        <v>8342822</v>
      </c>
      <c r="X51" s="1">
        <f t="shared" si="111"/>
        <v>31.1</v>
      </c>
    </row>
    <row r="52" spans="1:24" x14ac:dyDescent="0.35">
      <c r="A52">
        <v>77.834000000000003</v>
      </c>
      <c r="B52">
        <v>155.66900000000001</v>
      </c>
      <c r="C52" s="1">
        <f t="shared" si="78"/>
        <v>12234844.725074416</v>
      </c>
      <c r="D52" s="1">
        <f t="shared" si="79"/>
        <v>10191103.725074416</v>
      </c>
      <c r="E52" s="1">
        <f t="shared" si="80"/>
        <v>15962228.734158266</v>
      </c>
      <c r="F52" s="1">
        <f t="shared" si="81"/>
        <v>17113142.304494116</v>
      </c>
      <c r="H52" s="4">
        <f t="shared" si="44"/>
        <v>0.43066169713043728</v>
      </c>
      <c r="I52" s="4">
        <f t="shared" si="45"/>
        <v>0.35872282194788335</v>
      </c>
      <c r="J52" s="4">
        <f t="shared" si="46"/>
        <v>0.56186414058434397</v>
      </c>
      <c r="K52" s="4">
        <f t="shared" si="47"/>
        <v>0.60237584323272175</v>
      </c>
      <c r="M52" s="1">
        <f t="shared" ref="M52:U52" si="112">IF(comp_level="low",M103,IF(comp_level="mid",M153,M203))</f>
        <v>43620185</v>
      </c>
      <c r="N52" s="1">
        <f t="shared" si="112"/>
        <v>8856307</v>
      </c>
      <c r="O52" s="1">
        <f t="shared" si="112"/>
        <v>34.6</v>
      </c>
      <c r="P52" s="1">
        <f t="shared" si="112"/>
        <v>43620185</v>
      </c>
      <c r="Q52" s="1">
        <f t="shared" si="112"/>
        <v>6812566</v>
      </c>
      <c r="R52" s="1">
        <f t="shared" si="112"/>
        <v>34.6</v>
      </c>
      <c r="S52" s="1">
        <f t="shared" si="112"/>
        <v>82388386</v>
      </c>
      <c r="T52" s="1">
        <f t="shared" si="112"/>
        <v>9381638</v>
      </c>
      <c r="U52" s="1">
        <f t="shared" si="112"/>
        <v>30.9</v>
      </c>
      <c r="V52" s="1">
        <f t="shared" ref="V52:X52" si="113">IF(comp_level="low",V103,IF(comp_level="mid",V153,V203))</f>
        <v>89321530</v>
      </c>
      <c r="W52" s="1">
        <f t="shared" si="113"/>
        <v>9998943</v>
      </c>
      <c r="X52" s="1">
        <f t="shared" si="113"/>
        <v>31.2</v>
      </c>
    </row>
    <row r="53" spans="1:24" x14ac:dyDescent="0.35">
      <c r="A53">
        <v>81</v>
      </c>
      <c r="B53">
        <v>162</v>
      </c>
      <c r="C53" s="1">
        <f t="shared" si="78"/>
        <v>12706684.581673451</v>
      </c>
      <c r="D53" s="1">
        <f t="shared" si="79"/>
        <v>10579917.581673451</v>
      </c>
      <c r="E53" s="1">
        <f t="shared" si="80"/>
        <v>16622864.727571011</v>
      </c>
      <c r="F53" s="1">
        <f t="shared" si="81"/>
        <v>17588887.083886813</v>
      </c>
      <c r="H53" s="4">
        <f t="shared" si="44"/>
        <v>0.42978807988071877</v>
      </c>
      <c r="I53" s="4">
        <f t="shared" si="45"/>
        <v>0.35785278476825472</v>
      </c>
      <c r="J53" s="4">
        <f t="shared" si="46"/>
        <v>0.56224808819790328</v>
      </c>
      <c r="K53" s="4">
        <f t="shared" si="47"/>
        <v>0.59492261403303948</v>
      </c>
      <c r="M53" s="1">
        <f t="shared" ref="M53:U53" si="114">IF(comp_level="low",M104,IF(comp_level="mid",M154,M204))</f>
        <v>45126002</v>
      </c>
      <c r="N53" s="1">
        <f t="shared" si="114"/>
        <v>9211516</v>
      </c>
      <c r="O53" s="1">
        <f t="shared" si="114"/>
        <v>34.6</v>
      </c>
      <c r="P53" s="1">
        <f t="shared" si="114"/>
        <v>45126002</v>
      </c>
      <c r="Q53" s="1">
        <f t="shared" si="114"/>
        <v>7084749</v>
      </c>
      <c r="R53" s="1">
        <f t="shared" si="114"/>
        <v>34.6</v>
      </c>
      <c r="S53" s="1">
        <f t="shared" si="114"/>
        <v>85532360</v>
      </c>
      <c r="T53" s="1">
        <f t="shared" si="114"/>
        <v>9791156</v>
      </c>
      <c r="U53" s="1">
        <f t="shared" si="114"/>
        <v>30.9</v>
      </c>
      <c r="V53" s="1">
        <f t="shared" ref="V53:X53" si="115">IF(comp_level="low",V104,IF(comp_level="mid",V154,V204))</f>
        <v>91158167</v>
      </c>
      <c r="W53" s="1">
        <f t="shared" si="115"/>
        <v>10328405</v>
      </c>
      <c r="X53" s="1">
        <f t="shared" si="115"/>
        <v>31.2</v>
      </c>
    </row>
    <row r="55" spans="1:24" s="3" customFormat="1" x14ac:dyDescent="0.35">
      <c r="M55" s="3" t="s">
        <v>8</v>
      </c>
    </row>
    <row r="56" spans="1:24" x14ac:dyDescent="0.35">
      <c r="M56" s="1">
        <v>84376</v>
      </c>
      <c r="N56" s="1">
        <v>4557</v>
      </c>
      <c r="O56">
        <v>16.3</v>
      </c>
      <c r="P56" s="1">
        <v>84376</v>
      </c>
      <c r="Q56" s="1">
        <v>4367</v>
      </c>
      <c r="R56">
        <v>16.3</v>
      </c>
      <c r="S56" s="1">
        <v>681467</v>
      </c>
      <c r="T56" s="1">
        <v>37200</v>
      </c>
      <c r="U56">
        <v>24.1</v>
      </c>
      <c r="V56" s="1">
        <v>494019</v>
      </c>
      <c r="W56" s="1">
        <v>27535</v>
      </c>
      <c r="X56">
        <v>17.600000000000001</v>
      </c>
    </row>
    <row r="57" spans="1:24" x14ac:dyDescent="0.35">
      <c r="M57" s="1">
        <v>91845</v>
      </c>
      <c r="N57" s="1">
        <v>4747</v>
      </c>
      <c r="O57">
        <v>16.5</v>
      </c>
      <c r="P57" s="1">
        <v>91845</v>
      </c>
      <c r="Q57" s="1">
        <v>4501</v>
      </c>
      <c r="R57">
        <v>16.5</v>
      </c>
      <c r="S57" s="1">
        <v>685210</v>
      </c>
      <c r="T57" s="1">
        <v>37378</v>
      </c>
      <c r="U57">
        <v>24.3</v>
      </c>
      <c r="V57" s="1">
        <v>495005</v>
      </c>
      <c r="W57" s="1">
        <v>27995</v>
      </c>
      <c r="X57">
        <v>17.7</v>
      </c>
    </row>
    <row r="58" spans="1:24" x14ac:dyDescent="0.35">
      <c r="M58" s="1">
        <v>92758</v>
      </c>
      <c r="N58" s="1">
        <v>5017</v>
      </c>
      <c r="O58">
        <v>16.600000000000001</v>
      </c>
      <c r="P58" s="1">
        <v>92758</v>
      </c>
      <c r="Q58" s="1">
        <v>4691</v>
      </c>
      <c r="R58">
        <v>16.600000000000001</v>
      </c>
      <c r="S58" s="1">
        <v>703562</v>
      </c>
      <c r="T58" s="1">
        <v>37764</v>
      </c>
      <c r="U58">
        <v>24.3</v>
      </c>
      <c r="V58" s="1">
        <v>504871</v>
      </c>
      <c r="W58" s="1">
        <v>28346</v>
      </c>
      <c r="X58">
        <v>17.7</v>
      </c>
    </row>
    <row r="59" spans="1:24" x14ac:dyDescent="0.35">
      <c r="M59" s="1">
        <v>102544</v>
      </c>
      <c r="N59" s="1">
        <v>5445</v>
      </c>
      <c r="O59">
        <v>16.8</v>
      </c>
      <c r="P59" s="1">
        <v>102544</v>
      </c>
      <c r="Q59" s="1">
        <v>5017</v>
      </c>
      <c r="R59">
        <v>16.8</v>
      </c>
      <c r="S59" s="1">
        <v>730964</v>
      </c>
      <c r="T59" s="1">
        <v>39203</v>
      </c>
      <c r="U59">
        <v>24.8</v>
      </c>
      <c r="V59" s="1">
        <v>529763</v>
      </c>
      <c r="W59" s="1">
        <v>29585</v>
      </c>
      <c r="X59">
        <v>17.8</v>
      </c>
    </row>
    <row r="60" spans="1:24" x14ac:dyDescent="0.35">
      <c r="M60" s="1">
        <v>103962</v>
      </c>
      <c r="N60" s="1">
        <v>5901</v>
      </c>
      <c r="O60">
        <v>16.899999999999999</v>
      </c>
      <c r="P60" s="1">
        <v>103962</v>
      </c>
      <c r="Q60" s="1">
        <v>5334</v>
      </c>
      <c r="R60">
        <v>16.899999999999999</v>
      </c>
      <c r="S60" s="1">
        <v>757502</v>
      </c>
      <c r="T60" s="1">
        <v>40375</v>
      </c>
      <c r="U60">
        <v>24.9</v>
      </c>
      <c r="V60" s="1">
        <v>551617</v>
      </c>
      <c r="W60" s="1">
        <v>30531</v>
      </c>
      <c r="X60">
        <v>17.8</v>
      </c>
    </row>
    <row r="61" spans="1:24" x14ac:dyDescent="0.35">
      <c r="M61" s="1">
        <v>117315</v>
      </c>
      <c r="N61" s="1">
        <v>6643</v>
      </c>
      <c r="O61">
        <v>17.2</v>
      </c>
      <c r="P61" s="1">
        <v>117315</v>
      </c>
      <c r="Q61" s="1">
        <v>5904</v>
      </c>
      <c r="R61">
        <v>17.2</v>
      </c>
      <c r="S61" s="1">
        <v>778397</v>
      </c>
      <c r="T61" s="1">
        <v>41157</v>
      </c>
      <c r="U61">
        <v>24.9</v>
      </c>
      <c r="V61" s="1">
        <v>608348</v>
      </c>
      <c r="W61" s="1">
        <v>32163</v>
      </c>
      <c r="X61">
        <v>18.3</v>
      </c>
    </row>
    <row r="62" spans="1:24" x14ac:dyDescent="0.35">
      <c r="M62" s="1">
        <v>129732</v>
      </c>
      <c r="N62" s="1">
        <v>7276</v>
      </c>
      <c r="O62">
        <v>17.399999999999999</v>
      </c>
      <c r="P62" s="1">
        <v>129732</v>
      </c>
      <c r="Q62" s="1">
        <v>6370</v>
      </c>
      <c r="R62">
        <v>17.399999999999999</v>
      </c>
      <c r="S62" s="1">
        <v>802753</v>
      </c>
      <c r="T62" s="1">
        <v>42243</v>
      </c>
      <c r="U62">
        <v>25</v>
      </c>
      <c r="V62" s="1">
        <v>662421</v>
      </c>
      <c r="W62" s="1">
        <v>33683</v>
      </c>
      <c r="X62">
        <v>23.9</v>
      </c>
    </row>
    <row r="63" spans="1:24" x14ac:dyDescent="0.35">
      <c r="M63" s="1">
        <v>132034</v>
      </c>
      <c r="N63" s="1">
        <v>8206</v>
      </c>
      <c r="O63">
        <v>17.5</v>
      </c>
      <c r="P63" s="1">
        <v>132034</v>
      </c>
      <c r="Q63" s="1">
        <v>7012</v>
      </c>
      <c r="R63">
        <v>17.5</v>
      </c>
      <c r="S63" s="1">
        <v>844929</v>
      </c>
      <c r="T63" s="1">
        <v>44352</v>
      </c>
      <c r="U63">
        <v>25.5</v>
      </c>
      <c r="V63" s="1">
        <v>657778</v>
      </c>
      <c r="W63" s="1">
        <v>34640</v>
      </c>
      <c r="X63">
        <v>24.2</v>
      </c>
    </row>
    <row r="64" spans="1:24" x14ac:dyDescent="0.35">
      <c r="M64" s="1">
        <v>151849</v>
      </c>
      <c r="N64" s="1">
        <v>10379</v>
      </c>
      <c r="O64">
        <v>17.899999999999999</v>
      </c>
      <c r="P64" s="1">
        <v>151849</v>
      </c>
      <c r="Q64" s="1">
        <v>8813</v>
      </c>
      <c r="R64">
        <v>17.899999999999999</v>
      </c>
      <c r="S64" s="1">
        <v>894025</v>
      </c>
      <c r="T64" s="1">
        <v>46118</v>
      </c>
      <c r="U64">
        <v>25.7</v>
      </c>
      <c r="V64" s="1">
        <v>682741</v>
      </c>
      <c r="W64" s="1">
        <v>36345</v>
      </c>
      <c r="X64">
        <v>24.2</v>
      </c>
    </row>
    <row r="65" spans="13:24" x14ac:dyDescent="0.35">
      <c r="M65" s="1">
        <v>170162</v>
      </c>
      <c r="N65" s="1">
        <v>12160</v>
      </c>
      <c r="O65">
        <v>18.100000000000001</v>
      </c>
      <c r="P65" s="1">
        <v>170162</v>
      </c>
      <c r="Q65" s="1">
        <v>10103</v>
      </c>
      <c r="R65">
        <v>18.100000000000001</v>
      </c>
      <c r="S65" s="1">
        <v>946944</v>
      </c>
      <c r="T65" s="1">
        <v>49261</v>
      </c>
      <c r="U65">
        <v>25.9</v>
      </c>
      <c r="V65" s="1">
        <v>735317</v>
      </c>
      <c r="W65" s="1">
        <v>40245</v>
      </c>
      <c r="X65">
        <v>24.6</v>
      </c>
    </row>
    <row r="66" spans="13:24" x14ac:dyDescent="0.35">
      <c r="M66" s="1">
        <v>187674</v>
      </c>
      <c r="N66" s="1">
        <v>13538</v>
      </c>
      <c r="O66">
        <v>18.3</v>
      </c>
      <c r="P66" s="1">
        <v>187674</v>
      </c>
      <c r="Q66" s="1">
        <v>11084</v>
      </c>
      <c r="R66">
        <v>18.3</v>
      </c>
      <c r="S66" s="1">
        <v>983268</v>
      </c>
      <c r="T66" s="1">
        <v>51391</v>
      </c>
      <c r="U66">
        <v>25.7</v>
      </c>
      <c r="V66" s="1">
        <v>769451</v>
      </c>
      <c r="W66" s="1">
        <v>41264</v>
      </c>
      <c r="X66">
        <v>24.5</v>
      </c>
    </row>
    <row r="67" spans="13:24" x14ac:dyDescent="0.35">
      <c r="M67" s="1">
        <v>219058</v>
      </c>
      <c r="N67" s="1">
        <v>16094</v>
      </c>
      <c r="O67">
        <v>18.600000000000001</v>
      </c>
      <c r="P67" s="1">
        <v>219058</v>
      </c>
      <c r="Q67" s="1">
        <v>12876</v>
      </c>
      <c r="R67">
        <v>18.600000000000001</v>
      </c>
      <c r="S67" s="1">
        <v>1042204</v>
      </c>
      <c r="T67" s="1">
        <v>54614</v>
      </c>
      <c r="U67">
        <v>25.8</v>
      </c>
      <c r="V67" s="1">
        <v>821206</v>
      </c>
      <c r="W67" s="1">
        <v>46387</v>
      </c>
      <c r="X67">
        <v>24.8</v>
      </c>
    </row>
    <row r="68" spans="13:24" x14ac:dyDescent="0.35">
      <c r="M68" s="1">
        <v>250328</v>
      </c>
      <c r="N68" s="1">
        <v>19644</v>
      </c>
      <c r="O68">
        <v>19.899999999999999</v>
      </c>
      <c r="P68" s="1">
        <v>250328</v>
      </c>
      <c r="Q68" s="1">
        <v>15407</v>
      </c>
      <c r="R68">
        <v>19.899999999999999</v>
      </c>
      <c r="S68" s="1">
        <v>1143662</v>
      </c>
      <c r="T68" s="1">
        <v>59721</v>
      </c>
      <c r="U68">
        <v>25.9</v>
      </c>
      <c r="V68" s="1">
        <v>899560</v>
      </c>
      <c r="W68" s="1">
        <v>51213</v>
      </c>
      <c r="X68">
        <v>24.9</v>
      </c>
    </row>
    <row r="69" spans="13:24" x14ac:dyDescent="0.35">
      <c r="M69" s="1">
        <v>276408</v>
      </c>
      <c r="N69" s="1">
        <v>25002</v>
      </c>
      <c r="O69">
        <v>20.2</v>
      </c>
      <c r="P69" s="1">
        <v>276408</v>
      </c>
      <c r="Q69" s="1">
        <v>19432</v>
      </c>
      <c r="R69">
        <v>20.2</v>
      </c>
      <c r="S69" s="1">
        <v>1240160</v>
      </c>
      <c r="T69" s="1">
        <v>66680</v>
      </c>
      <c r="U69">
        <v>26.3</v>
      </c>
      <c r="V69" s="1">
        <v>993101</v>
      </c>
      <c r="W69" s="1">
        <v>59011</v>
      </c>
      <c r="X69">
        <v>25.2</v>
      </c>
    </row>
    <row r="70" spans="13:24" x14ac:dyDescent="0.35">
      <c r="M70" s="1">
        <v>302294</v>
      </c>
      <c r="N70" s="1">
        <v>28292</v>
      </c>
      <c r="O70">
        <v>20.399999999999999</v>
      </c>
      <c r="P70" s="1">
        <v>302294</v>
      </c>
      <c r="Q70" s="1">
        <v>21755</v>
      </c>
      <c r="R70">
        <v>20.399999999999999</v>
      </c>
      <c r="S70" s="1">
        <v>1408782</v>
      </c>
      <c r="T70" s="1">
        <v>73114</v>
      </c>
      <c r="U70">
        <v>26.3</v>
      </c>
      <c r="V70" s="1">
        <v>1063268</v>
      </c>
      <c r="W70" s="1">
        <v>63464</v>
      </c>
      <c r="X70">
        <v>25.2</v>
      </c>
    </row>
    <row r="71" spans="13:24" x14ac:dyDescent="0.35">
      <c r="M71" s="1">
        <v>349060</v>
      </c>
      <c r="N71" s="1">
        <v>35418</v>
      </c>
      <c r="O71">
        <v>20.8</v>
      </c>
      <c r="P71" s="1">
        <v>349060</v>
      </c>
      <c r="Q71" s="1">
        <v>26813</v>
      </c>
      <c r="R71">
        <v>20.8</v>
      </c>
      <c r="S71" s="1">
        <v>1473329</v>
      </c>
      <c r="T71" s="1">
        <v>80634</v>
      </c>
      <c r="U71">
        <v>26.4</v>
      </c>
      <c r="V71" s="1">
        <v>1168226</v>
      </c>
      <c r="W71" s="1">
        <v>72959</v>
      </c>
      <c r="X71">
        <v>25.4</v>
      </c>
    </row>
    <row r="72" spans="13:24" x14ac:dyDescent="0.35">
      <c r="M72" s="1">
        <v>379914</v>
      </c>
      <c r="N72" s="1">
        <v>37369</v>
      </c>
      <c r="O72">
        <v>20.8</v>
      </c>
      <c r="P72" s="1">
        <v>379914</v>
      </c>
      <c r="Q72" s="1">
        <v>28241</v>
      </c>
      <c r="R72">
        <v>20.8</v>
      </c>
      <c r="S72" s="1">
        <v>1482845</v>
      </c>
      <c r="T72" s="1">
        <v>83089</v>
      </c>
      <c r="U72">
        <v>26.4</v>
      </c>
      <c r="V72" s="1">
        <v>1225504</v>
      </c>
      <c r="W72" s="1">
        <v>76649</v>
      </c>
      <c r="X72">
        <v>25.5</v>
      </c>
    </row>
    <row r="73" spans="13:24" x14ac:dyDescent="0.35">
      <c r="M73" s="1">
        <v>929262</v>
      </c>
      <c r="N73" s="1">
        <v>63958</v>
      </c>
      <c r="O73">
        <v>29.9</v>
      </c>
      <c r="P73" s="1">
        <v>929262</v>
      </c>
      <c r="Q73" s="1">
        <v>54795</v>
      </c>
      <c r="R73">
        <v>29.9</v>
      </c>
      <c r="S73" s="1">
        <v>2465729</v>
      </c>
      <c r="T73" s="1">
        <v>135204</v>
      </c>
      <c r="U73">
        <v>31.5</v>
      </c>
      <c r="V73" s="1">
        <v>2466706</v>
      </c>
      <c r="W73" s="1">
        <v>130739</v>
      </c>
      <c r="X73">
        <v>31.8</v>
      </c>
    </row>
    <row r="74" spans="13:24" x14ac:dyDescent="0.35">
      <c r="M74" s="1">
        <v>1041982</v>
      </c>
      <c r="N74" s="1">
        <v>74683</v>
      </c>
      <c r="O74">
        <v>31.6</v>
      </c>
      <c r="P74" s="1">
        <v>1041982</v>
      </c>
      <c r="Q74" s="1">
        <v>63694</v>
      </c>
      <c r="R74">
        <v>31.6</v>
      </c>
      <c r="S74" s="1">
        <v>2444446</v>
      </c>
      <c r="T74" s="1">
        <v>140886</v>
      </c>
      <c r="U74">
        <v>31.4</v>
      </c>
      <c r="V74" s="1">
        <v>2473531</v>
      </c>
      <c r="W74" s="1">
        <v>136372</v>
      </c>
      <c r="X74">
        <v>31.7</v>
      </c>
    </row>
    <row r="75" spans="13:24" x14ac:dyDescent="0.35">
      <c r="M75" s="1">
        <v>1130049</v>
      </c>
      <c r="N75" s="1">
        <v>85339</v>
      </c>
      <c r="O75">
        <v>31.9</v>
      </c>
      <c r="P75" s="1">
        <v>1130049</v>
      </c>
      <c r="Q75" s="1">
        <v>72126</v>
      </c>
      <c r="R75">
        <v>31.9</v>
      </c>
      <c r="S75" s="1">
        <v>2553870</v>
      </c>
      <c r="T75" s="1">
        <v>152353</v>
      </c>
      <c r="U75">
        <v>31.2</v>
      </c>
      <c r="V75" s="1">
        <v>2657522</v>
      </c>
      <c r="W75" s="1">
        <v>149586</v>
      </c>
      <c r="X75">
        <v>31.6</v>
      </c>
    </row>
    <row r="76" spans="13:24" x14ac:dyDescent="0.35">
      <c r="M76" s="1">
        <v>1206434</v>
      </c>
      <c r="N76" s="1">
        <v>96589</v>
      </c>
      <c r="O76">
        <v>32.1</v>
      </c>
      <c r="P76" s="1">
        <v>1206434</v>
      </c>
      <c r="Q76" s="1">
        <v>80708</v>
      </c>
      <c r="R76">
        <v>32.1</v>
      </c>
      <c r="S76" s="1">
        <v>2758689</v>
      </c>
      <c r="T76" s="1">
        <v>166992</v>
      </c>
      <c r="U76">
        <v>31.4</v>
      </c>
      <c r="V76" s="1">
        <v>2838523</v>
      </c>
      <c r="W76" s="1">
        <v>165426</v>
      </c>
      <c r="X76">
        <v>31.7</v>
      </c>
    </row>
    <row r="77" spans="13:24" x14ac:dyDescent="0.35">
      <c r="M77" s="1">
        <v>1283038</v>
      </c>
      <c r="N77" s="1">
        <v>109334</v>
      </c>
      <c r="O77">
        <v>32.299999999999997</v>
      </c>
      <c r="P77" s="1">
        <v>1283038</v>
      </c>
      <c r="Q77" s="1">
        <v>90262</v>
      </c>
      <c r="R77">
        <v>32.299999999999997</v>
      </c>
      <c r="S77" s="1">
        <v>2965531</v>
      </c>
      <c r="T77" s="1">
        <v>184728</v>
      </c>
      <c r="U77">
        <v>31.3</v>
      </c>
      <c r="V77" s="1">
        <v>3112781</v>
      </c>
      <c r="W77" s="1">
        <v>184680</v>
      </c>
      <c r="X77">
        <v>31.8</v>
      </c>
    </row>
    <row r="78" spans="13:24" x14ac:dyDescent="0.35">
      <c r="M78" s="1">
        <v>1397539</v>
      </c>
      <c r="N78" s="1">
        <v>122219</v>
      </c>
      <c r="O78">
        <v>32.299999999999997</v>
      </c>
      <c r="P78" s="1">
        <v>1397539</v>
      </c>
      <c r="Q78" s="1">
        <v>100846</v>
      </c>
      <c r="R78">
        <v>32.299999999999997</v>
      </c>
      <c r="S78" s="1">
        <v>3132284</v>
      </c>
      <c r="T78" s="1">
        <v>194880</v>
      </c>
      <c r="U78">
        <v>31.4</v>
      </c>
      <c r="V78" s="1">
        <v>3242059</v>
      </c>
      <c r="W78" s="1">
        <v>198254</v>
      </c>
      <c r="X78">
        <v>31.6</v>
      </c>
    </row>
    <row r="79" spans="13:24" x14ac:dyDescent="0.35">
      <c r="M79" s="1">
        <v>1559497</v>
      </c>
      <c r="N79" s="1">
        <v>142626</v>
      </c>
      <c r="O79">
        <v>32.700000000000003</v>
      </c>
      <c r="P79" s="1">
        <v>1559497</v>
      </c>
      <c r="Q79" s="1">
        <v>116955</v>
      </c>
      <c r="R79">
        <v>32.700000000000003</v>
      </c>
      <c r="S79" s="1">
        <v>3402302</v>
      </c>
      <c r="T79" s="1">
        <v>227485</v>
      </c>
      <c r="U79">
        <v>31.5</v>
      </c>
      <c r="V79" s="1">
        <v>3521029</v>
      </c>
      <c r="W79" s="1">
        <v>229385</v>
      </c>
      <c r="X79">
        <v>31.8</v>
      </c>
    </row>
    <row r="80" spans="13:24" x14ac:dyDescent="0.35">
      <c r="M80" s="1">
        <v>1739442</v>
      </c>
      <c r="N80" s="1">
        <v>164938</v>
      </c>
      <c r="O80">
        <v>32.9</v>
      </c>
      <c r="P80" s="1">
        <v>1739442</v>
      </c>
      <c r="Q80" s="1">
        <v>134087</v>
      </c>
      <c r="R80">
        <v>32.9</v>
      </c>
      <c r="S80" s="1">
        <v>3841072</v>
      </c>
      <c r="T80" s="1">
        <v>260457</v>
      </c>
      <c r="U80">
        <v>31.5</v>
      </c>
      <c r="V80" s="1">
        <v>3871418</v>
      </c>
      <c r="W80" s="1">
        <v>262473</v>
      </c>
      <c r="X80">
        <v>31.8</v>
      </c>
    </row>
    <row r="81" spans="13:24" x14ac:dyDescent="0.35">
      <c r="M81" s="1">
        <v>1842983</v>
      </c>
      <c r="N81" s="1">
        <v>188789</v>
      </c>
      <c r="O81">
        <v>33</v>
      </c>
      <c r="P81" s="1">
        <v>1842983</v>
      </c>
      <c r="Q81" s="1">
        <v>151712</v>
      </c>
      <c r="R81">
        <v>33</v>
      </c>
      <c r="S81" s="1">
        <v>4196377</v>
      </c>
      <c r="T81" s="1">
        <v>291036</v>
      </c>
      <c r="U81">
        <v>31.6</v>
      </c>
      <c r="V81" s="1">
        <v>4233191</v>
      </c>
      <c r="W81" s="1">
        <v>296349</v>
      </c>
      <c r="X81">
        <v>31.8</v>
      </c>
    </row>
    <row r="82" spans="13:24" x14ac:dyDescent="0.35">
      <c r="M82" s="1">
        <v>2293775</v>
      </c>
      <c r="N82" s="1">
        <v>268117</v>
      </c>
      <c r="O82">
        <v>33.299999999999997</v>
      </c>
      <c r="P82" s="1">
        <v>2293775</v>
      </c>
      <c r="Q82" s="1">
        <v>214637</v>
      </c>
      <c r="R82">
        <v>33.299999999999997</v>
      </c>
      <c r="S82" s="1">
        <v>5046703</v>
      </c>
      <c r="T82" s="1">
        <v>370461</v>
      </c>
      <c r="U82">
        <v>31.5</v>
      </c>
      <c r="V82" s="1">
        <v>5265034</v>
      </c>
      <c r="W82" s="1">
        <v>384248</v>
      </c>
      <c r="X82">
        <v>31.8</v>
      </c>
    </row>
    <row r="83" spans="13:24" x14ac:dyDescent="0.35">
      <c r="M83" s="1">
        <v>2522080</v>
      </c>
      <c r="N83" s="1">
        <v>304566</v>
      </c>
      <c r="O83">
        <v>33.4</v>
      </c>
      <c r="P83" s="1">
        <v>2522080</v>
      </c>
      <c r="Q83" s="1">
        <v>240332</v>
      </c>
      <c r="R83">
        <v>33.4</v>
      </c>
      <c r="S83" s="1">
        <v>5806491</v>
      </c>
      <c r="T83" s="1">
        <v>426340</v>
      </c>
      <c r="U83">
        <v>31.7</v>
      </c>
      <c r="V83" s="1">
        <v>5900602</v>
      </c>
      <c r="W83" s="1">
        <v>436229</v>
      </c>
      <c r="X83">
        <v>32</v>
      </c>
    </row>
    <row r="84" spans="13:24" x14ac:dyDescent="0.35">
      <c r="M84" s="1">
        <v>2896598</v>
      </c>
      <c r="N84" s="1">
        <v>369182</v>
      </c>
      <c r="O84">
        <v>33.5</v>
      </c>
      <c r="P84" s="1">
        <v>2896598</v>
      </c>
      <c r="Q84" s="1">
        <v>292028</v>
      </c>
      <c r="R84">
        <v>33.5</v>
      </c>
      <c r="S84" s="1">
        <v>6455926</v>
      </c>
      <c r="T84" s="1">
        <v>485931</v>
      </c>
      <c r="U84">
        <v>31.7</v>
      </c>
      <c r="V84" s="1">
        <v>6514864</v>
      </c>
      <c r="W84" s="1">
        <v>500202</v>
      </c>
      <c r="X84">
        <v>31.9</v>
      </c>
    </row>
    <row r="85" spans="13:24" x14ac:dyDescent="0.35">
      <c r="M85" s="1">
        <v>3015951</v>
      </c>
      <c r="N85" s="1">
        <v>400223</v>
      </c>
      <c r="O85">
        <v>33.5</v>
      </c>
      <c r="P85" s="1">
        <v>3015951</v>
      </c>
      <c r="Q85" s="1">
        <v>316683</v>
      </c>
      <c r="R85">
        <v>33.5</v>
      </c>
      <c r="S85" s="1">
        <v>6734618</v>
      </c>
      <c r="T85" s="1">
        <v>516811</v>
      </c>
      <c r="U85">
        <v>31.6</v>
      </c>
      <c r="V85" s="1">
        <v>6758599</v>
      </c>
      <c r="W85" s="1">
        <v>529637</v>
      </c>
      <c r="X85">
        <v>31.9</v>
      </c>
    </row>
    <row r="86" spans="13:24" x14ac:dyDescent="0.35">
      <c r="M86" s="1">
        <v>3618715</v>
      </c>
      <c r="N86" s="1">
        <v>474152</v>
      </c>
      <c r="O86">
        <v>33.4</v>
      </c>
      <c r="P86" s="1">
        <v>3618715</v>
      </c>
      <c r="Q86" s="1">
        <v>373765</v>
      </c>
      <c r="R86">
        <v>33.4</v>
      </c>
      <c r="S86" s="1">
        <v>7683115</v>
      </c>
      <c r="T86" s="1">
        <v>601410</v>
      </c>
      <c r="U86">
        <v>31.6</v>
      </c>
      <c r="V86" s="1">
        <v>7624565</v>
      </c>
      <c r="W86" s="1">
        <v>614008</v>
      </c>
      <c r="X86">
        <v>31.9</v>
      </c>
    </row>
    <row r="87" spans="13:24" x14ac:dyDescent="0.35">
      <c r="M87" s="1">
        <v>3856165</v>
      </c>
      <c r="N87" s="1">
        <v>541235</v>
      </c>
      <c r="O87">
        <v>33.700000000000003</v>
      </c>
      <c r="P87" s="1">
        <v>3856165</v>
      </c>
      <c r="Q87" s="1">
        <v>423968</v>
      </c>
      <c r="R87">
        <v>33.700000000000003</v>
      </c>
      <c r="S87" s="1">
        <v>8300044</v>
      </c>
      <c r="T87" s="1">
        <v>674252</v>
      </c>
      <c r="U87">
        <v>31.6</v>
      </c>
      <c r="V87" s="1">
        <v>8247534</v>
      </c>
      <c r="W87" s="1">
        <v>688859</v>
      </c>
      <c r="X87">
        <v>31.9</v>
      </c>
    </row>
    <row r="88" spans="13:24" x14ac:dyDescent="0.35">
      <c r="M88" s="1">
        <v>3610773</v>
      </c>
      <c r="N88" s="1">
        <v>547428</v>
      </c>
      <c r="O88">
        <v>33.200000000000003</v>
      </c>
      <c r="P88" s="1">
        <v>3610773</v>
      </c>
      <c r="Q88" s="1">
        <v>430162</v>
      </c>
      <c r="R88">
        <v>33.200000000000003</v>
      </c>
      <c r="S88" s="1">
        <v>8335997</v>
      </c>
      <c r="T88" s="1">
        <v>697380</v>
      </c>
      <c r="U88">
        <v>31.2</v>
      </c>
      <c r="V88" s="1">
        <v>8139487</v>
      </c>
      <c r="W88" s="1">
        <v>708426</v>
      </c>
      <c r="X88">
        <v>31.5</v>
      </c>
    </row>
    <row r="89" spans="13:24" x14ac:dyDescent="0.35">
      <c r="M89" s="1">
        <v>4261355</v>
      </c>
      <c r="N89" s="1">
        <v>661483</v>
      </c>
      <c r="O89">
        <v>33.200000000000003</v>
      </c>
      <c r="P89" s="1">
        <v>4261355</v>
      </c>
      <c r="Q89" s="1">
        <v>517972</v>
      </c>
      <c r="R89">
        <v>33.200000000000003</v>
      </c>
      <c r="S89" s="1">
        <v>9266854</v>
      </c>
      <c r="T89" s="1">
        <v>802278</v>
      </c>
      <c r="U89">
        <v>31</v>
      </c>
      <c r="V89" s="1">
        <v>9169153</v>
      </c>
      <c r="W89" s="1">
        <v>815301</v>
      </c>
      <c r="X89">
        <v>31.3</v>
      </c>
    </row>
    <row r="90" spans="13:24" x14ac:dyDescent="0.35">
      <c r="M90" s="1">
        <v>4261560</v>
      </c>
      <c r="N90" s="1">
        <v>661579</v>
      </c>
      <c r="O90">
        <v>33.200000000000003</v>
      </c>
      <c r="P90" s="1">
        <v>4261560</v>
      </c>
      <c r="Q90" s="1">
        <v>518042</v>
      </c>
      <c r="R90">
        <v>33.200000000000003</v>
      </c>
      <c r="S90" s="1">
        <v>9266931</v>
      </c>
      <c r="T90" s="1">
        <v>802358</v>
      </c>
      <c r="U90">
        <v>31</v>
      </c>
      <c r="V90" s="1">
        <v>9169215</v>
      </c>
      <c r="W90" s="1">
        <v>815376</v>
      </c>
      <c r="X90">
        <v>31.3</v>
      </c>
    </row>
    <row r="91" spans="13:24" x14ac:dyDescent="0.35">
      <c r="M91" s="1">
        <v>4687427</v>
      </c>
      <c r="N91" s="1">
        <v>800347</v>
      </c>
      <c r="O91">
        <v>33.6</v>
      </c>
      <c r="P91" s="1">
        <v>4687427</v>
      </c>
      <c r="Q91" s="1">
        <v>624700</v>
      </c>
      <c r="R91">
        <v>33.6</v>
      </c>
      <c r="S91" s="1">
        <v>10584342</v>
      </c>
      <c r="T91" s="1">
        <v>949947</v>
      </c>
      <c r="U91">
        <v>31.1</v>
      </c>
      <c r="V91" s="1">
        <v>10319440</v>
      </c>
      <c r="W91" s="1">
        <v>961380</v>
      </c>
      <c r="X91">
        <v>31.4</v>
      </c>
    </row>
    <row r="92" spans="13:24" x14ac:dyDescent="0.35">
      <c r="M92" s="1">
        <v>5584765</v>
      </c>
      <c r="N92" s="1">
        <v>965082</v>
      </c>
      <c r="O92">
        <v>33.6</v>
      </c>
      <c r="P92" s="1">
        <v>5584765</v>
      </c>
      <c r="Q92" s="1">
        <v>750107</v>
      </c>
      <c r="R92">
        <v>33.6</v>
      </c>
      <c r="S92" s="1">
        <v>12196160</v>
      </c>
      <c r="T92" s="1">
        <v>1131056</v>
      </c>
      <c r="U92">
        <v>30.9</v>
      </c>
      <c r="V92" s="1">
        <v>12136938</v>
      </c>
      <c r="W92" s="1">
        <v>1159466</v>
      </c>
      <c r="X92">
        <v>31.3</v>
      </c>
    </row>
    <row r="93" spans="13:24" x14ac:dyDescent="0.35">
      <c r="M93" s="1">
        <v>6867843</v>
      </c>
      <c r="N93" s="1">
        <v>1268594</v>
      </c>
      <c r="O93">
        <v>33.799999999999997</v>
      </c>
      <c r="P93" s="1">
        <v>6867843</v>
      </c>
      <c r="Q93" s="1">
        <v>979012</v>
      </c>
      <c r="R93">
        <v>33.799999999999997</v>
      </c>
      <c r="S93" s="1">
        <v>15075827</v>
      </c>
      <c r="T93" s="1">
        <v>1458327</v>
      </c>
      <c r="U93">
        <v>31.1</v>
      </c>
      <c r="V93" s="1">
        <v>15197183</v>
      </c>
      <c r="W93" s="1">
        <v>1499553</v>
      </c>
      <c r="X93">
        <v>31.4</v>
      </c>
    </row>
    <row r="94" spans="13:24" x14ac:dyDescent="0.35">
      <c r="M94" s="1">
        <v>8551639</v>
      </c>
      <c r="N94" s="1">
        <v>1586507</v>
      </c>
      <c r="O94">
        <v>34</v>
      </c>
      <c r="P94" s="1">
        <v>8551639</v>
      </c>
      <c r="Q94" s="1">
        <v>1231785</v>
      </c>
      <c r="R94">
        <v>34</v>
      </c>
      <c r="S94" s="1">
        <v>17440715</v>
      </c>
      <c r="T94" s="1">
        <v>1754589</v>
      </c>
      <c r="U94">
        <v>31</v>
      </c>
      <c r="V94" s="1">
        <v>17706111</v>
      </c>
      <c r="W94" s="1">
        <v>1805833</v>
      </c>
      <c r="X94">
        <v>31.3</v>
      </c>
    </row>
    <row r="95" spans="13:24" x14ac:dyDescent="0.35">
      <c r="M95" s="1">
        <v>9958586</v>
      </c>
      <c r="N95" s="1">
        <v>1879730</v>
      </c>
      <c r="O95">
        <v>34.200000000000003</v>
      </c>
      <c r="P95" s="1">
        <v>9958586</v>
      </c>
      <c r="Q95" s="1">
        <v>1453277</v>
      </c>
      <c r="R95">
        <v>34.200000000000003</v>
      </c>
      <c r="S95" s="1">
        <v>20321334</v>
      </c>
      <c r="T95" s="1">
        <v>2082931</v>
      </c>
      <c r="U95">
        <v>31.1</v>
      </c>
      <c r="V95" s="1">
        <v>20201199</v>
      </c>
      <c r="W95" s="1">
        <v>2121282</v>
      </c>
      <c r="X95">
        <v>31.5</v>
      </c>
    </row>
    <row r="96" spans="13:24" x14ac:dyDescent="0.35">
      <c r="M96" s="1">
        <v>14212976</v>
      </c>
      <c r="N96" s="1">
        <v>2704853</v>
      </c>
      <c r="O96">
        <v>34.200000000000003</v>
      </c>
      <c r="P96" s="1">
        <v>14212976</v>
      </c>
      <c r="Q96" s="1">
        <v>2090712</v>
      </c>
      <c r="R96">
        <v>34.200000000000003</v>
      </c>
      <c r="S96" s="1">
        <v>27938584</v>
      </c>
      <c r="T96" s="1">
        <v>2955417</v>
      </c>
      <c r="U96">
        <v>30.9</v>
      </c>
      <c r="V96" s="1">
        <v>28042105</v>
      </c>
      <c r="W96" s="1">
        <v>3046241</v>
      </c>
      <c r="X96">
        <v>31.4</v>
      </c>
    </row>
    <row r="97" spans="13:24" x14ac:dyDescent="0.35">
      <c r="M97" s="1">
        <v>16386672</v>
      </c>
      <c r="N97" s="1">
        <v>3216864</v>
      </c>
      <c r="O97">
        <v>34.5</v>
      </c>
      <c r="P97" s="1">
        <v>16386672</v>
      </c>
      <c r="Q97" s="1">
        <v>2479871</v>
      </c>
      <c r="R97">
        <v>34.5</v>
      </c>
      <c r="S97" s="1">
        <v>32332322</v>
      </c>
      <c r="T97" s="1">
        <v>3517863</v>
      </c>
      <c r="U97">
        <v>31</v>
      </c>
      <c r="V97" s="1">
        <v>34277726</v>
      </c>
      <c r="W97" s="1">
        <v>3664448</v>
      </c>
      <c r="X97">
        <v>31.2</v>
      </c>
    </row>
    <row r="98" spans="13:24" x14ac:dyDescent="0.35">
      <c r="M98" s="1">
        <v>19120611</v>
      </c>
      <c r="N98" s="1">
        <v>3850745</v>
      </c>
      <c r="O98">
        <v>34.6</v>
      </c>
      <c r="P98" s="1">
        <v>19120611</v>
      </c>
      <c r="Q98" s="1">
        <v>2966357</v>
      </c>
      <c r="R98">
        <v>34.6</v>
      </c>
      <c r="S98" s="1">
        <v>38488677</v>
      </c>
      <c r="T98" s="1">
        <v>4198860</v>
      </c>
      <c r="U98">
        <v>31</v>
      </c>
      <c r="V98" s="1">
        <v>40350117</v>
      </c>
      <c r="W98" s="1">
        <v>4381425</v>
      </c>
      <c r="X98">
        <v>31.3</v>
      </c>
    </row>
    <row r="99" spans="13:24" x14ac:dyDescent="0.35">
      <c r="M99" s="1">
        <v>21756278</v>
      </c>
      <c r="N99" s="1">
        <v>4291238</v>
      </c>
      <c r="O99">
        <v>34.6</v>
      </c>
      <c r="P99" s="1">
        <v>21756278</v>
      </c>
      <c r="Q99" s="1">
        <v>3307937</v>
      </c>
      <c r="R99">
        <v>34.6</v>
      </c>
      <c r="S99" s="1">
        <v>42620518</v>
      </c>
      <c r="T99" s="1">
        <v>4661826</v>
      </c>
      <c r="U99">
        <v>30.9</v>
      </c>
      <c r="V99" s="1">
        <v>44633781</v>
      </c>
      <c r="W99" s="1">
        <v>4890385</v>
      </c>
      <c r="X99">
        <v>31.4</v>
      </c>
    </row>
    <row r="100" spans="13:24" x14ac:dyDescent="0.35">
      <c r="M100" s="1">
        <v>25253367</v>
      </c>
      <c r="N100" s="1">
        <v>5132082</v>
      </c>
      <c r="O100">
        <v>34.6</v>
      </c>
      <c r="P100" s="1">
        <v>25253367</v>
      </c>
      <c r="Q100" s="1">
        <v>3952070</v>
      </c>
      <c r="R100">
        <v>34.6</v>
      </c>
      <c r="S100" s="1">
        <v>49958102</v>
      </c>
      <c r="T100" s="1">
        <v>5536682</v>
      </c>
      <c r="U100">
        <v>31</v>
      </c>
      <c r="V100" s="1">
        <v>51203880</v>
      </c>
      <c r="W100" s="1">
        <v>5743815</v>
      </c>
      <c r="X100">
        <v>31.4</v>
      </c>
    </row>
    <row r="101" spans="13:24" x14ac:dyDescent="0.35">
      <c r="M101" s="1">
        <v>30569285</v>
      </c>
      <c r="N101" s="1">
        <v>6153144</v>
      </c>
      <c r="O101">
        <v>34.6</v>
      </c>
      <c r="P101" s="1">
        <v>30569285</v>
      </c>
      <c r="Q101" s="1">
        <v>4737035</v>
      </c>
      <c r="R101">
        <v>34.6</v>
      </c>
      <c r="S101" s="1">
        <v>59089400</v>
      </c>
      <c r="T101" s="1">
        <v>6598133</v>
      </c>
      <c r="U101">
        <v>30.9</v>
      </c>
      <c r="V101" s="1">
        <v>62463370</v>
      </c>
      <c r="W101" s="1">
        <v>6956585</v>
      </c>
      <c r="X101">
        <v>31.2</v>
      </c>
    </row>
    <row r="102" spans="13:24" x14ac:dyDescent="0.35">
      <c r="M102" s="1">
        <v>36476108</v>
      </c>
      <c r="N102" s="1">
        <v>7383422</v>
      </c>
      <c r="O102">
        <v>34.5</v>
      </c>
      <c r="P102" s="1">
        <v>36476108</v>
      </c>
      <c r="Q102" s="1">
        <v>5679878</v>
      </c>
      <c r="R102">
        <v>34.5</v>
      </c>
      <c r="S102" s="1">
        <v>69822689</v>
      </c>
      <c r="T102" s="1">
        <v>7869491</v>
      </c>
      <c r="U102">
        <v>30.9</v>
      </c>
      <c r="V102" s="1">
        <v>75011980</v>
      </c>
      <c r="W102" s="1">
        <v>8342822</v>
      </c>
      <c r="X102">
        <v>31.1</v>
      </c>
    </row>
    <row r="103" spans="13:24" x14ac:dyDescent="0.35">
      <c r="M103" s="1">
        <v>43620185</v>
      </c>
      <c r="N103" s="1">
        <v>8856307</v>
      </c>
      <c r="O103">
        <v>34.6</v>
      </c>
      <c r="P103" s="1">
        <v>43620185</v>
      </c>
      <c r="Q103" s="1">
        <v>6812566</v>
      </c>
      <c r="R103">
        <v>34.6</v>
      </c>
      <c r="S103" s="1">
        <v>82388386</v>
      </c>
      <c r="T103" s="1">
        <v>9381638</v>
      </c>
      <c r="U103">
        <v>30.9</v>
      </c>
      <c r="V103" s="1">
        <v>89321530</v>
      </c>
      <c r="W103" s="1">
        <v>9998943</v>
      </c>
      <c r="X103">
        <v>31.2</v>
      </c>
    </row>
    <row r="104" spans="13:24" x14ac:dyDescent="0.35">
      <c r="M104" s="1">
        <v>45126002</v>
      </c>
      <c r="N104" s="1">
        <v>9211516</v>
      </c>
      <c r="O104">
        <v>34.6</v>
      </c>
      <c r="P104" s="1">
        <v>45126002</v>
      </c>
      <c r="Q104" s="1">
        <v>7084749</v>
      </c>
      <c r="R104">
        <v>34.6</v>
      </c>
      <c r="S104" s="1">
        <v>85532360</v>
      </c>
      <c r="T104" s="1">
        <v>9791156</v>
      </c>
      <c r="U104">
        <v>30.9</v>
      </c>
      <c r="V104" s="1">
        <v>91158167</v>
      </c>
      <c r="W104" s="1">
        <v>10328405</v>
      </c>
      <c r="X104">
        <v>31.2</v>
      </c>
    </row>
    <row r="105" spans="13:24" s="3" customFormat="1" x14ac:dyDescent="0.35">
      <c r="M105" s="3" t="s">
        <v>9</v>
      </c>
    </row>
    <row r="106" spans="13:24" x14ac:dyDescent="0.35">
      <c r="M106" s="1"/>
      <c r="N106" s="1"/>
      <c r="P106" s="1"/>
      <c r="Q106" s="1"/>
      <c r="S106" s="1"/>
      <c r="T106" s="1"/>
      <c r="V106" s="1"/>
      <c r="W106" s="1"/>
    </row>
    <row r="107" spans="13:24" x14ac:dyDescent="0.35">
      <c r="M107" s="1"/>
      <c r="N107" s="1"/>
      <c r="P107" s="1"/>
      <c r="Q107" s="1"/>
      <c r="S107" s="1"/>
      <c r="T107" s="1"/>
      <c r="V107" s="1"/>
      <c r="W107" s="1"/>
    </row>
    <row r="108" spans="13:24" x14ac:dyDescent="0.35">
      <c r="M108" s="1"/>
      <c r="N108" s="1"/>
      <c r="P108" s="1"/>
      <c r="Q108" s="1"/>
      <c r="S108" s="1"/>
      <c r="T108" s="1"/>
      <c r="V108" s="1"/>
      <c r="W108" s="1"/>
    </row>
    <row r="109" spans="13:24" x14ac:dyDescent="0.35">
      <c r="M109" s="1"/>
      <c r="N109" s="1"/>
      <c r="P109" s="1"/>
      <c r="Q109" s="1"/>
      <c r="S109" s="1"/>
      <c r="T109" s="1"/>
      <c r="V109" s="1"/>
      <c r="W109" s="1"/>
    </row>
    <row r="110" spans="13:24" x14ac:dyDescent="0.35">
      <c r="M110" s="1"/>
      <c r="N110" s="1"/>
      <c r="P110" s="1"/>
      <c r="Q110" s="1"/>
      <c r="S110" s="1"/>
      <c r="T110" s="1"/>
      <c r="V110" s="1"/>
      <c r="W110" s="1"/>
    </row>
    <row r="111" spans="13:24" x14ac:dyDescent="0.35">
      <c r="M111" s="1"/>
      <c r="N111" s="1"/>
      <c r="P111" s="1"/>
      <c r="Q111" s="1"/>
      <c r="S111" s="1"/>
      <c r="T111" s="1"/>
      <c r="V111" s="1"/>
      <c r="W111" s="1"/>
    </row>
    <row r="112" spans="13:24" x14ac:dyDescent="0.35">
      <c r="M112" s="1"/>
      <c r="N112" s="1"/>
      <c r="P112" s="1"/>
      <c r="Q112" s="1"/>
      <c r="S112" s="1"/>
      <c r="T112" s="1"/>
      <c r="V112" s="1"/>
      <c r="W112" s="1"/>
    </row>
    <row r="113" spans="13:23" x14ac:dyDescent="0.35">
      <c r="M113" s="1"/>
      <c r="N113" s="1"/>
      <c r="P113" s="1"/>
      <c r="Q113" s="1"/>
      <c r="S113" s="1"/>
      <c r="T113" s="1"/>
      <c r="V113" s="1"/>
      <c r="W113" s="1"/>
    </row>
    <row r="114" spans="13:23" x14ac:dyDescent="0.35">
      <c r="M114" s="1"/>
      <c r="N114" s="1"/>
      <c r="P114" s="1"/>
      <c r="Q114" s="1"/>
      <c r="S114" s="1"/>
      <c r="T114" s="1"/>
      <c r="V114" s="1"/>
      <c r="W114" s="1"/>
    </row>
    <row r="115" spans="13:23" x14ac:dyDescent="0.35">
      <c r="M115" s="1"/>
      <c r="N115" s="1"/>
      <c r="P115" s="1"/>
      <c r="Q115" s="1"/>
      <c r="S115" s="1"/>
      <c r="T115" s="1"/>
      <c r="V115" s="1"/>
      <c r="W115" s="1"/>
    </row>
    <row r="116" spans="13:23" x14ac:dyDescent="0.35">
      <c r="M116" s="1"/>
      <c r="N116" s="1"/>
      <c r="P116" s="1"/>
      <c r="Q116" s="1"/>
      <c r="S116" s="1"/>
      <c r="T116" s="1"/>
      <c r="V116" s="1"/>
      <c r="W116" s="1"/>
    </row>
    <row r="117" spans="13:23" x14ac:dyDescent="0.35">
      <c r="M117" s="1"/>
      <c r="N117" s="1"/>
      <c r="P117" s="1"/>
      <c r="Q117" s="1"/>
      <c r="S117" s="1"/>
      <c r="T117" s="1"/>
      <c r="V117" s="1"/>
      <c r="W117" s="1"/>
    </row>
    <row r="118" spans="13:23" x14ac:dyDescent="0.35">
      <c r="M118" s="1"/>
      <c r="N118" s="1"/>
      <c r="P118" s="1"/>
      <c r="Q118" s="1"/>
      <c r="S118" s="1"/>
      <c r="T118" s="1"/>
      <c r="V118" s="1"/>
      <c r="W118" s="1"/>
    </row>
    <row r="119" spans="13:23" x14ac:dyDescent="0.35">
      <c r="M119" s="1"/>
      <c r="N119" s="1"/>
      <c r="P119" s="1"/>
      <c r="Q119" s="1"/>
      <c r="S119" s="1"/>
      <c r="T119" s="1"/>
      <c r="V119" s="1"/>
      <c r="W119" s="1"/>
    </row>
    <row r="120" spans="13:23" x14ac:dyDescent="0.35">
      <c r="M120" s="1"/>
      <c r="N120" s="1"/>
      <c r="P120" s="1"/>
      <c r="Q120" s="1"/>
      <c r="S120" s="1"/>
      <c r="T120" s="1"/>
      <c r="V120" s="1"/>
      <c r="W120" s="1"/>
    </row>
    <row r="121" spans="13:23" x14ac:dyDescent="0.35">
      <c r="M121" s="1"/>
      <c r="N121" s="1"/>
      <c r="P121" s="1"/>
      <c r="Q121" s="1"/>
      <c r="S121" s="1"/>
      <c r="T121" s="1"/>
      <c r="V121" s="1"/>
      <c r="W121" s="1"/>
    </row>
    <row r="122" spans="13:23" x14ac:dyDescent="0.35">
      <c r="M122" s="1"/>
      <c r="N122" s="1"/>
      <c r="P122" s="1"/>
      <c r="Q122" s="1"/>
      <c r="S122" s="1"/>
      <c r="T122" s="1"/>
      <c r="V122" s="1"/>
      <c r="W122" s="1"/>
    </row>
    <row r="123" spans="13:23" x14ac:dyDescent="0.35">
      <c r="M123" s="1"/>
      <c r="N123" s="1"/>
      <c r="P123" s="1"/>
      <c r="Q123" s="1"/>
      <c r="S123" s="1"/>
      <c r="T123" s="1"/>
      <c r="V123" s="1"/>
      <c r="W123" s="1"/>
    </row>
    <row r="124" spans="13:23" x14ac:dyDescent="0.35">
      <c r="M124" s="1"/>
      <c r="N124" s="1"/>
      <c r="P124" s="1"/>
      <c r="Q124" s="1"/>
      <c r="S124" s="1"/>
      <c r="T124" s="1"/>
      <c r="V124" s="1"/>
      <c r="W124" s="1"/>
    </row>
    <row r="125" spans="13:23" x14ac:dyDescent="0.35">
      <c r="M125" s="1"/>
      <c r="N125" s="1"/>
      <c r="P125" s="1"/>
      <c r="Q125" s="1"/>
      <c r="S125" s="1"/>
      <c r="T125" s="1"/>
      <c r="V125" s="1"/>
      <c r="W125" s="1"/>
    </row>
    <row r="126" spans="13:23" x14ac:dyDescent="0.35">
      <c r="M126" s="1"/>
      <c r="N126" s="1"/>
      <c r="P126" s="1"/>
      <c r="Q126" s="1"/>
      <c r="S126" s="1"/>
      <c r="T126" s="1"/>
      <c r="V126" s="1"/>
      <c r="W126" s="1"/>
    </row>
    <row r="127" spans="13:23" x14ac:dyDescent="0.35">
      <c r="M127" s="1"/>
      <c r="N127" s="1"/>
      <c r="P127" s="1"/>
      <c r="Q127" s="1"/>
      <c r="S127" s="1"/>
      <c r="T127" s="1"/>
      <c r="V127" s="1"/>
      <c r="W127" s="1"/>
    </row>
    <row r="128" spans="13:23" x14ac:dyDescent="0.35">
      <c r="M128" s="1"/>
      <c r="N128" s="1"/>
      <c r="P128" s="1"/>
      <c r="Q128" s="1"/>
      <c r="S128" s="1"/>
      <c r="T128" s="1"/>
      <c r="V128" s="1"/>
      <c r="W128" s="1"/>
    </row>
    <row r="129" spans="13:23" x14ac:dyDescent="0.35">
      <c r="M129" s="1"/>
      <c r="N129" s="1"/>
      <c r="P129" s="1"/>
      <c r="Q129" s="1"/>
      <c r="S129" s="1"/>
      <c r="T129" s="1"/>
      <c r="V129" s="1"/>
      <c r="W129" s="1"/>
    </row>
    <row r="130" spans="13:23" x14ac:dyDescent="0.35">
      <c r="M130" s="1"/>
      <c r="N130" s="1"/>
      <c r="P130" s="1"/>
      <c r="Q130" s="1"/>
      <c r="S130" s="1"/>
      <c r="T130" s="1"/>
      <c r="V130" s="1"/>
      <c r="W130" s="1"/>
    </row>
    <row r="131" spans="13:23" x14ac:dyDescent="0.35">
      <c r="M131" s="1"/>
      <c r="N131" s="1"/>
      <c r="P131" s="1"/>
      <c r="Q131" s="1"/>
      <c r="S131" s="1"/>
      <c r="T131" s="1"/>
      <c r="V131" s="1"/>
      <c r="W131" s="1"/>
    </row>
    <row r="132" spans="13:23" x14ac:dyDescent="0.35">
      <c r="M132" s="1"/>
      <c r="N132" s="1"/>
      <c r="P132" s="1"/>
      <c r="Q132" s="1"/>
      <c r="S132" s="1"/>
      <c r="T132" s="1"/>
      <c r="V132" s="1"/>
      <c r="W132" s="1"/>
    </row>
    <row r="133" spans="13:23" x14ac:dyDescent="0.35">
      <c r="M133" s="1"/>
      <c r="N133" s="1"/>
      <c r="P133" s="1"/>
      <c r="Q133" s="1"/>
      <c r="S133" s="1"/>
      <c r="T133" s="1"/>
      <c r="V133" s="1"/>
      <c r="W133" s="1"/>
    </row>
    <row r="134" spans="13:23" x14ac:dyDescent="0.35">
      <c r="M134" s="1"/>
      <c r="N134" s="1"/>
      <c r="P134" s="1"/>
      <c r="Q134" s="1"/>
      <c r="S134" s="1"/>
      <c r="T134" s="1"/>
      <c r="V134" s="1"/>
      <c r="W134" s="1"/>
    </row>
    <row r="135" spans="13:23" x14ac:dyDescent="0.35">
      <c r="M135" s="1"/>
      <c r="N135" s="1"/>
      <c r="P135" s="1"/>
      <c r="Q135" s="1"/>
      <c r="S135" s="1"/>
      <c r="T135" s="1"/>
      <c r="V135" s="1"/>
      <c r="W135" s="1"/>
    </row>
    <row r="136" spans="13:23" x14ac:dyDescent="0.35">
      <c r="M136" s="1"/>
      <c r="N136" s="1"/>
      <c r="P136" s="1"/>
      <c r="Q136" s="1"/>
      <c r="S136" s="1"/>
      <c r="T136" s="1"/>
      <c r="V136" s="1"/>
      <c r="W136" s="1"/>
    </row>
    <row r="137" spans="13:23" x14ac:dyDescent="0.35">
      <c r="M137" s="1"/>
      <c r="N137" s="1"/>
      <c r="P137" s="1"/>
      <c r="Q137" s="1"/>
      <c r="S137" s="1"/>
      <c r="T137" s="1"/>
      <c r="V137" s="1"/>
      <c r="W137" s="1"/>
    </row>
    <row r="138" spans="13:23" x14ac:dyDescent="0.35">
      <c r="M138" s="1"/>
      <c r="N138" s="1"/>
      <c r="P138" s="1"/>
      <c r="Q138" s="1"/>
      <c r="S138" s="1"/>
      <c r="T138" s="1"/>
      <c r="V138" s="1"/>
      <c r="W138" s="1"/>
    </row>
    <row r="139" spans="13:23" x14ac:dyDescent="0.35">
      <c r="M139" s="1"/>
      <c r="N139" s="1"/>
      <c r="P139" s="1"/>
      <c r="Q139" s="1"/>
      <c r="S139" s="1"/>
      <c r="T139" s="1"/>
      <c r="V139" s="1"/>
      <c r="W139" s="1"/>
    </row>
    <row r="140" spans="13:23" x14ac:dyDescent="0.35">
      <c r="M140" s="1"/>
      <c r="N140" s="1"/>
      <c r="P140" s="1"/>
      <c r="Q140" s="1"/>
      <c r="S140" s="1"/>
      <c r="T140" s="1"/>
      <c r="V140" s="1"/>
      <c r="W140" s="1"/>
    </row>
    <row r="141" spans="13:23" x14ac:dyDescent="0.35">
      <c r="M141" s="1"/>
      <c r="N141" s="1"/>
      <c r="P141" s="1"/>
      <c r="Q141" s="1"/>
      <c r="S141" s="1"/>
      <c r="T141" s="1"/>
      <c r="V141" s="1"/>
      <c r="W141" s="1"/>
    </row>
    <row r="142" spans="13:23" x14ac:dyDescent="0.35">
      <c r="M142" s="1"/>
      <c r="N142" s="1"/>
      <c r="P142" s="1"/>
      <c r="Q142" s="1"/>
      <c r="S142" s="1"/>
      <c r="T142" s="1"/>
      <c r="V142" s="1"/>
      <c r="W142" s="1"/>
    </row>
    <row r="143" spans="13:23" x14ac:dyDescent="0.35">
      <c r="M143" s="1"/>
      <c r="N143" s="1"/>
      <c r="P143" s="1"/>
      <c r="Q143" s="1"/>
      <c r="S143" s="1"/>
      <c r="T143" s="1"/>
      <c r="V143" s="1"/>
      <c r="W143" s="1"/>
    </row>
    <row r="144" spans="13:23" x14ac:dyDescent="0.35">
      <c r="M144" s="1"/>
      <c r="N144" s="1"/>
      <c r="P144" s="1"/>
      <c r="Q144" s="1"/>
      <c r="S144" s="1"/>
      <c r="T144" s="1"/>
      <c r="V144" s="1"/>
      <c r="W144" s="1"/>
    </row>
    <row r="145" spans="13:23" x14ac:dyDescent="0.35">
      <c r="M145" s="1"/>
      <c r="N145" s="1"/>
      <c r="P145" s="1"/>
      <c r="Q145" s="1"/>
      <c r="S145" s="1"/>
      <c r="T145" s="1"/>
      <c r="V145" s="1"/>
      <c r="W145" s="1"/>
    </row>
    <row r="146" spans="13:23" x14ac:dyDescent="0.35">
      <c r="M146" s="1"/>
      <c r="N146" s="1"/>
      <c r="P146" s="1"/>
      <c r="Q146" s="1"/>
      <c r="S146" s="1"/>
      <c r="T146" s="1"/>
      <c r="V146" s="1"/>
      <c r="W146" s="1"/>
    </row>
    <row r="147" spans="13:23" x14ac:dyDescent="0.35">
      <c r="M147" s="1"/>
      <c r="N147" s="1"/>
      <c r="P147" s="1"/>
      <c r="Q147" s="1"/>
      <c r="S147" s="1"/>
      <c r="T147" s="1"/>
      <c r="V147" s="1"/>
      <c r="W147" s="1"/>
    </row>
    <row r="148" spans="13:23" x14ac:dyDescent="0.35">
      <c r="M148" s="1"/>
      <c r="N148" s="1"/>
      <c r="P148" s="1"/>
      <c r="Q148" s="1"/>
      <c r="S148" s="1"/>
      <c r="T148" s="1"/>
      <c r="V148" s="1"/>
      <c r="W148" s="1"/>
    </row>
    <row r="149" spans="13:23" x14ac:dyDescent="0.35">
      <c r="M149" s="1"/>
      <c r="N149" s="1"/>
      <c r="P149" s="1"/>
      <c r="Q149" s="1"/>
      <c r="S149" s="1"/>
      <c r="T149" s="1"/>
      <c r="V149" s="1"/>
      <c r="W149" s="1"/>
    </row>
    <row r="150" spans="13:23" x14ac:dyDescent="0.35">
      <c r="M150" s="1"/>
      <c r="N150" s="1"/>
      <c r="P150" s="1"/>
      <c r="Q150" s="1"/>
      <c r="S150" s="1"/>
      <c r="T150" s="1"/>
      <c r="V150" s="1"/>
      <c r="W150" s="1"/>
    </row>
    <row r="151" spans="13:23" x14ac:dyDescent="0.35">
      <c r="M151" s="1"/>
      <c r="N151" s="1"/>
      <c r="P151" s="1"/>
      <c r="Q151" s="1"/>
      <c r="S151" s="1"/>
      <c r="T151" s="1"/>
      <c r="V151" s="1"/>
      <c r="W151" s="1"/>
    </row>
    <row r="152" spans="13:23" x14ac:dyDescent="0.35">
      <c r="M152" s="1"/>
      <c r="N152" s="1"/>
      <c r="P152" s="1"/>
      <c r="Q152" s="1"/>
      <c r="S152" s="1"/>
      <c r="T152" s="1"/>
      <c r="V152" s="1"/>
      <c r="W152" s="1"/>
    </row>
    <row r="153" spans="13:23" x14ac:dyDescent="0.35">
      <c r="M153" s="1"/>
      <c r="N153" s="1"/>
      <c r="P153" s="1"/>
      <c r="Q153" s="1"/>
      <c r="S153" s="1"/>
      <c r="T153" s="1"/>
      <c r="V153" s="1"/>
      <c r="W153" s="1"/>
    </row>
    <row r="154" spans="13:23" x14ac:dyDescent="0.35">
      <c r="M154" s="1"/>
      <c r="N154" s="1"/>
      <c r="P154" s="1"/>
      <c r="Q154" s="1"/>
      <c r="S154" s="1"/>
      <c r="T154" s="1"/>
      <c r="V154" s="1"/>
      <c r="W154" s="1"/>
    </row>
    <row r="155" spans="13:23" s="3" customFormat="1" x14ac:dyDescent="0.35">
      <c r="M155" s="3" t="s">
        <v>10</v>
      </c>
    </row>
    <row r="156" spans="13:23" x14ac:dyDescent="0.35">
      <c r="M156" s="1"/>
      <c r="N156" s="1"/>
      <c r="P156" s="1"/>
      <c r="Q156" s="1"/>
      <c r="S156" s="1"/>
      <c r="T156" s="1"/>
      <c r="V156" s="1"/>
      <c r="W156" s="1"/>
    </row>
    <row r="157" spans="13:23" x14ac:dyDescent="0.35">
      <c r="M157" s="1"/>
      <c r="N157" s="1"/>
      <c r="P157" s="1"/>
      <c r="Q157" s="1"/>
      <c r="S157" s="1"/>
      <c r="T157" s="1"/>
      <c r="V157" s="1"/>
      <c r="W157" s="1"/>
    </row>
    <row r="158" spans="13:23" x14ac:dyDescent="0.35">
      <c r="M158" s="1"/>
      <c r="N158" s="1"/>
      <c r="P158" s="1"/>
      <c r="Q158" s="1"/>
      <c r="S158" s="1"/>
      <c r="T158" s="1"/>
      <c r="V158" s="1"/>
      <c r="W158" s="1"/>
    </row>
    <row r="159" spans="13:23" x14ac:dyDescent="0.35">
      <c r="M159" s="1"/>
      <c r="N159" s="1"/>
      <c r="P159" s="1"/>
      <c r="Q159" s="1"/>
      <c r="S159" s="1"/>
      <c r="T159" s="1"/>
      <c r="V159" s="1"/>
      <c r="W159" s="1"/>
    </row>
    <row r="160" spans="13:23" x14ac:dyDescent="0.35">
      <c r="M160" s="1"/>
      <c r="N160" s="1"/>
      <c r="P160" s="1"/>
      <c r="Q160" s="1"/>
      <c r="S160" s="1"/>
      <c r="T160" s="1"/>
      <c r="V160" s="1"/>
      <c r="W160" s="1"/>
    </row>
    <row r="161" spans="13:23" x14ac:dyDescent="0.35">
      <c r="M161" s="1"/>
      <c r="N161" s="1"/>
      <c r="P161" s="1"/>
      <c r="Q161" s="1"/>
      <c r="S161" s="1"/>
      <c r="T161" s="1"/>
      <c r="V161" s="1"/>
      <c r="W161" s="1"/>
    </row>
    <row r="162" spans="13:23" x14ac:dyDescent="0.35">
      <c r="M162" s="1"/>
      <c r="N162" s="1"/>
      <c r="P162" s="1"/>
      <c r="Q162" s="1"/>
      <c r="S162" s="1"/>
      <c r="T162" s="1"/>
      <c r="V162" s="1"/>
      <c r="W162" s="1"/>
    </row>
    <row r="163" spans="13:23" x14ac:dyDescent="0.35">
      <c r="M163" s="1"/>
      <c r="N163" s="1"/>
      <c r="P163" s="1"/>
      <c r="Q163" s="1"/>
      <c r="S163" s="1"/>
      <c r="T163" s="1"/>
      <c r="V163" s="1"/>
      <c r="W163" s="1"/>
    </row>
    <row r="164" spans="13:23" x14ac:dyDescent="0.35">
      <c r="M164" s="1"/>
      <c r="N164" s="1"/>
      <c r="P164" s="1"/>
      <c r="Q164" s="1"/>
      <c r="S164" s="1"/>
      <c r="T164" s="1"/>
      <c r="V164" s="1"/>
      <c r="W164" s="1"/>
    </row>
    <row r="165" spans="13:23" x14ac:dyDescent="0.35">
      <c r="M165" s="1"/>
      <c r="N165" s="1"/>
      <c r="P165" s="1"/>
      <c r="Q165" s="1"/>
      <c r="S165" s="1"/>
      <c r="T165" s="1"/>
      <c r="V165" s="1"/>
      <c r="W165" s="1"/>
    </row>
    <row r="166" spans="13:23" x14ac:dyDescent="0.35">
      <c r="M166" s="1"/>
      <c r="N166" s="1"/>
      <c r="P166" s="1"/>
      <c r="Q166" s="1"/>
      <c r="S166" s="1"/>
      <c r="T166" s="1"/>
      <c r="V166" s="1"/>
      <c r="W166" s="1"/>
    </row>
    <row r="167" spans="13:23" x14ac:dyDescent="0.35">
      <c r="M167" s="1"/>
      <c r="N167" s="1"/>
      <c r="P167" s="1"/>
      <c r="Q167" s="1"/>
      <c r="S167" s="1"/>
      <c r="T167" s="1"/>
      <c r="V167" s="1"/>
      <c r="W167" s="1"/>
    </row>
    <row r="168" spans="13:23" x14ac:dyDescent="0.35">
      <c r="M168" s="1"/>
      <c r="N168" s="1"/>
      <c r="P168" s="1"/>
      <c r="Q168" s="1"/>
      <c r="S168" s="1"/>
      <c r="T168" s="1"/>
      <c r="V168" s="1"/>
      <c r="W168" s="1"/>
    </row>
    <row r="169" spans="13:23" x14ac:dyDescent="0.35">
      <c r="M169" s="1"/>
      <c r="N169" s="1"/>
      <c r="P169" s="1"/>
      <c r="Q169" s="1"/>
      <c r="S169" s="1"/>
      <c r="T169" s="1"/>
      <c r="V169" s="1"/>
      <c r="W169" s="1"/>
    </row>
    <row r="170" spans="13:23" x14ac:dyDescent="0.35">
      <c r="M170" s="1"/>
      <c r="N170" s="1"/>
      <c r="P170" s="1"/>
      <c r="Q170" s="1"/>
      <c r="S170" s="1"/>
      <c r="T170" s="1"/>
      <c r="V170" s="1"/>
      <c r="W170" s="1"/>
    </row>
    <row r="171" spans="13:23" x14ac:dyDescent="0.35">
      <c r="M171" s="1"/>
      <c r="N171" s="1"/>
      <c r="P171" s="1"/>
      <c r="Q171" s="1"/>
      <c r="S171" s="1"/>
      <c r="T171" s="1"/>
      <c r="V171" s="1"/>
      <c r="W171" s="1"/>
    </row>
    <row r="172" spans="13:23" x14ac:dyDescent="0.35">
      <c r="M172" s="1"/>
      <c r="N172" s="1"/>
      <c r="P172" s="1"/>
      <c r="Q172" s="1"/>
      <c r="S172" s="1"/>
      <c r="T172" s="1"/>
      <c r="V172" s="1"/>
      <c r="W172" s="1"/>
    </row>
    <row r="173" spans="13:23" x14ac:dyDescent="0.35">
      <c r="M173" s="1"/>
      <c r="N173" s="1"/>
      <c r="P173" s="1"/>
      <c r="Q173" s="1"/>
      <c r="S173" s="1"/>
      <c r="T173" s="1"/>
      <c r="V173" s="1"/>
      <c r="W173" s="1"/>
    </row>
    <row r="174" spans="13:23" x14ac:dyDescent="0.35">
      <c r="M174" s="1"/>
      <c r="N174" s="1"/>
      <c r="P174" s="1"/>
      <c r="Q174" s="1"/>
      <c r="S174" s="1"/>
      <c r="T174" s="1"/>
      <c r="V174" s="1"/>
      <c r="W174" s="1"/>
    </row>
    <row r="175" spans="13:23" x14ac:dyDescent="0.35">
      <c r="M175" s="1"/>
      <c r="N175" s="1"/>
      <c r="P175" s="1"/>
      <c r="Q175" s="1"/>
      <c r="S175" s="1"/>
      <c r="T175" s="1"/>
      <c r="V175" s="1"/>
      <c r="W175" s="1"/>
    </row>
    <row r="176" spans="13:23" x14ac:dyDescent="0.35">
      <c r="M176" s="1"/>
      <c r="N176" s="1"/>
      <c r="P176" s="1"/>
      <c r="Q176" s="1"/>
      <c r="S176" s="1"/>
      <c r="T176" s="1"/>
      <c r="V176" s="1"/>
      <c r="W176" s="1"/>
    </row>
    <row r="177" spans="13:23" x14ac:dyDescent="0.35">
      <c r="M177" s="1"/>
      <c r="N177" s="1"/>
      <c r="P177" s="1"/>
      <c r="Q177" s="1"/>
      <c r="S177" s="1"/>
      <c r="T177" s="1"/>
      <c r="V177" s="1"/>
      <c r="W177" s="1"/>
    </row>
    <row r="178" spans="13:23" x14ac:dyDescent="0.35">
      <c r="M178" s="1"/>
      <c r="N178" s="1"/>
      <c r="P178" s="1"/>
      <c r="Q178" s="1"/>
      <c r="S178" s="1"/>
      <c r="T178" s="1"/>
      <c r="V178" s="1"/>
      <c r="W178" s="1"/>
    </row>
    <row r="179" spans="13:23" x14ac:dyDescent="0.35">
      <c r="M179" s="1"/>
      <c r="N179" s="1"/>
      <c r="P179" s="1"/>
      <c r="Q179" s="1"/>
      <c r="S179" s="1"/>
      <c r="T179" s="1"/>
      <c r="V179" s="1"/>
      <c r="W179" s="1"/>
    </row>
    <row r="180" spans="13:23" x14ac:dyDescent="0.35">
      <c r="M180" s="1"/>
      <c r="N180" s="1"/>
      <c r="P180" s="1"/>
      <c r="Q180" s="1"/>
      <c r="S180" s="1"/>
      <c r="T180" s="1"/>
      <c r="V180" s="1"/>
      <c r="W180" s="1"/>
    </row>
    <row r="181" spans="13:23" x14ac:dyDescent="0.35">
      <c r="M181" s="1"/>
      <c r="N181" s="1"/>
      <c r="P181" s="1"/>
      <c r="Q181" s="1"/>
      <c r="S181" s="1"/>
      <c r="T181" s="1"/>
      <c r="V181" s="1"/>
      <c r="W181" s="1"/>
    </row>
    <row r="182" spans="13:23" x14ac:dyDescent="0.35">
      <c r="M182" s="1"/>
      <c r="N182" s="1"/>
      <c r="P182" s="1"/>
      <c r="Q182" s="1"/>
      <c r="S182" s="1"/>
      <c r="T182" s="1"/>
      <c r="V182" s="1"/>
      <c r="W182" s="1"/>
    </row>
    <row r="183" spans="13:23" x14ac:dyDescent="0.35">
      <c r="M183" s="1"/>
      <c r="N183" s="1"/>
      <c r="P183" s="1"/>
      <c r="Q183" s="1"/>
      <c r="S183" s="1"/>
      <c r="T183" s="1"/>
      <c r="V183" s="1"/>
      <c r="W183" s="1"/>
    </row>
    <row r="184" spans="13:23" x14ac:dyDescent="0.35">
      <c r="M184" s="1"/>
      <c r="N184" s="1"/>
      <c r="P184" s="1"/>
      <c r="Q184" s="1"/>
      <c r="S184" s="1"/>
      <c r="T184" s="1"/>
      <c r="V184" s="1"/>
      <c r="W184" s="1"/>
    </row>
    <row r="185" spans="13:23" x14ac:dyDescent="0.35">
      <c r="M185" s="1"/>
      <c r="N185" s="1"/>
      <c r="P185" s="1"/>
      <c r="Q185" s="1"/>
      <c r="S185" s="1"/>
      <c r="T185" s="1"/>
      <c r="V185" s="1"/>
      <c r="W185" s="1"/>
    </row>
    <row r="186" spans="13:23" x14ac:dyDescent="0.35">
      <c r="M186" s="1"/>
      <c r="N186" s="1"/>
      <c r="P186" s="1"/>
      <c r="Q186" s="1"/>
      <c r="S186" s="1"/>
      <c r="T186" s="1"/>
      <c r="V186" s="1"/>
      <c r="W186" s="1"/>
    </row>
    <row r="187" spans="13:23" x14ac:dyDescent="0.35">
      <c r="M187" s="1"/>
      <c r="N187" s="1"/>
      <c r="P187" s="1"/>
      <c r="Q187" s="1"/>
      <c r="S187" s="1"/>
      <c r="T187" s="1"/>
      <c r="V187" s="1"/>
      <c r="W187" s="1"/>
    </row>
    <row r="188" spans="13:23" x14ac:dyDescent="0.35">
      <c r="M188" s="1"/>
      <c r="N188" s="1"/>
      <c r="P188" s="1"/>
      <c r="Q188" s="1"/>
      <c r="S188" s="1"/>
      <c r="T188" s="1"/>
      <c r="V188" s="1"/>
      <c r="W188" s="1"/>
    </row>
    <row r="189" spans="13:23" x14ac:dyDescent="0.35">
      <c r="M189" s="1"/>
      <c r="N189" s="1"/>
      <c r="P189" s="1"/>
      <c r="Q189" s="1"/>
      <c r="S189" s="1"/>
      <c r="T189" s="1"/>
      <c r="V189" s="1"/>
      <c r="W189" s="1"/>
    </row>
    <row r="190" spans="13:23" x14ac:dyDescent="0.35">
      <c r="M190" s="1"/>
      <c r="N190" s="1"/>
      <c r="P190" s="1"/>
      <c r="Q190" s="1"/>
      <c r="S190" s="1"/>
      <c r="T190" s="1"/>
      <c r="V190" s="1"/>
      <c r="W190" s="1"/>
    </row>
    <row r="191" spans="13:23" x14ac:dyDescent="0.35">
      <c r="M191" s="1"/>
      <c r="N191" s="1"/>
      <c r="P191" s="1"/>
      <c r="Q191" s="1"/>
      <c r="S191" s="1"/>
      <c r="T191" s="1"/>
      <c r="V191" s="1"/>
      <c r="W191" s="1"/>
    </row>
    <row r="192" spans="13:23" x14ac:dyDescent="0.35">
      <c r="M192" s="1"/>
      <c r="N192" s="1"/>
      <c r="P192" s="1"/>
      <c r="Q192" s="1"/>
      <c r="S192" s="1"/>
      <c r="T192" s="1"/>
      <c r="V192" s="1"/>
      <c r="W192" s="1"/>
    </row>
    <row r="193" spans="13:23" x14ac:dyDescent="0.35">
      <c r="M193" s="1"/>
      <c r="N193" s="1"/>
      <c r="P193" s="1"/>
      <c r="Q193" s="1"/>
      <c r="S193" s="1"/>
      <c r="T193" s="1"/>
      <c r="V193" s="1"/>
      <c r="W193" s="1"/>
    </row>
    <row r="194" spans="13:23" x14ac:dyDescent="0.35">
      <c r="M194" s="1"/>
      <c r="N194" s="1"/>
      <c r="P194" s="1"/>
      <c r="Q194" s="1"/>
      <c r="S194" s="1"/>
      <c r="T194" s="1"/>
      <c r="V194" s="1"/>
      <c r="W194" s="1"/>
    </row>
    <row r="195" spans="13:23" x14ac:dyDescent="0.35">
      <c r="M195" s="1"/>
      <c r="N195" s="1"/>
      <c r="P195" s="1"/>
      <c r="Q195" s="1"/>
      <c r="S195" s="1"/>
      <c r="T195" s="1"/>
      <c r="V195" s="1"/>
      <c r="W195" s="1"/>
    </row>
    <row r="196" spans="13:23" x14ac:dyDescent="0.35">
      <c r="M196" s="1"/>
      <c r="N196" s="1"/>
      <c r="P196" s="1"/>
      <c r="Q196" s="1"/>
      <c r="S196" s="1"/>
      <c r="T196" s="1"/>
      <c r="V196" s="1"/>
      <c r="W196" s="1"/>
    </row>
    <row r="197" spans="13:23" x14ac:dyDescent="0.35">
      <c r="M197" s="1"/>
      <c r="N197" s="1"/>
      <c r="P197" s="1"/>
      <c r="Q197" s="1"/>
      <c r="S197" s="1"/>
      <c r="T197" s="1"/>
      <c r="V197" s="1"/>
      <c r="W197" s="1"/>
    </row>
    <row r="198" spans="13:23" x14ac:dyDescent="0.35">
      <c r="M198" s="1"/>
      <c r="N198" s="1"/>
      <c r="P198" s="1"/>
      <c r="Q198" s="1"/>
      <c r="S198" s="1"/>
      <c r="T198" s="1"/>
      <c r="V198" s="1"/>
      <c r="W198" s="1"/>
    </row>
    <row r="199" spans="13:23" x14ac:dyDescent="0.35">
      <c r="M199" s="1"/>
      <c r="N199" s="1"/>
      <c r="P199" s="1"/>
      <c r="Q199" s="1"/>
      <c r="S199" s="1"/>
      <c r="T199" s="1"/>
      <c r="V199" s="1"/>
      <c r="W199" s="1"/>
    </row>
    <row r="200" spans="13:23" x14ac:dyDescent="0.35">
      <c r="M200" s="1"/>
      <c r="N200" s="1"/>
      <c r="P200" s="1"/>
      <c r="Q200" s="1"/>
      <c r="S200" s="1"/>
      <c r="T200" s="1"/>
      <c r="V200" s="1"/>
      <c r="W200" s="1"/>
    </row>
    <row r="201" spans="13:23" x14ac:dyDescent="0.35">
      <c r="M201" s="1"/>
      <c r="N201" s="1"/>
      <c r="P201" s="1"/>
      <c r="Q201" s="1"/>
      <c r="S201" s="1"/>
      <c r="T201" s="1"/>
      <c r="V201" s="1"/>
      <c r="W201" s="1"/>
    </row>
    <row r="202" spans="13:23" x14ac:dyDescent="0.35">
      <c r="M202" s="1"/>
      <c r="N202" s="1"/>
      <c r="P202" s="1"/>
      <c r="Q202" s="1"/>
      <c r="S202" s="1"/>
      <c r="T202" s="1"/>
      <c r="V202" s="1"/>
      <c r="W202" s="1"/>
    </row>
    <row r="203" spans="13:23" x14ac:dyDescent="0.35">
      <c r="M203" s="1"/>
      <c r="N203" s="1"/>
      <c r="P203" s="1"/>
      <c r="Q203" s="1"/>
      <c r="S203" s="1"/>
      <c r="T203" s="1"/>
      <c r="V203" s="1"/>
      <c r="W203" s="1"/>
    </row>
    <row r="204" spans="13:23" x14ac:dyDescent="0.35">
      <c r="M204" s="1"/>
      <c r="N204" s="1"/>
      <c r="P204" s="1"/>
      <c r="Q204" s="1"/>
      <c r="S204" s="1"/>
      <c r="T204" s="1"/>
      <c r="V204" s="1"/>
      <c r="W204" s="1"/>
    </row>
  </sheetData>
  <dataValidations count="1">
    <dataValidation type="list" allowBlank="1" showInputMessage="1" showErrorMessage="1" sqref="C2" xr:uid="{00000000-0002-0000-0400-000000000000}">
      <formula1>"low"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Both Scenarios $ per kgal</vt:lpstr>
      <vt:lpstr>Both Scenarios</vt:lpstr>
      <vt:lpstr>Figure 1. Low Nitrate 7%</vt:lpstr>
      <vt:lpstr>Figure 4 7%</vt:lpstr>
      <vt:lpstr>comp_level</vt:lpstr>
      <vt:lpstr>Discount_Rate</vt:lpstr>
    </vt:vector>
  </TitlesOfParts>
  <Company>Abt Associates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Ransom</dc:creator>
  <cp:lastModifiedBy>Thomas F. Speth</cp:lastModifiedBy>
  <dcterms:created xsi:type="dcterms:W3CDTF">2018-12-11T18:29:29Z</dcterms:created>
  <dcterms:modified xsi:type="dcterms:W3CDTF">2019-06-15T14:34:44Z</dcterms:modified>
</cp:coreProperties>
</file>