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Q-Z\TSPETH\Net MyDocuments\1Papers\2018 Nitrate Small System Paper\"/>
    </mc:Choice>
  </mc:AlternateContent>
  <xr:revisionPtr revIDLastSave="0" documentId="8_{9EB2DE46-58E4-490A-9BBF-B15CCD90C414}" xr6:coauthVersionLast="36" xr6:coauthVersionMax="36" xr10:uidLastSave="{00000000-0000-0000-0000-000000000000}"/>
  <bookViews>
    <workbookView xWindow="0" yWindow="0" windowWidth="30720" windowHeight="14960" activeTab="3" xr2:uid="{00000000-000D-0000-FFFF-FFFF00000000}"/>
  </bookViews>
  <sheets>
    <sheet name="Sheet1" sheetId="6" r:id="rId1"/>
    <sheet name="Both Scenarios $ per kgal" sheetId="7" state="hidden" r:id="rId2"/>
    <sheet name="Both Scenarios" sheetId="3" state="hidden" r:id="rId3"/>
    <sheet name="Figure 1. Low Nitrate 7%" sheetId="4" r:id="rId4"/>
    <sheet name="Figure 2. High Nitrate 7%" sheetId="5" r:id="rId5"/>
    <sheet name="Data" sheetId="1" r:id="rId6"/>
  </sheets>
  <definedNames>
    <definedName name="comp_level">Data!$C$2</definedName>
    <definedName name="Discount_Rate">Data!$C$1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3" i="1" l="1"/>
  <c r="W53" i="1"/>
  <c r="V53" i="1"/>
  <c r="U53" i="1"/>
  <c r="T53" i="1"/>
  <c r="S53" i="1"/>
  <c r="R53" i="1"/>
  <c r="Q53" i="1"/>
  <c r="P53" i="1"/>
  <c r="O53" i="1"/>
  <c r="N53" i="1"/>
  <c r="M53" i="1"/>
  <c r="X52" i="1"/>
  <c r="W52" i="1"/>
  <c r="V52" i="1"/>
  <c r="U52" i="1"/>
  <c r="T52" i="1"/>
  <c r="S52" i="1"/>
  <c r="R52" i="1"/>
  <c r="Q52" i="1"/>
  <c r="P52" i="1"/>
  <c r="O52" i="1"/>
  <c r="N52" i="1"/>
  <c r="M52" i="1"/>
  <c r="X51" i="1"/>
  <c r="W51" i="1"/>
  <c r="V51" i="1"/>
  <c r="U51" i="1"/>
  <c r="T51" i="1"/>
  <c r="S51" i="1"/>
  <c r="R51" i="1"/>
  <c r="Q51" i="1"/>
  <c r="P51" i="1"/>
  <c r="O51" i="1"/>
  <c r="N51" i="1"/>
  <c r="M51" i="1"/>
  <c r="X50" i="1"/>
  <c r="W50" i="1"/>
  <c r="V50" i="1"/>
  <c r="U50" i="1"/>
  <c r="T50" i="1"/>
  <c r="S50" i="1"/>
  <c r="R50" i="1"/>
  <c r="Q50" i="1"/>
  <c r="P50" i="1"/>
  <c r="O50" i="1"/>
  <c r="N50" i="1"/>
  <c r="M50" i="1"/>
  <c r="X49" i="1"/>
  <c r="W49" i="1"/>
  <c r="V49" i="1"/>
  <c r="U49" i="1"/>
  <c r="T49" i="1"/>
  <c r="S49" i="1"/>
  <c r="R49" i="1"/>
  <c r="Q49" i="1"/>
  <c r="P49" i="1"/>
  <c r="O49" i="1"/>
  <c r="N49" i="1"/>
  <c r="M49" i="1"/>
  <c r="X48" i="1"/>
  <c r="W48" i="1"/>
  <c r="V48" i="1"/>
  <c r="U48" i="1"/>
  <c r="T48" i="1"/>
  <c r="S48" i="1"/>
  <c r="R48" i="1"/>
  <c r="Q48" i="1"/>
  <c r="P48" i="1"/>
  <c r="O48" i="1"/>
  <c r="N48" i="1"/>
  <c r="M48" i="1"/>
  <c r="X47" i="1"/>
  <c r="W47" i="1"/>
  <c r="V47" i="1"/>
  <c r="U47" i="1"/>
  <c r="T47" i="1"/>
  <c r="S47" i="1"/>
  <c r="R47" i="1"/>
  <c r="Q47" i="1"/>
  <c r="P47" i="1"/>
  <c r="O47" i="1"/>
  <c r="N47" i="1"/>
  <c r="M47" i="1"/>
  <c r="X46" i="1"/>
  <c r="W46" i="1"/>
  <c r="V46" i="1"/>
  <c r="U46" i="1"/>
  <c r="T46" i="1"/>
  <c r="S46" i="1"/>
  <c r="R46" i="1"/>
  <c r="Q46" i="1"/>
  <c r="P46" i="1"/>
  <c r="O46" i="1"/>
  <c r="N46" i="1"/>
  <c r="M46" i="1"/>
  <c r="X45" i="1"/>
  <c r="W45" i="1"/>
  <c r="V45" i="1"/>
  <c r="U45" i="1"/>
  <c r="T45" i="1"/>
  <c r="S45" i="1"/>
  <c r="R45" i="1"/>
  <c r="Q45" i="1"/>
  <c r="P45" i="1"/>
  <c r="O45" i="1"/>
  <c r="N45" i="1"/>
  <c r="M45" i="1"/>
  <c r="X44" i="1"/>
  <c r="W44" i="1"/>
  <c r="V44" i="1"/>
  <c r="U44" i="1"/>
  <c r="T44" i="1"/>
  <c r="S44" i="1"/>
  <c r="R44" i="1"/>
  <c r="Q44" i="1"/>
  <c r="P44" i="1"/>
  <c r="O44" i="1"/>
  <c r="N44" i="1"/>
  <c r="M44" i="1"/>
  <c r="X43" i="1"/>
  <c r="W43" i="1"/>
  <c r="V43" i="1"/>
  <c r="U43" i="1"/>
  <c r="T43" i="1"/>
  <c r="S43" i="1"/>
  <c r="R43" i="1"/>
  <c r="Q43" i="1"/>
  <c r="P43" i="1"/>
  <c r="O43" i="1"/>
  <c r="N43" i="1"/>
  <c r="M43" i="1"/>
  <c r="X42" i="1"/>
  <c r="W42" i="1"/>
  <c r="V42" i="1"/>
  <c r="U42" i="1"/>
  <c r="T42" i="1"/>
  <c r="S42" i="1"/>
  <c r="R42" i="1"/>
  <c r="Q42" i="1"/>
  <c r="P42" i="1"/>
  <c r="O42" i="1"/>
  <c r="N42" i="1"/>
  <c r="M42" i="1"/>
  <c r="X41" i="1"/>
  <c r="W41" i="1"/>
  <c r="V41" i="1"/>
  <c r="U41" i="1"/>
  <c r="T41" i="1"/>
  <c r="S41" i="1"/>
  <c r="R41" i="1"/>
  <c r="Q41" i="1"/>
  <c r="P41" i="1"/>
  <c r="O41" i="1"/>
  <c r="N41" i="1"/>
  <c r="M41" i="1"/>
  <c r="X40" i="1"/>
  <c r="W40" i="1"/>
  <c r="V40" i="1"/>
  <c r="U40" i="1"/>
  <c r="T40" i="1"/>
  <c r="S40" i="1"/>
  <c r="R40" i="1"/>
  <c r="Q40" i="1"/>
  <c r="P40" i="1"/>
  <c r="O40" i="1"/>
  <c r="N40" i="1"/>
  <c r="M40" i="1"/>
  <c r="X39" i="1"/>
  <c r="W39" i="1"/>
  <c r="V39" i="1"/>
  <c r="U39" i="1"/>
  <c r="T39" i="1"/>
  <c r="S39" i="1"/>
  <c r="R39" i="1"/>
  <c r="Q39" i="1"/>
  <c r="P39" i="1"/>
  <c r="O39" i="1"/>
  <c r="N39" i="1"/>
  <c r="M39" i="1"/>
  <c r="X38" i="1"/>
  <c r="W38" i="1"/>
  <c r="V38" i="1"/>
  <c r="U38" i="1"/>
  <c r="T38" i="1"/>
  <c r="S38" i="1"/>
  <c r="R38" i="1"/>
  <c r="Q38" i="1"/>
  <c r="P38" i="1"/>
  <c r="O38" i="1"/>
  <c r="N38" i="1"/>
  <c r="M38" i="1"/>
  <c r="X37" i="1"/>
  <c r="W37" i="1"/>
  <c r="V37" i="1"/>
  <c r="U37" i="1"/>
  <c r="T37" i="1"/>
  <c r="S37" i="1"/>
  <c r="R37" i="1"/>
  <c r="Q37" i="1"/>
  <c r="P37" i="1"/>
  <c r="O37" i="1"/>
  <c r="N37" i="1"/>
  <c r="M37" i="1"/>
  <c r="X36" i="1"/>
  <c r="W36" i="1"/>
  <c r="V36" i="1"/>
  <c r="U36" i="1"/>
  <c r="T36" i="1"/>
  <c r="S36" i="1"/>
  <c r="R36" i="1"/>
  <c r="Q36" i="1"/>
  <c r="P36" i="1"/>
  <c r="O36" i="1"/>
  <c r="N36" i="1"/>
  <c r="M36" i="1"/>
  <c r="X35" i="1"/>
  <c r="W35" i="1"/>
  <c r="V35" i="1"/>
  <c r="U35" i="1"/>
  <c r="T35" i="1"/>
  <c r="S35" i="1"/>
  <c r="R35" i="1"/>
  <c r="Q35" i="1"/>
  <c r="P35" i="1"/>
  <c r="O35" i="1"/>
  <c r="N35" i="1"/>
  <c r="M35" i="1"/>
  <c r="X34" i="1"/>
  <c r="W34" i="1"/>
  <c r="V34" i="1"/>
  <c r="U34" i="1"/>
  <c r="T34" i="1"/>
  <c r="S34" i="1"/>
  <c r="R34" i="1"/>
  <c r="Q34" i="1"/>
  <c r="P34" i="1"/>
  <c r="O34" i="1"/>
  <c r="N34" i="1"/>
  <c r="M34" i="1"/>
  <c r="X33" i="1"/>
  <c r="W33" i="1"/>
  <c r="V33" i="1"/>
  <c r="U33" i="1"/>
  <c r="T33" i="1"/>
  <c r="S33" i="1"/>
  <c r="R33" i="1"/>
  <c r="Q33" i="1"/>
  <c r="P33" i="1"/>
  <c r="O33" i="1"/>
  <c r="N33" i="1"/>
  <c r="M33" i="1"/>
  <c r="X32" i="1"/>
  <c r="W32" i="1"/>
  <c r="V32" i="1"/>
  <c r="U32" i="1"/>
  <c r="T32" i="1"/>
  <c r="S32" i="1"/>
  <c r="R32" i="1"/>
  <c r="Q32" i="1"/>
  <c r="P32" i="1"/>
  <c r="O32" i="1"/>
  <c r="N32" i="1"/>
  <c r="M32" i="1"/>
  <c r="X31" i="1"/>
  <c r="W31" i="1"/>
  <c r="V31" i="1"/>
  <c r="U31" i="1"/>
  <c r="T31" i="1"/>
  <c r="S31" i="1"/>
  <c r="R31" i="1"/>
  <c r="Q31" i="1"/>
  <c r="P31" i="1"/>
  <c r="O31" i="1"/>
  <c r="N31" i="1"/>
  <c r="M31" i="1"/>
  <c r="X30" i="1"/>
  <c r="W30" i="1"/>
  <c r="V30" i="1"/>
  <c r="U30" i="1"/>
  <c r="T30" i="1"/>
  <c r="S30" i="1"/>
  <c r="R30" i="1"/>
  <c r="Q30" i="1"/>
  <c r="P30" i="1"/>
  <c r="O30" i="1"/>
  <c r="N30" i="1"/>
  <c r="M30" i="1"/>
  <c r="X29" i="1"/>
  <c r="W29" i="1"/>
  <c r="V29" i="1"/>
  <c r="U29" i="1"/>
  <c r="T29" i="1"/>
  <c r="S29" i="1"/>
  <c r="R29" i="1"/>
  <c r="Q29" i="1"/>
  <c r="P29" i="1"/>
  <c r="O29" i="1"/>
  <c r="N29" i="1"/>
  <c r="M29" i="1"/>
  <c r="X28" i="1"/>
  <c r="W28" i="1"/>
  <c r="V28" i="1"/>
  <c r="U28" i="1"/>
  <c r="T28" i="1"/>
  <c r="S28" i="1"/>
  <c r="R28" i="1"/>
  <c r="Q28" i="1"/>
  <c r="P28" i="1"/>
  <c r="O28" i="1"/>
  <c r="N28" i="1"/>
  <c r="M28" i="1"/>
  <c r="X27" i="1"/>
  <c r="W27" i="1"/>
  <c r="V27" i="1"/>
  <c r="U27" i="1"/>
  <c r="T27" i="1"/>
  <c r="S27" i="1"/>
  <c r="R27" i="1"/>
  <c r="Q27" i="1"/>
  <c r="P27" i="1"/>
  <c r="O27" i="1"/>
  <c r="N27" i="1"/>
  <c r="M27" i="1"/>
  <c r="X26" i="1"/>
  <c r="W26" i="1"/>
  <c r="V26" i="1"/>
  <c r="U26" i="1"/>
  <c r="T26" i="1"/>
  <c r="S26" i="1"/>
  <c r="R26" i="1"/>
  <c r="Q26" i="1"/>
  <c r="P26" i="1"/>
  <c r="O26" i="1"/>
  <c r="N26" i="1"/>
  <c r="M26" i="1"/>
  <c r="X25" i="1"/>
  <c r="W25" i="1"/>
  <c r="V25" i="1"/>
  <c r="U25" i="1"/>
  <c r="T25" i="1"/>
  <c r="S25" i="1"/>
  <c r="R25" i="1"/>
  <c r="Q25" i="1"/>
  <c r="P25" i="1"/>
  <c r="O25" i="1"/>
  <c r="N25" i="1"/>
  <c r="M25" i="1"/>
  <c r="X24" i="1"/>
  <c r="W24" i="1"/>
  <c r="V24" i="1"/>
  <c r="U24" i="1"/>
  <c r="T24" i="1"/>
  <c r="S24" i="1"/>
  <c r="R24" i="1"/>
  <c r="Q24" i="1"/>
  <c r="P24" i="1"/>
  <c r="O24" i="1"/>
  <c r="N24" i="1"/>
  <c r="M24" i="1"/>
  <c r="X23" i="1"/>
  <c r="W23" i="1"/>
  <c r="V23" i="1"/>
  <c r="U23" i="1"/>
  <c r="T23" i="1"/>
  <c r="S23" i="1"/>
  <c r="R23" i="1"/>
  <c r="Q23" i="1"/>
  <c r="P23" i="1"/>
  <c r="O23" i="1"/>
  <c r="N23" i="1"/>
  <c r="M23" i="1"/>
  <c r="X22" i="1"/>
  <c r="W22" i="1"/>
  <c r="V22" i="1"/>
  <c r="U22" i="1"/>
  <c r="T22" i="1"/>
  <c r="S22" i="1"/>
  <c r="R22" i="1"/>
  <c r="Q22" i="1"/>
  <c r="P22" i="1"/>
  <c r="O22" i="1"/>
  <c r="N22" i="1"/>
  <c r="M22" i="1"/>
  <c r="X21" i="1"/>
  <c r="W21" i="1"/>
  <c r="V21" i="1"/>
  <c r="U21" i="1"/>
  <c r="T21" i="1"/>
  <c r="S21" i="1"/>
  <c r="R21" i="1"/>
  <c r="Q21" i="1"/>
  <c r="P21" i="1"/>
  <c r="O21" i="1"/>
  <c r="N21" i="1"/>
  <c r="M21" i="1"/>
  <c r="X20" i="1"/>
  <c r="W20" i="1"/>
  <c r="V20" i="1"/>
  <c r="U20" i="1"/>
  <c r="T20" i="1"/>
  <c r="S20" i="1"/>
  <c r="R20" i="1"/>
  <c r="Q20" i="1"/>
  <c r="P20" i="1"/>
  <c r="O20" i="1"/>
  <c r="N20" i="1"/>
  <c r="M20" i="1"/>
  <c r="X19" i="1"/>
  <c r="W19" i="1"/>
  <c r="V19" i="1"/>
  <c r="U19" i="1"/>
  <c r="T19" i="1"/>
  <c r="S19" i="1"/>
  <c r="R19" i="1"/>
  <c r="Q19" i="1"/>
  <c r="P19" i="1"/>
  <c r="O19" i="1"/>
  <c r="N19" i="1"/>
  <c r="M19" i="1"/>
  <c r="X18" i="1"/>
  <c r="W18" i="1"/>
  <c r="V18" i="1"/>
  <c r="U18" i="1"/>
  <c r="T18" i="1"/>
  <c r="S18" i="1"/>
  <c r="R18" i="1"/>
  <c r="Q18" i="1"/>
  <c r="P18" i="1"/>
  <c r="O18" i="1"/>
  <c r="N18" i="1"/>
  <c r="M18" i="1"/>
  <c r="X17" i="1"/>
  <c r="W17" i="1"/>
  <c r="V17" i="1"/>
  <c r="U17" i="1"/>
  <c r="T17" i="1"/>
  <c r="S17" i="1"/>
  <c r="R17" i="1"/>
  <c r="Q17" i="1"/>
  <c r="P17" i="1"/>
  <c r="O17" i="1"/>
  <c r="N17" i="1"/>
  <c r="M17" i="1"/>
  <c r="X16" i="1"/>
  <c r="W16" i="1"/>
  <c r="V16" i="1"/>
  <c r="U16" i="1"/>
  <c r="T16" i="1"/>
  <c r="S16" i="1"/>
  <c r="R16" i="1"/>
  <c r="Q16" i="1"/>
  <c r="P16" i="1"/>
  <c r="O16" i="1"/>
  <c r="N16" i="1"/>
  <c r="M16" i="1"/>
  <c r="X15" i="1"/>
  <c r="W15" i="1"/>
  <c r="V15" i="1"/>
  <c r="U15" i="1"/>
  <c r="T15" i="1"/>
  <c r="S15" i="1"/>
  <c r="R15" i="1"/>
  <c r="Q15" i="1"/>
  <c r="P15" i="1"/>
  <c r="O15" i="1"/>
  <c r="N15" i="1"/>
  <c r="M15" i="1"/>
  <c r="X14" i="1"/>
  <c r="W14" i="1"/>
  <c r="V14" i="1"/>
  <c r="U14" i="1"/>
  <c r="T14" i="1"/>
  <c r="S14" i="1"/>
  <c r="R14" i="1"/>
  <c r="Q14" i="1"/>
  <c r="P14" i="1"/>
  <c r="O14" i="1"/>
  <c r="N14" i="1"/>
  <c r="M14" i="1"/>
  <c r="X13" i="1"/>
  <c r="W13" i="1"/>
  <c r="V13" i="1"/>
  <c r="U13" i="1"/>
  <c r="T13" i="1"/>
  <c r="S13" i="1"/>
  <c r="R13" i="1"/>
  <c r="Q13" i="1"/>
  <c r="P13" i="1"/>
  <c r="O13" i="1"/>
  <c r="N13" i="1"/>
  <c r="M13" i="1"/>
  <c r="X12" i="1"/>
  <c r="W12" i="1"/>
  <c r="V12" i="1"/>
  <c r="U12" i="1"/>
  <c r="T12" i="1"/>
  <c r="S12" i="1"/>
  <c r="R12" i="1"/>
  <c r="Q12" i="1"/>
  <c r="P12" i="1"/>
  <c r="O12" i="1"/>
  <c r="N12" i="1"/>
  <c r="M12" i="1"/>
  <c r="X11" i="1"/>
  <c r="W11" i="1"/>
  <c r="V11" i="1"/>
  <c r="U11" i="1"/>
  <c r="T11" i="1"/>
  <c r="S11" i="1"/>
  <c r="R11" i="1"/>
  <c r="Q11" i="1"/>
  <c r="P11" i="1"/>
  <c r="O11" i="1"/>
  <c r="N11" i="1"/>
  <c r="M11" i="1"/>
  <c r="X10" i="1"/>
  <c r="W10" i="1"/>
  <c r="V10" i="1"/>
  <c r="U10" i="1"/>
  <c r="T10" i="1"/>
  <c r="S10" i="1"/>
  <c r="R10" i="1"/>
  <c r="Q10" i="1"/>
  <c r="P10" i="1"/>
  <c r="O10" i="1"/>
  <c r="N10" i="1"/>
  <c r="M10" i="1"/>
  <c r="X9" i="1"/>
  <c r="W9" i="1"/>
  <c r="V9" i="1"/>
  <c r="U9" i="1"/>
  <c r="T9" i="1"/>
  <c r="S9" i="1"/>
  <c r="R9" i="1"/>
  <c r="Q9" i="1"/>
  <c r="P9" i="1"/>
  <c r="O9" i="1"/>
  <c r="N9" i="1"/>
  <c r="M9" i="1"/>
  <c r="X8" i="1"/>
  <c r="W8" i="1"/>
  <c r="V8" i="1"/>
  <c r="U8" i="1"/>
  <c r="T8" i="1"/>
  <c r="S8" i="1"/>
  <c r="R8" i="1"/>
  <c r="Q8" i="1"/>
  <c r="P8" i="1"/>
  <c r="O8" i="1"/>
  <c r="N8" i="1"/>
  <c r="M8" i="1"/>
  <c r="X7" i="1"/>
  <c r="W7" i="1"/>
  <c r="V7" i="1"/>
  <c r="U7" i="1"/>
  <c r="T7" i="1"/>
  <c r="S7" i="1"/>
  <c r="R7" i="1"/>
  <c r="Q7" i="1"/>
  <c r="P7" i="1"/>
  <c r="O7" i="1"/>
  <c r="N7" i="1"/>
  <c r="M7" i="1"/>
  <c r="X6" i="1"/>
  <c r="W6" i="1"/>
  <c r="V6" i="1"/>
  <c r="U6" i="1"/>
  <c r="T6" i="1"/>
  <c r="S6" i="1"/>
  <c r="R6" i="1"/>
  <c r="Q6" i="1"/>
  <c r="P6" i="1"/>
  <c r="O6" i="1"/>
  <c r="N6" i="1"/>
  <c r="M6" i="1"/>
  <c r="X5" i="1"/>
  <c r="W5" i="1"/>
  <c r="V5" i="1"/>
  <c r="U5" i="1"/>
  <c r="T5" i="1"/>
  <c r="S5" i="1"/>
  <c r="R5" i="1"/>
  <c r="Q5" i="1"/>
  <c r="P5" i="1"/>
  <c r="O5" i="1"/>
  <c r="N5" i="1"/>
  <c r="M5" i="1"/>
  <c r="F53" i="1" l="1"/>
  <c r="K53" i="1" s="1"/>
  <c r="E53" i="1"/>
  <c r="J53" i="1" s="1"/>
  <c r="D53" i="1"/>
  <c r="I53" i="1" s="1"/>
  <c r="C53" i="1"/>
  <c r="H53" i="1" s="1"/>
  <c r="F52" i="1"/>
  <c r="K52" i="1" s="1"/>
  <c r="E52" i="1"/>
  <c r="J52" i="1" s="1"/>
  <c r="D52" i="1"/>
  <c r="I52" i="1" s="1"/>
  <c r="C52" i="1"/>
  <c r="H52" i="1" s="1"/>
  <c r="F51" i="1"/>
  <c r="K51" i="1" s="1"/>
  <c r="E51" i="1"/>
  <c r="J51" i="1" s="1"/>
  <c r="D51" i="1"/>
  <c r="I51" i="1" s="1"/>
  <c r="C51" i="1"/>
  <c r="H51" i="1" s="1"/>
  <c r="F50" i="1"/>
  <c r="K50" i="1" s="1"/>
  <c r="E50" i="1"/>
  <c r="J50" i="1" s="1"/>
  <c r="D50" i="1"/>
  <c r="I50" i="1" s="1"/>
  <c r="C50" i="1"/>
  <c r="H50" i="1" s="1"/>
  <c r="F49" i="1"/>
  <c r="K49" i="1" s="1"/>
  <c r="E49" i="1"/>
  <c r="J49" i="1" s="1"/>
  <c r="D49" i="1"/>
  <c r="I49" i="1" s="1"/>
  <c r="C49" i="1"/>
  <c r="H49" i="1" s="1"/>
  <c r="F48" i="1"/>
  <c r="K48" i="1" s="1"/>
  <c r="E48" i="1"/>
  <c r="J48" i="1" s="1"/>
  <c r="D48" i="1"/>
  <c r="I48" i="1" s="1"/>
  <c r="C48" i="1"/>
  <c r="H48" i="1" s="1"/>
  <c r="F47" i="1"/>
  <c r="K47" i="1" s="1"/>
  <c r="E47" i="1"/>
  <c r="J47" i="1" s="1"/>
  <c r="D47" i="1"/>
  <c r="I47" i="1" s="1"/>
  <c r="C47" i="1"/>
  <c r="H47" i="1" s="1"/>
  <c r="F46" i="1"/>
  <c r="K46" i="1" s="1"/>
  <c r="E46" i="1"/>
  <c r="J46" i="1" s="1"/>
  <c r="D46" i="1"/>
  <c r="I46" i="1" s="1"/>
  <c r="C46" i="1"/>
  <c r="H46" i="1" s="1"/>
  <c r="F45" i="1"/>
  <c r="K45" i="1" s="1"/>
  <c r="E45" i="1"/>
  <c r="J45" i="1" s="1"/>
  <c r="D45" i="1"/>
  <c r="I45" i="1" s="1"/>
  <c r="C45" i="1"/>
  <c r="H45" i="1" s="1"/>
  <c r="F44" i="1"/>
  <c r="K44" i="1" s="1"/>
  <c r="E44" i="1"/>
  <c r="J44" i="1" s="1"/>
  <c r="D44" i="1"/>
  <c r="I44" i="1" s="1"/>
  <c r="C44" i="1"/>
  <c r="H44" i="1" s="1"/>
  <c r="F43" i="1"/>
  <c r="K43" i="1" s="1"/>
  <c r="E43" i="1"/>
  <c r="J43" i="1" s="1"/>
  <c r="D43" i="1"/>
  <c r="I43" i="1" s="1"/>
  <c r="C43" i="1"/>
  <c r="H43" i="1" s="1"/>
  <c r="F42" i="1"/>
  <c r="K42" i="1" s="1"/>
  <c r="E42" i="1"/>
  <c r="J42" i="1" s="1"/>
  <c r="D42" i="1"/>
  <c r="I42" i="1" s="1"/>
  <c r="C42" i="1"/>
  <c r="H42" i="1" s="1"/>
  <c r="F41" i="1"/>
  <c r="K41" i="1" s="1"/>
  <c r="E41" i="1"/>
  <c r="J41" i="1" s="1"/>
  <c r="D41" i="1"/>
  <c r="I41" i="1" s="1"/>
  <c r="C41" i="1"/>
  <c r="H41" i="1" s="1"/>
  <c r="F40" i="1"/>
  <c r="K40" i="1" s="1"/>
  <c r="E40" i="1"/>
  <c r="J40" i="1" s="1"/>
  <c r="D40" i="1"/>
  <c r="I40" i="1" s="1"/>
  <c r="C40" i="1"/>
  <c r="H40" i="1" s="1"/>
  <c r="F39" i="1"/>
  <c r="K39" i="1" s="1"/>
  <c r="E39" i="1"/>
  <c r="J39" i="1" s="1"/>
  <c r="D39" i="1"/>
  <c r="I39" i="1" s="1"/>
  <c r="C39" i="1"/>
  <c r="H39" i="1" s="1"/>
  <c r="F38" i="1"/>
  <c r="K38" i="1" s="1"/>
  <c r="E38" i="1"/>
  <c r="J38" i="1" s="1"/>
  <c r="D38" i="1"/>
  <c r="I38" i="1" s="1"/>
  <c r="C38" i="1"/>
  <c r="H38" i="1" s="1"/>
  <c r="F37" i="1"/>
  <c r="K37" i="1" s="1"/>
  <c r="E37" i="1"/>
  <c r="J37" i="1" s="1"/>
  <c r="D37" i="1"/>
  <c r="I37" i="1" s="1"/>
  <c r="C37" i="1"/>
  <c r="H37" i="1" s="1"/>
  <c r="F36" i="1"/>
  <c r="K36" i="1" s="1"/>
  <c r="E36" i="1"/>
  <c r="J36" i="1" s="1"/>
  <c r="D36" i="1"/>
  <c r="I36" i="1" s="1"/>
  <c r="C36" i="1"/>
  <c r="H36" i="1" s="1"/>
  <c r="F35" i="1"/>
  <c r="K35" i="1" s="1"/>
  <c r="E35" i="1"/>
  <c r="J35" i="1" s="1"/>
  <c r="D35" i="1"/>
  <c r="I35" i="1" s="1"/>
  <c r="C35" i="1"/>
  <c r="H35" i="1" s="1"/>
  <c r="F34" i="1"/>
  <c r="K34" i="1" s="1"/>
  <c r="E34" i="1"/>
  <c r="J34" i="1" s="1"/>
  <c r="D34" i="1"/>
  <c r="I34" i="1" s="1"/>
  <c r="C34" i="1"/>
  <c r="H34" i="1" s="1"/>
  <c r="F33" i="1"/>
  <c r="K33" i="1" s="1"/>
  <c r="E33" i="1"/>
  <c r="J33" i="1" s="1"/>
  <c r="D33" i="1"/>
  <c r="I33" i="1" s="1"/>
  <c r="C33" i="1"/>
  <c r="H33" i="1" s="1"/>
  <c r="F32" i="1"/>
  <c r="K32" i="1" s="1"/>
  <c r="E32" i="1"/>
  <c r="J32" i="1" s="1"/>
  <c r="D32" i="1"/>
  <c r="I32" i="1" s="1"/>
  <c r="C32" i="1"/>
  <c r="H32" i="1" s="1"/>
  <c r="F31" i="1"/>
  <c r="K31" i="1" s="1"/>
  <c r="E31" i="1"/>
  <c r="J31" i="1" s="1"/>
  <c r="D31" i="1"/>
  <c r="I31" i="1" s="1"/>
  <c r="C31" i="1"/>
  <c r="H31" i="1" s="1"/>
  <c r="F30" i="1"/>
  <c r="K30" i="1" s="1"/>
  <c r="E30" i="1"/>
  <c r="J30" i="1" s="1"/>
  <c r="D30" i="1"/>
  <c r="I30" i="1" s="1"/>
  <c r="C30" i="1"/>
  <c r="H30" i="1" s="1"/>
  <c r="F29" i="1"/>
  <c r="K29" i="1" s="1"/>
  <c r="E29" i="1"/>
  <c r="J29" i="1" s="1"/>
  <c r="D29" i="1"/>
  <c r="I29" i="1" s="1"/>
  <c r="C29" i="1"/>
  <c r="H29" i="1" s="1"/>
  <c r="F28" i="1"/>
  <c r="K28" i="1" s="1"/>
  <c r="E28" i="1"/>
  <c r="J28" i="1" s="1"/>
  <c r="D28" i="1"/>
  <c r="I28" i="1" s="1"/>
  <c r="C28" i="1"/>
  <c r="H28" i="1" s="1"/>
  <c r="F27" i="1"/>
  <c r="K27" i="1" s="1"/>
  <c r="E27" i="1"/>
  <c r="J27" i="1" s="1"/>
  <c r="D27" i="1"/>
  <c r="I27" i="1" s="1"/>
  <c r="C27" i="1"/>
  <c r="H27" i="1" s="1"/>
  <c r="F26" i="1"/>
  <c r="K26" i="1" s="1"/>
  <c r="E26" i="1"/>
  <c r="J26" i="1" s="1"/>
  <c r="D26" i="1"/>
  <c r="I26" i="1" s="1"/>
  <c r="C26" i="1"/>
  <c r="H26" i="1" s="1"/>
  <c r="F25" i="1"/>
  <c r="K25" i="1" s="1"/>
  <c r="E25" i="1"/>
  <c r="J25" i="1" s="1"/>
  <c r="D25" i="1"/>
  <c r="I25" i="1" s="1"/>
  <c r="C25" i="1"/>
  <c r="H25" i="1" s="1"/>
  <c r="F24" i="1"/>
  <c r="K24" i="1" s="1"/>
  <c r="E24" i="1"/>
  <c r="J24" i="1" s="1"/>
  <c r="D24" i="1"/>
  <c r="I24" i="1" s="1"/>
  <c r="C24" i="1"/>
  <c r="H24" i="1" s="1"/>
  <c r="F23" i="1"/>
  <c r="K23" i="1" s="1"/>
  <c r="E23" i="1"/>
  <c r="J23" i="1" s="1"/>
  <c r="D23" i="1"/>
  <c r="I23" i="1" s="1"/>
  <c r="C23" i="1"/>
  <c r="H23" i="1" s="1"/>
  <c r="F22" i="1"/>
  <c r="K22" i="1" s="1"/>
  <c r="E22" i="1"/>
  <c r="J22" i="1" s="1"/>
  <c r="D22" i="1"/>
  <c r="I22" i="1" s="1"/>
  <c r="C22" i="1"/>
  <c r="H22" i="1" s="1"/>
  <c r="G21" i="1"/>
  <c r="L21" i="1" s="1"/>
  <c r="F21" i="1"/>
  <c r="K21" i="1" s="1"/>
  <c r="E21" i="1"/>
  <c r="J21" i="1" s="1"/>
  <c r="D21" i="1"/>
  <c r="I21" i="1" s="1"/>
  <c r="C21" i="1"/>
  <c r="H21" i="1" s="1"/>
  <c r="G20" i="1"/>
  <c r="L20" i="1" s="1"/>
  <c r="F20" i="1"/>
  <c r="K20" i="1" s="1"/>
  <c r="E20" i="1"/>
  <c r="J20" i="1" s="1"/>
  <c r="D20" i="1"/>
  <c r="I20" i="1" s="1"/>
  <c r="C20" i="1"/>
  <c r="H20" i="1" s="1"/>
  <c r="G19" i="1"/>
  <c r="L19" i="1" s="1"/>
  <c r="F19" i="1"/>
  <c r="K19" i="1" s="1"/>
  <c r="E19" i="1"/>
  <c r="J19" i="1" s="1"/>
  <c r="D19" i="1"/>
  <c r="I19" i="1" s="1"/>
  <c r="C19" i="1"/>
  <c r="H19" i="1" s="1"/>
  <c r="G18" i="1"/>
  <c r="L18" i="1" s="1"/>
  <c r="F18" i="1"/>
  <c r="K18" i="1" s="1"/>
  <c r="E18" i="1"/>
  <c r="J18" i="1" s="1"/>
  <c r="D18" i="1"/>
  <c r="I18" i="1" s="1"/>
  <c r="C18" i="1"/>
  <c r="H18" i="1" s="1"/>
  <c r="G17" i="1"/>
  <c r="L17" i="1" s="1"/>
  <c r="F17" i="1"/>
  <c r="K17" i="1" s="1"/>
  <c r="E17" i="1"/>
  <c r="J17" i="1" s="1"/>
  <c r="D17" i="1"/>
  <c r="I17" i="1" s="1"/>
  <c r="C17" i="1"/>
  <c r="H17" i="1" s="1"/>
  <c r="G16" i="1"/>
  <c r="L16" i="1" s="1"/>
  <c r="F16" i="1"/>
  <c r="K16" i="1" s="1"/>
  <c r="E16" i="1"/>
  <c r="J16" i="1" s="1"/>
  <c r="D16" i="1"/>
  <c r="I16" i="1" s="1"/>
  <c r="C16" i="1"/>
  <c r="H16" i="1" s="1"/>
  <c r="G15" i="1"/>
  <c r="L15" i="1" s="1"/>
  <c r="F15" i="1"/>
  <c r="K15" i="1" s="1"/>
  <c r="E15" i="1"/>
  <c r="J15" i="1" s="1"/>
  <c r="D15" i="1"/>
  <c r="I15" i="1" s="1"/>
  <c r="C15" i="1"/>
  <c r="H15" i="1" s="1"/>
  <c r="G14" i="1"/>
  <c r="L14" i="1" s="1"/>
  <c r="F14" i="1"/>
  <c r="K14" i="1" s="1"/>
  <c r="E14" i="1"/>
  <c r="J14" i="1" s="1"/>
  <c r="D14" i="1"/>
  <c r="I14" i="1" s="1"/>
  <c r="C14" i="1"/>
  <c r="H14" i="1" s="1"/>
  <c r="G13" i="1"/>
  <c r="L13" i="1" s="1"/>
  <c r="F13" i="1"/>
  <c r="K13" i="1" s="1"/>
  <c r="E13" i="1"/>
  <c r="J13" i="1" s="1"/>
  <c r="D13" i="1"/>
  <c r="I13" i="1" s="1"/>
  <c r="C13" i="1"/>
  <c r="H13" i="1" s="1"/>
  <c r="G12" i="1"/>
  <c r="L12" i="1" s="1"/>
  <c r="F12" i="1"/>
  <c r="K12" i="1" s="1"/>
  <c r="E12" i="1"/>
  <c r="J12" i="1" s="1"/>
  <c r="D12" i="1"/>
  <c r="I12" i="1" s="1"/>
  <c r="C12" i="1"/>
  <c r="H12" i="1" s="1"/>
  <c r="G11" i="1"/>
  <c r="L11" i="1" s="1"/>
  <c r="F11" i="1"/>
  <c r="K11" i="1" s="1"/>
  <c r="E11" i="1"/>
  <c r="J11" i="1" s="1"/>
  <c r="D11" i="1"/>
  <c r="I11" i="1" s="1"/>
  <c r="C11" i="1"/>
  <c r="H11" i="1" s="1"/>
  <c r="G10" i="1"/>
  <c r="L10" i="1" s="1"/>
  <c r="F10" i="1"/>
  <c r="K10" i="1" s="1"/>
  <c r="E10" i="1"/>
  <c r="J10" i="1" s="1"/>
  <c r="D10" i="1"/>
  <c r="I10" i="1" s="1"/>
  <c r="C10" i="1"/>
  <c r="H10" i="1" s="1"/>
  <c r="G9" i="1"/>
  <c r="L9" i="1" s="1"/>
  <c r="F9" i="1"/>
  <c r="K9" i="1" s="1"/>
  <c r="E9" i="1"/>
  <c r="J9" i="1" s="1"/>
  <c r="D9" i="1"/>
  <c r="I9" i="1" s="1"/>
  <c r="C9" i="1"/>
  <c r="H9" i="1" s="1"/>
  <c r="G8" i="1"/>
  <c r="L8" i="1" s="1"/>
  <c r="F8" i="1"/>
  <c r="K8" i="1" s="1"/>
  <c r="E8" i="1"/>
  <c r="J8" i="1" s="1"/>
  <c r="D8" i="1"/>
  <c r="I8" i="1" s="1"/>
  <c r="C8" i="1"/>
  <c r="H8" i="1" s="1"/>
  <c r="G7" i="1"/>
  <c r="L7" i="1" s="1"/>
  <c r="F7" i="1"/>
  <c r="K7" i="1" s="1"/>
  <c r="E7" i="1"/>
  <c r="J7" i="1" s="1"/>
  <c r="D7" i="1"/>
  <c r="I7" i="1" s="1"/>
  <c r="C7" i="1"/>
  <c r="H7" i="1" s="1"/>
  <c r="G6" i="1"/>
  <c r="L6" i="1" s="1"/>
  <c r="F6" i="1"/>
  <c r="K6" i="1" s="1"/>
  <c r="E6" i="1"/>
  <c r="J6" i="1" s="1"/>
  <c r="D6" i="1"/>
  <c r="I6" i="1" s="1"/>
  <c r="C6" i="1"/>
  <c r="H6" i="1" s="1"/>
  <c r="G5" i="1"/>
  <c r="L5" i="1" s="1"/>
  <c r="F5" i="1"/>
  <c r="K5" i="1" s="1"/>
  <c r="E5" i="1"/>
  <c r="J5" i="1" s="1"/>
  <c r="D5" i="1"/>
  <c r="I5" i="1" s="1"/>
  <c r="C5" i="1"/>
  <c r="H5" i="1" s="1"/>
</calcChain>
</file>

<file path=xl/sharedStrings.xml><?xml version="1.0" encoding="utf-8"?>
<sst xmlns="http://schemas.openxmlformats.org/spreadsheetml/2006/main" count="93" uniqueCount="63">
  <si>
    <t>Design Flow (MGD)</t>
  </si>
  <si>
    <t>Annualized Costs ($2017)</t>
  </si>
  <si>
    <t>POU reverse osmosis</t>
  </si>
  <si>
    <t>Anion exchange - lower influent nitrate</t>
  </si>
  <si>
    <t>Biological treatment - lower influent nitrate</t>
  </si>
  <si>
    <t>Anion exchange - higher influent nitrate</t>
  </si>
  <si>
    <t>Biological treatment - higher influent nitrate</t>
  </si>
  <si>
    <t>TC</t>
  </si>
  <si>
    <t>OM</t>
  </si>
  <si>
    <t>AX - LO</t>
  </si>
  <si>
    <t>AX - HI</t>
  </si>
  <si>
    <t>BIO - LO</t>
  </si>
  <si>
    <t>BIO - HI</t>
  </si>
  <si>
    <t>POU</t>
  </si>
  <si>
    <t>UL</t>
  </si>
  <si>
    <t>Discount Rate</t>
  </si>
  <si>
    <t>Low</t>
  </si>
  <si>
    <t>Mid</t>
  </si>
  <si>
    <t>High</t>
  </si>
  <si>
    <t>Component Level</t>
  </si>
  <si>
    <t>Table 3. Example values for key WBS model inputs for nitrate removal</t>
  </si>
  <si>
    <t>Technology</t>
  </si>
  <si>
    <t>Input</t>
  </si>
  <si>
    <t>Value Selected to Generate Example Costs</t>
  </si>
  <si>
    <t>Influent concentration 90 mg/L as nitrate</t>
  </si>
  <si>
    <t>Influent concentration 195 mg/L as nitrate</t>
  </si>
  <si>
    <t>Anion Exchange</t>
  </si>
  <si>
    <t>Resin type</t>
  </si>
  <si>
    <t>Nitrate-selective</t>
  </si>
  <si>
    <t>Number of bed volumes before regeneration</t>
  </si>
  <si>
    <t>Vessel configuration</t>
  </si>
  <si>
    <t>Parallel</t>
  </si>
  <si>
    <t>Empty bed contact time</t>
  </si>
  <si>
    <t>2 minutes</t>
  </si>
  <si>
    <t>3 minutes</t>
  </si>
  <si>
    <t>Discharge option for spent brine</t>
  </si>
  <si>
    <t>Publicly owned treatment works</t>
  </si>
  <si>
    <t>Biological Treatment</t>
  </si>
  <si>
    <t>Design type</t>
  </si>
  <si>
    <t>Fluidized bed</t>
  </si>
  <si>
    <t>Electron donor requirements</t>
  </si>
  <si>
    <t>28.5 mg/L acetic acid</t>
  </si>
  <si>
    <t>40.6 mg/L acetic acid</t>
  </si>
  <si>
    <t>Biomass generation</t>
  </si>
  <si>
    <t>11.3 mg/L</t>
  </si>
  <si>
    <t>14.9 mg/L</t>
  </si>
  <si>
    <t>Nutrient requirements</t>
  </si>
  <si>
    <t>2 mg/L phosphoric acid (as phosphorus)</t>
  </si>
  <si>
    <t>10 minutes</t>
  </si>
  <si>
    <t>Post-treatment options</t>
  </si>
  <si>
    <t>Aeration and polishing filter</t>
  </si>
  <si>
    <t>Discharge option for spent backwash</t>
  </si>
  <si>
    <t>Recycle</t>
  </si>
  <si>
    <t>POU/POE Treatment</t>
  </si>
  <si>
    <t>POU reverse osmosis (purchased)</t>
  </si>
  <si>
    <t>Water source</t>
  </si>
  <si>
    <t>Groundwater</t>
  </si>
  <si>
    <t>Include UV disinfection</t>
  </si>
  <si>
    <t>No</t>
  </si>
  <si>
    <t>WBS – work breakdown structure; POU/POE – point-of-use/point-of entry; POU – point-of-use; UV – ultraviolet</t>
  </si>
  <si>
    <t>low</t>
  </si>
  <si>
    <t>Average Flow (MGD)</t>
  </si>
  <si>
    <t>$/kgal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</si>
</sst>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9" fontId="0" fillId="2" borderId="0" xfId="0" applyNumberFormat="1" applyFill="1"/>
    <xf numFmtId="0" fontId="0" fillId="2" borderId="0" xfId="0" applyFill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4" fontId="0" fillId="0" borderId="0" xfId="1" applyFont="1"/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strRef>
              <c:f>Data!$F$4</c:f>
              <c:strCache>
                <c:ptCount val="1"/>
                <c:pt idx="0">
                  <c:v>Biological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Data!$K$5:$K$21</c:f>
              <c:numCache>
                <c:formatCode>_("$"* #,##0.00_);_("$"* \(#,##0.00\);_("$"* "-"??_);_(@_)</c:formatCode>
                <c:ptCount val="17"/>
                <c:pt idx="0">
                  <c:v>37.579819591625366</c:v>
                </c:pt>
                <c:pt idx="1">
                  <c:v>29.165548537972221</c:v>
                </c:pt>
                <c:pt idx="2">
                  <c:v>22.334816460157885</c:v>
                </c:pt>
                <c:pt idx="3">
                  <c:v>17.553267511830342</c:v>
                </c:pt>
                <c:pt idx="4">
                  <c:v>13.113147548200557</c:v>
                </c:pt>
                <c:pt idx="5">
                  <c:v>10.568248823361776</c:v>
                </c:pt>
                <c:pt idx="6">
                  <c:v>8.7216680722570494</c:v>
                </c:pt>
                <c:pt idx="7">
                  <c:v>6.9950890841821431</c:v>
                </c:pt>
                <c:pt idx="8">
                  <c:v>5.613312198615561</c:v>
                </c:pt>
                <c:pt idx="9">
                  <c:v>4.5549979928263769</c:v>
                </c:pt>
                <c:pt idx="10">
                  <c:v>4.0242223231098215</c:v>
                </c:pt>
                <c:pt idx="11">
                  <c:v>3.3082928119639314</c:v>
                </c:pt>
                <c:pt idx="12">
                  <c:v>2.7774956844512464</c:v>
                </c:pt>
                <c:pt idx="13">
                  <c:v>2.3216723745088568</c:v>
                </c:pt>
                <c:pt idx="14">
                  <c:v>2.1255628848750368</c:v>
                </c:pt>
                <c:pt idx="15">
                  <c:v>1.8383981214557248</c:v>
                </c:pt>
                <c:pt idx="16">
                  <c:v>1.767439745831392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85-4208-9DB6-86D6336E6ADC}"/>
            </c:ext>
          </c:extLst>
        </c:ser>
        <c:ser>
          <c:idx val="8"/>
          <c:order val="1"/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Data!$K$22:$K$53</c:f>
              <c:numCache>
                <c:formatCode>_("$"* #,##0.00_);_("$"* \(#,##0.00\);_("$"* "-"??_);_(@_)</c:formatCode>
                <c:ptCount val="32"/>
                <c:pt idx="0">
                  <c:v>2.7635424483608637</c:v>
                </c:pt>
                <c:pt idx="1">
                  <c:v>2.3619341537966525</c:v>
                </c:pt>
                <c:pt idx="2">
                  <c:v>2.1002286326016724</c:v>
                </c:pt>
                <c:pt idx="3">
                  <c:v>1.9067464840917192</c:v>
                </c:pt>
                <c:pt idx="4">
                  <c:v>1.7337202329972301</c:v>
                </c:pt>
                <c:pt idx="5">
                  <c:v>1.6422864396102146</c:v>
                </c:pt>
                <c:pt idx="6">
                  <c:v>1.54102385501717</c:v>
                </c:pt>
                <c:pt idx="7">
                  <c:v>1.4143314135631515</c:v>
                </c:pt>
                <c:pt idx="8">
                  <c:v>1.3488350197944869</c:v>
                </c:pt>
                <c:pt idx="9">
                  <c:v>1.1779243186501438</c:v>
                </c:pt>
                <c:pt idx="10">
                  <c:v>1.1039100004915561</c:v>
                </c:pt>
                <c:pt idx="11">
                  <c:v>1.0725464415146411</c:v>
                </c:pt>
                <c:pt idx="12">
                  <c:v>1.0460224067200854</c:v>
                </c:pt>
                <c:pt idx="13">
                  <c:v>0.99529263262224077</c:v>
                </c:pt>
                <c:pt idx="14">
                  <c:v>0.9585082598576451</c:v>
                </c:pt>
                <c:pt idx="15">
                  <c:v>0.97666700315749666</c:v>
                </c:pt>
                <c:pt idx="16">
                  <c:v>0.90657512648620053</c:v>
                </c:pt>
                <c:pt idx="17">
                  <c:v>0.90648205504330281</c:v>
                </c:pt>
                <c:pt idx="18">
                  <c:v>0.87196922792712306</c:v>
                </c:pt>
                <c:pt idx="19">
                  <c:v>0.84261813947404174</c:v>
                </c:pt>
                <c:pt idx="20">
                  <c:v>0.79855066769363858</c:v>
                </c:pt>
                <c:pt idx="21">
                  <c:v>0.78231501432024708</c:v>
                </c:pt>
                <c:pt idx="22">
                  <c:v>0.7662011184445926</c:v>
                </c:pt>
                <c:pt idx="23">
                  <c:v>0.74675178222870076</c:v>
                </c:pt>
                <c:pt idx="24">
                  <c:v>0.73176167830291194</c:v>
                </c:pt>
                <c:pt idx="25">
                  <c:v>0.72999640390794851</c:v>
                </c:pt>
                <c:pt idx="26">
                  <c:v>0.72960720119506828</c:v>
                </c:pt>
                <c:pt idx="27">
                  <c:v>0.71944618013717054</c:v>
                </c:pt>
                <c:pt idx="28">
                  <c:v>0.71458732554369753</c:v>
                </c:pt>
                <c:pt idx="29">
                  <c:v>0.70699774837896479</c:v>
                </c:pt>
                <c:pt idx="30">
                  <c:v>0.70168593727834483</c:v>
                </c:pt>
                <c:pt idx="31">
                  <c:v>0.69961893632665828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85-4208-9DB6-86D6336E6ADC}"/>
            </c:ext>
          </c:extLst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Biological treatment - lower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Data!$J$5:$J$21</c:f>
              <c:numCache>
                <c:formatCode>_("$"* #,##0.00_);_("$"* \(#,##0.00\);_("$"* "-"??_);_(@_)</c:formatCode>
                <c:ptCount val="17"/>
                <c:pt idx="0">
                  <c:v>37.515701146806279</c:v>
                </c:pt>
                <c:pt idx="1">
                  <c:v>29.101807991887725</c:v>
                </c:pt>
                <c:pt idx="2">
                  <c:v>22.253960230376951</c:v>
                </c:pt>
                <c:pt idx="3">
                  <c:v>17.431663883707781</c:v>
                </c:pt>
                <c:pt idx="4">
                  <c:v>13.030804536352667</c:v>
                </c:pt>
                <c:pt idx="5">
                  <c:v>10.50946346584869</c:v>
                </c:pt>
                <c:pt idx="6">
                  <c:v>8.6489346926412676</c:v>
                </c:pt>
                <c:pt idx="7">
                  <c:v>6.928443496422755</c:v>
                </c:pt>
                <c:pt idx="8">
                  <c:v>5.5475335814495503</c:v>
                </c:pt>
                <c:pt idx="9">
                  <c:v>4.4950798389239521</c:v>
                </c:pt>
                <c:pt idx="10">
                  <c:v>3.9586646642232113</c:v>
                </c:pt>
                <c:pt idx="11">
                  <c:v>3.244997057730596</c:v>
                </c:pt>
                <c:pt idx="12">
                  <c:v>2.710504271176299</c:v>
                </c:pt>
                <c:pt idx="13">
                  <c:v>2.2537106508775544</c:v>
                </c:pt>
                <c:pt idx="14">
                  <c:v>2.0594782190390459</c:v>
                </c:pt>
                <c:pt idx="15">
                  <c:v>1.7747643449336474</c:v>
                </c:pt>
                <c:pt idx="16">
                  <c:v>1.7037264024079664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85-4208-9DB6-86D6336E6ADC}"/>
            </c:ext>
          </c:extLst>
        </c:ser>
        <c:ser>
          <c:idx val="6"/>
          <c:order val="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Data!$J$22:$J$53</c:f>
              <c:numCache>
                <c:formatCode>_("$"* #,##0.00_);_("$"* \(#,##0.00\);_("$"* "-"??_);_(@_)</c:formatCode>
                <c:ptCount val="32"/>
                <c:pt idx="0">
                  <c:v>2.6877564089247072</c:v>
                </c:pt>
                <c:pt idx="1">
                  <c:v>2.2905843255185303</c:v>
                </c:pt>
                <c:pt idx="2">
                  <c:v>2.0389161724608451</c:v>
                </c:pt>
                <c:pt idx="3">
                  <c:v>1.8465853589426009</c:v>
                </c:pt>
                <c:pt idx="4">
                  <c:v>1.6706761942917971</c:v>
                </c:pt>
                <c:pt idx="5">
                  <c:v>1.5812356193147119</c:v>
                </c:pt>
                <c:pt idx="6">
                  <c:v>1.4817112419341927</c:v>
                </c:pt>
                <c:pt idx="7">
                  <c:v>1.3536724569020526</c:v>
                </c:pt>
                <c:pt idx="8">
                  <c:v>1.2876728462445224</c:v>
                </c:pt>
                <c:pt idx="9">
                  <c:v>1.118915464949682</c:v>
                </c:pt>
                <c:pt idx="10">
                  <c:v>1.0435796142517639</c:v>
                </c:pt>
                <c:pt idx="11">
                  <c:v>1.0120094720661297</c:v>
                </c:pt>
                <c:pt idx="12">
                  <c:v>0.98610601726962144</c:v>
                </c:pt>
                <c:pt idx="13">
                  <c:v>0.93521362127103536</c:v>
                </c:pt>
                <c:pt idx="14">
                  <c:v>0.90205928472313879</c:v>
                </c:pt>
                <c:pt idx="15">
                  <c:v>0.91816827140718549</c:v>
                </c:pt>
                <c:pt idx="16">
                  <c:v>0.84269009331459643</c:v>
                </c:pt>
                <c:pt idx="17">
                  <c:v>0.84260339281339647</c:v>
                </c:pt>
                <c:pt idx="18">
                  <c:v>0.80865938309287122</c:v>
                </c:pt>
                <c:pt idx="19">
                  <c:v>0.78344964663654793</c:v>
                </c:pt>
                <c:pt idx="20">
                  <c:v>0.73695112117872108</c:v>
                </c:pt>
                <c:pt idx="21">
                  <c:v>0.721302298742725</c:v>
                </c:pt>
                <c:pt idx="22">
                  <c:v>0.7055196138287726</c:v>
                </c:pt>
                <c:pt idx="23">
                  <c:v>0.68645211049474009</c:v>
                </c:pt>
                <c:pt idx="24">
                  <c:v>0.67086479480519956</c:v>
                </c:pt>
                <c:pt idx="25">
                  <c:v>0.66904566779865648</c:v>
                </c:pt>
                <c:pt idx="26">
                  <c:v>0.66860184210248508</c:v>
                </c:pt>
                <c:pt idx="27">
                  <c:v>0.6581308797237857</c:v>
                </c:pt>
                <c:pt idx="28">
                  <c:v>0.65388711624443119</c:v>
                </c:pt>
                <c:pt idx="29">
                  <c:v>0.6462774504883575</c:v>
                </c:pt>
                <c:pt idx="30">
                  <c:v>0.64068937715112739</c:v>
                </c:pt>
                <c:pt idx="31">
                  <c:v>0.63897020442008345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85-4208-9DB6-86D6336E6ADC}"/>
            </c:ext>
          </c:extLst>
        </c:ser>
        <c:ser>
          <c:idx val="1"/>
          <c:order val="4"/>
          <c:tx>
            <c:strRef>
              <c:f>Data!$D$4</c:f>
              <c:strCache>
                <c:ptCount val="1"/>
                <c:pt idx="0">
                  <c:v>Anion exchange - higher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Data!$I$5:$I$21</c:f>
              <c:numCache>
                <c:formatCode>_("$"* #,##0.00_);_("$"* \(#,##0.00\);_("$"* "-"??_);_(@_)</c:formatCode>
                <c:ptCount val="17"/>
                <c:pt idx="0">
                  <c:v>7.8915323639836306</c:v>
                </c:pt>
                <c:pt idx="1">
                  <c:v>6.47705929730569</c:v>
                </c:pt>
                <c:pt idx="2">
                  <c:v>5.2191592688040007</c:v>
                </c:pt>
                <c:pt idx="3">
                  <c:v>4.2390358993278596</c:v>
                </c:pt>
                <c:pt idx="4">
                  <c:v>3.3914147292625438</c:v>
                </c:pt>
                <c:pt idx="5">
                  <c:v>2.9236211621956771</c:v>
                </c:pt>
                <c:pt idx="6">
                  <c:v>2.5045690594923893</c:v>
                </c:pt>
                <c:pt idx="7">
                  <c:v>2.1373801294194266</c:v>
                </c:pt>
                <c:pt idx="8">
                  <c:v>1.9040836603447902</c:v>
                </c:pt>
                <c:pt idx="9">
                  <c:v>1.6971658510857046</c:v>
                </c:pt>
                <c:pt idx="10">
                  <c:v>1.6134445041065058</c:v>
                </c:pt>
                <c:pt idx="11">
                  <c:v>1.4849781958660186</c:v>
                </c:pt>
                <c:pt idx="12">
                  <c:v>1.3657340753865912</c:v>
                </c:pt>
                <c:pt idx="13">
                  <c:v>1.2484138327654624</c:v>
                </c:pt>
                <c:pt idx="14">
                  <c:v>1.2082622494776969</c:v>
                </c:pt>
                <c:pt idx="15">
                  <c:v>1.1551940199772541</c:v>
                </c:pt>
                <c:pt idx="16">
                  <c:v>1.1391799492496721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85-4208-9DB6-86D6336E6ADC}"/>
            </c:ext>
          </c:extLst>
        </c:ser>
        <c:ser>
          <c:idx val="5"/>
          <c:order val="5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Data!$I$22:$I$53</c:f>
              <c:numCache>
                <c:formatCode>_("$"* #,##0.00_);_("$"* \(#,##0.00\);_("$"* "-"??_);_(@_)</c:formatCode>
                <c:ptCount val="32"/>
                <c:pt idx="0">
                  <c:v>1.9962425235919876</c:v>
                </c:pt>
                <c:pt idx="1">
                  <c:v>1.7854992696716658</c:v>
                </c:pt>
                <c:pt idx="2">
                  <c:v>1.6991858327267573</c:v>
                </c:pt>
                <c:pt idx="3">
                  <c:v>1.6108186902575852</c:v>
                </c:pt>
                <c:pt idx="4">
                  <c:v>1.5348439246925889</c:v>
                </c:pt>
                <c:pt idx="5">
                  <c:v>1.485094405362499</c:v>
                </c:pt>
                <c:pt idx="6">
                  <c:v>1.4278005885412508</c:v>
                </c:pt>
                <c:pt idx="7">
                  <c:v>1.3824256841783449</c:v>
                </c:pt>
                <c:pt idx="8">
                  <c:v>1.329437903665275</c:v>
                </c:pt>
                <c:pt idx="9">
                  <c:v>1.2527397440715407</c:v>
                </c:pt>
                <c:pt idx="10">
                  <c:v>1.2195176595127812</c:v>
                </c:pt>
                <c:pt idx="11">
                  <c:v>1.1834534109130153</c:v>
                </c:pt>
                <c:pt idx="12">
                  <c:v>1.174233424019697</c:v>
                </c:pt>
                <c:pt idx="13">
                  <c:v>1.157481305376145</c:v>
                </c:pt>
                <c:pt idx="14">
                  <c:v>1.1395027408874061</c:v>
                </c:pt>
                <c:pt idx="15">
                  <c:v>1.1175755793700959</c:v>
                </c:pt>
                <c:pt idx="16">
                  <c:v>1.106692419591881</c:v>
                </c:pt>
                <c:pt idx="17">
                  <c:v>1.1066445055692113</c:v>
                </c:pt>
                <c:pt idx="18">
                  <c:v>1.0859566452449849</c:v>
                </c:pt>
                <c:pt idx="19">
                  <c:v>1.0702142990984365</c:v>
                </c:pt>
                <c:pt idx="20">
                  <c:v>1.0646415059002512</c:v>
                </c:pt>
                <c:pt idx="21">
                  <c:v>1.0576058368349452</c:v>
                </c:pt>
                <c:pt idx="22">
                  <c:v>1.0512551508991612</c:v>
                </c:pt>
                <c:pt idx="23">
                  <c:v>1.0362407297189202</c:v>
                </c:pt>
                <c:pt idx="24">
                  <c:v>1.0291429643183057</c:v>
                </c:pt>
                <c:pt idx="25">
                  <c:v>1.0254845229241785</c:v>
                </c:pt>
                <c:pt idx="26">
                  <c:v>1.0483342035087835</c:v>
                </c:pt>
                <c:pt idx="27">
                  <c:v>1.029781893125894</c:v>
                </c:pt>
                <c:pt idx="28">
                  <c:v>1.0245240442816606</c:v>
                </c:pt>
                <c:pt idx="29">
                  <c:v>1.0265264576163915</c:v>
                </c:pt>
                <c:pt idx="30">
                  <c:v>1.0192538844980215</c:v>
                </c:pt>
                <c:pt idx="31">
                  <c:v>1.026757446836146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85-4208-9DB6-86D6336E6ADC}"/>
            </c:ext>
          </c:extLst>
        </c:ser>
        <c:ser>
          <c:idx val="0"/>
          <c:order val="6"/>
          <c:tx>
            <c:strRef>
              <c:f>Data!$C$4</c:f>
              <c:strCache>
                <c:ptCount val="1"/>
                <c:pt idx="0">
                  <c:v>Anion exchange - lower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Data!$H$5:$H$21</c:f>
              <c:numCache>
                <c:formatCode>_("$"* #,##0.00_);_("$"* \(#,##0.00\);_("$"* "-"??_);_(@_)</c:formatCode>
                <c:ptCount val="17"/>
                <c:pt idx="0">
                  <c:v>7.1652796630458973</c:v>
                </c:pt>
                <c:pt idx="1">
                  <c:v>5.8531790218407451</c:v>
                </c:pt>
                <c:pt idx="2">
                  <c:v>4.6788818472177365</c:v>
                </c:pt>
                <c:pt idx="3">
                  <c:v>3.7527291737773862</c:v>
                </c:pt>
                <c:pt idx="4">
                  <c:v>2.9251479918879122</c:v>
                </c:pt>
                <c:pt idx="5">
                  <c:v>2.4786136284230489</c:v>
                </c:pt>
                <c:pt idx="6">
                  <c:v>2.1343905862380792</c:v>
                </c:pt>
                <c:pt idx="7">
                  <c:v>1.7869183026689841</c:v>
                </c:pt>
                <c:pt idx="8">
                  <c:v>1.5128657013389433</c:v>
                </c:pt>
                <c:pt idx="9">
                  <c:v>1.3080260047027099</c:v>
                </c:pt>
                <c:pt idx="10">
                  <c:v>1.1990216310565696</c:v>
                </c:pt>
                <c:pt idx="11">
                  <c:v>1.0858036503820543</c:v>
                </c:pt>
                <c:pt idx="12">
                  <c:v>0.98214206565806783</c:v>
                </c:pt>
                <c:pt idx="13">
                  <c:v>0.9006179301141829</c:v>
                </c:pt>
                <c:pt idx="14">
                  <c:v>0.86171001210885689</c:v>
                </c:pt>
                <c:pt idx="15">
                  <c:v>0.79380644325000693</c:v>
                </c:pt>
                <c:pt idx="16">
                  <c:v>0.78570259683679644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85-4208-9DB6-86D6336E6ADC}"/>
            </c:ext>
          </c:extLst>
        </c:ser>
        <c:ser>
          <c:idx val="4"/>
          <c:order val="7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Data!$H$22:$H$53</c:f>
              <c:numCache>
                <c:formatCode>_("$"* #,##0.00_);_("$"* \(#,##0.00\);_("$"* "-"??_);_(@_)</c:formatCode>
                <c:ptCount val="32"/>
                <c:pt idx="0">
                  <c:v>1.5095619765540718</c:v>
                </c:pt>
                <c:pt idx="1">
                  <c:v>1.3800658683894578</c:v>
                </c:pt>
                <c:pt idx="2">
                  <c:v>1.2690615289753862</c:v>
                </c:pt>
                <c:pt idx="3">
                  <c:v>1.1856211989774081</c:v>
                </c:pt>
                <c:pt idx="4">
                  <c:v>1.1172500849345344</c:v>
                </c:pt>
                <c:pt idx="5">
                  <c:v>1.0735698043804054</c:v>
                </c:pt>
                <c:pt idx="6">
                  <c:v>1.0379765312564926</c:v>
                </c:pt>
                <c:pt idx="7">
                  <c:v>0.98290067295137595</c:v>
                </c:pt>
                <c:pt idx="8">
                  <c:v>0.93492986359133257</c:v>
                </c:pt>
                <c:pt idx="9">
                  <c:v>0.86905078028833627</c:v>
                </c:pt>
                <c:pt idx="10">
                  <c:v>0.83688332536538479</c:v>
                </c:pt>
                <c:pt idx="11">
                  <c:v>0.81616372003027549</c:v>
                </c:pt>
                <c:pt idx="12">
                  <c:v>0.80883210193008381</c:v>
                </c:pt>
                <c:pt idx="13">
                  <c:v>0.78740202427446748</c:v>
                </c:pt>
                <c:pt idx="14">
                  <c:v>0.77017715204224058</c:v>
                </c:pt>
                <c:pt idx="15">
                  <c:v>0.75366526043169102</c:v>
                </c:pt>
                <c:pt idx="16">
                  <c:v>0.73362176335728257</c:v>
                </c:pt>
                <c:pt idx="17">
                  <c:v>0.73358488712344738</c:v>
                </c:pt>
                <c:pt idx="18">
                  <c:v>0.72546101598929957</c:v>
                </c:pt>
                <c:pt idx="19">
                  <c:v>0.71345786130514233</c:v>
                </c:pt>
                <c:pt idx="20">
                  <c:v>0.69326218590272548</c:v>
                </c:pt>
                <c:pt idx="21">
                  <c:v>0.6936207556490771</c:v>
                </c:pt>
                <c:pt idx="22">
                  <c:v>0.69062247998863602</c:v>
                </c:pt>
                <c:pt idx="23">
                  <c:v>0.68452389942008074</c:v>
                </c:pt>
                <c:pt idx="24">
                  <c:v>0.67394873766471419</c:v>
                </c:pt>
                <c:pt idx="25">
                  <c:v>0.66920025909546488</c:v>
                </c:pt>
                <c:pt idx="26">
                  <c:v>0.67016208625901597</c:v>
                </c:pt>
                <c:pt idx="27">
                  <c:v>0.66469858218170808</c:v>
                </c:pt>
                <c:pt idx="28">
                  <c:v>0.66414366487987941</c:v>
                </c:pt>
                <c:pt idx="29">
                  <c:v>0.67501224638338087</c:v>
                </c:pt>
                <c:pt idx="30">
                  <c:v>0.66630787225298249</c:v>
                </c:pt>
                <c:pt idx="31">
                  <c:v>0.66277221720344981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85-4208-9DB6-86D6336E6ADC}"/>
            </c:ext>
          </c:extLst>
        </c:ser>
        <c:ser>
          <c:idx val="3"/>
          <c:order val="8"/>
          <c:tx>
            <c:strRef>
              <c:f>Data!$G$4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Data!$L$5:$L$21</c:f>
              <c:numCache>
                <c:formatCode>_("$"* #,##0.00_);_("$"* \(#,##0.00\);_("$"* "-"??_);_(@_)</c:formatCode>
                <c:ptCount val="17"/>
                <c:pt idx="0">
                  <c:v>3.1028382099680369</c:v>
                </c:pt>
                <c:pt idx="1">
                  <c:v>2.9014779039301124</c:v>
                </c:pt>
                <c:pt idx="2">
                  <c:v>2.7007997598752351</c:v>
                </c:pt>
                <c:pt idx="3">
                  <c:v>2.5365548772265614</c:v>
                </c:pt>
                <c:pt idx="4">
                  <c:v>2.33167798036003</c:v>
                </c:pt>
                <c:pt idx="5">
                  <c:v>2.2813906680508795</c:v>
                </c:pt>
                <c:pt idx="6">
                  <c:v>2.1850797221269405</c:v>
                </c:pt>
                <c:pt idx="7">
                  <c:v>2.1143424318112087</c:v>
                </c:pt>
                <c:pt idx="8">
                  <c:v>2.0610698245553754</c:v>
                </c:pt>
                <c:pt idx="9">
                  <c:v>2.0042616279751031</c:v>
                </c:pt>
                <c:pt idx="10">
                  <c:v>1.9860113237020005</c:v>
                </c:pt>
                <c:pt idx="11">
                  <c:v>1.9475666158038802</c:v>
                </c:pt>
                <c:pt idx="12">
                  <c:v>1.9062390154966002</c:v>
                </c:pt>
                <c:pt idx="13">
                  <c:v>1.8663680063513033</c:v>
                </c:pt>
                <c:pt idx="14">
                  <c:v>1.8500941055960411</c:v>
                </c:pt>
                <c:pt idx="15">
                  <c:v>1.8135012981412681</c:v>
                </c:pt>
                <c:pt idx="16">
                  <c:v>1.8067239410531772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85-4208-9DB6-86D6336E6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7192"/>
        <c:axId val="166153272"/>
      </c:scatterChart>
      <c:scatterChart>
        <c:scatterStyle val="lineMarker"/>
        <c:varyColors val="0"/>
        <c:ser>
          <c:idx val="9"/>
          <c:order val="9"/>
          <c:tx>
            <c:v>temp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Data!$A$5:$A$21</c:f>
              <c:numCache>
                <c:formatCode>General</c:formatCode>
                <c:ptCount val="17"/>
                <c:pt idx="0">
                  <c:v>7.0000000000000001E-3</c:v>
                </c:pt>
                <c:pt idx="1">
                  <c:v>8.9999999999999993E-3</c:v>
                </c:pt>
                <c:pt idx="2">
                  <c:v>1.2E-2</c:v>
                </c:pt>
                <c:pt idx="3">
                  <c:v>1.6E-2</c:v>
                </c:pt>
                <c:pt idx="4">
                  <c:v>2.1999999999999999E-2</c:v>
                </c:pt>
                <c:pt idx="5">
                  <c:v>2.8000000000000001E-2</c:v>
                </c:pt>
                <c:pt idx="6">
                  <c:v>3.5000000000000003E-2</c:v>
                </c:pt>
                <c:pt idx="7">
                  <c:v>4.5999999999999999E-2</c:v>
                </c:pt>
                <c:pt idx="8">
                  <c:v>0.06</c:v>
                </c:pt>
                <c:pt idx="9">
                  <c:v>7.9000000000000001E-2</c:v>
                </c:pt>
                <c:pt idx="10">
                  <c:v>9.4E-2</c:v>
                </c:pt>
                <c:pt idx="11">
                  <c:v>0.123</c:v>
                </c:pt>
                <c:pt idx="12">
                  <c:v>0.16200000000000001</c:v>
                </c:pt>
                <c:pt idx="13">
                  <c:v>0.21299999999999999</c:v>
                </c:pt>
                <c:pt idx="14">
                  <c:v>0.25</c:v>
                </c:pt>
                <c:pt idx="15">
                  <c:v>0.32900000000000001</c:v>
                </c:pt>
                <c:pt idx="16">
                  <c:v>0.34899999999999998</c:v>
                </c:pt>
              </c:numCache>
            </c:numRef>
          </c:xVal>
          <c:yVal>
            <c:numRef>
              <c:f>Data!$L$5:$L$21</c:f>
              <c:numCache>
                <c:formatCode>_("$"* #,##0.00_);_("$"* \(#,##0.00\);_("$"* "-"??_);_(@_)</c:formatCode>
                <c:ptCount val="17"/>
                <c:pt idx="0">
                  <c:v>3.1028382099680369</c:v>
                </c:pt>
                <c:pt idx="1">
                  <c:v>2.9014779039301124</c:v>
                </c:pt>
                <c:pt idx="2">
                  <c:v>2.7007997598752351</c:v>
                </c:pt>
                <c:pt idx="3">
                  <c:v>2.5365548772265614</c:v>
                </c:pt>
                <c:pt idx="4">
                  <c:v>2.33167798036003</c:v>
                </c:pt>
                <c:pt idx="5">
                  <c:v>2.2813906680508795</c:v>
                </c:pt>
                <c:pt idx="6">
                  <c:v>2.1850797221269405</c:v>
                </c:pt>
                <c:pt idx="7">
                  <c:v>2.1143424318112087</c:v>
                </c:pt>
                <c:pt idx="8">
                  <c:v>2.0610698245553754</c:v>
                </c:pt>
                <c:pt idx="9">
                  <c:v>2.0042616279751031</c:v>
                </c:pt>
                <c:pt idx="10">
                  <c:v>1.9860113237020005</c:v>
                </c:pt>
                <c:pt idx="11">
                  <c:v>1.9475666158038802</c:v>
                </c:pt>
                <c:pt idx="12">
                  <c:v>1.9062390154966002</c:v>
                </c:pt>
                <c:pt idx="13">
                  <c:v>1.8663680063513033</c:v>
                </c:pt>
                <c:pt idx="14">
                  <c:v>1.8500941055960411</c:v>
                </c:pt>
                <c:pt idx="15">
                  <c:v>1.8135012981412681</c:v>
                </c:pt>
                <c:pt idx="16">
                  <c:v>1.8067239410531772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85-4208-9DB6-86D6336E6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8368"/>
        <c:axId val="166156800"/>
      </c:scatterChart>
      <c:valAx>
        <c:axId val="166157192"/>
        <c:scaling>
          <c:logBase val="10"/>
          <c:orientation val="minMax"/>
          <c:max val="1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3272"/>
        <c:crossesAt val="0.1"/>
        <c:crossBetween val="midCat"/>
      </c:valAx>
      <c:valAx>
        <c:axId val="1661532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 Cost ($</a:t>
                </a:r>
                <a:r>
                  <a:rPr lang="en-US" baseline="0"/>
                  <a:t> per thousand gallons)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7192"/>
        <c:crossesAt val="5.000000000000001E-3"/>
        <c:crossBetween val="midCat"/>
      </c:valAx>
      <c:valAx>
        <c:axId val="166156800"/>
        <c:scaling>
          <c:logBase val="10"/>
          <c:orientation val="minMax"/>
          <c:max val="100"/>
          <c:min val="0.1"/>
        </c:scaling>
        <c:delete val="1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66158368"/>
        <c:crosses val="max"/>
        <c:crossBetween val="midCat"/>
      </c:valAx>
      <c:valAx>
        <c:axId val="166158368"/>
        <c:scaling>
          <c:logBase val="10"/>
          <c:orientation val="minMax"/>
          <c:max val="4.4810000000000008"/>
          <c:min val="2.0000000000000005E-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68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8159746419496847"/>
          <c:y val="0.13415061140074713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strRef>
              <c:f>Data!$F$4</c:f>
              <c:strCache>
                <c:ptCount val="1"/>
                <c:pt idx="0">
                  <c:v>Biological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Data!$F$5:$F$21</c:f>
              <c:numCache>
                <c:formatCode>#,##0</c:formatCode>
                <c:ptCount val="17"/>
                <c:pt idx="0">
                  <c:v>96016.439056602801</c:v>
                </c:pt>
                <c:pt idx="1">
                  <c:v>95808.826947238747</c:v>
                </c:pt>
                <c:pt idx="2">
                  <c:v>97826.496095491544</c:v>
                </c:pt>
                <c:pt idx="3">
                  <c:v>102511.08226908919</c:v>
                </c:pt>
                <c:pt idx="4">
                  <c:v>105298.57481205047</c:v>
                </c:pt>
                <c:pt idx="5">
                  <c:v>108007.50297475734</c:v>
                </c:pt>
                <c:pt idx="6">
                  <c:v>111419.3096230838</c:v>
                </c:pt>
                <c:pt idx="7">
                  <c:v>117447.54572341818</c:v>
                </c:pt>
                <c:pt idx="8">
                  <c:v>122931.53714968079</c:v>
                </c:pt>
                <c:pt idx="9">
                  <c:v>131343.36712314858</c:v>
                </c:pt>
                <c:pt idx="10">
                  <c:v>138071.06790589797</c:v>
                </c:pt>
                <c:pt idx="11">
                  <c:v>148525.8057931207</c:v>
                </c:pt>
                <c:pt idx="12">
                  <c:v>164233.3198216022</c:v>
                </c:pt>
                <c:pt idx="13">
                  <c:v>180498.41875619107</c:v>
                </c:pt>
                <c:pt idx="14">
                  <c:v>193957.6132448471</c:v>
                </c:pt>
                <c:pt idx="15">
                  <c:v>220764.0384150107</c:v>
                </c:pt>
                <c:pt idx="16">
                  <c:v>225145.31202273187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61-4FC3-B305-0350FD821855}"/>
            </c:ext>
          </c:extLst>
        </c:ser>
        <c:ser>
          <c:idx val="8"/>
          <c:order val="1"/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Data!$F$22:$F$53</c:f>
              <c:numCache>
                <c:formatCode>#,##0</c:formatCode>
                <c:ptCount val="32"/>
                <c:pt idx="0">
                  <c:v>353042.54777810036</c:v>
                </c:pt>
                <c:pt idx="1">
                  <c:v>362084.50577702682</c:v>
                </c:pt>
                <c:pt idx="2">
                  <c:v>387124.64270430326</c:v>
                </c:pt>
                <c:pt idx="3">
                  <c:v>422449.21728294087</c:v>
                </c:pt>
                <c:pt idx="4">
                  <c:v>461316.94819706795</c:v>
                </c:pt>
                <c:pt idx="5">
                  <c:v>489738.02772396401</c:v>
                </c:pt>
                <c:pt idx="6">
                  <c:v>551786.70664672297</c:v>
                </c:pt>
                <c:pt idx="7">
                  <c:v>608636.30885569879</c:v>
                </c:pt>
                <c:pt idx="8">
                  <c:v>697624.21641280758</c:v>
                </c:pt>
                <c:pt idx="9">
                  <c:v>878802.21717212629</c:v>
                </c:pt>
                <c:pt idx="10">
                  <c:v>989186.15369047108</c:v>
                </c:pt>
                <c:pt idx="11">
                  <c:v>1154472.9014497369</c:v>
                </c:pt>
                <c:pt idx="12">
                  <c:v>1219081.58379989</c:v>
                </c:pt>
                <c:pt idx="13">
                  <c:v>1393549.0266397041</c:v>
                </c:pt>
                <c:pt idx="14">
                  <c:v>1567702.5620340693</c:v>
                </c:pt>
                <c:pt idx="15">
                  <c:v>1597402.367019291</c:v>
                </c:pt>
                <c:pt idx="16">
                  <c:v>1814655.1676823681</c:v>
                </c:pt>
                <c:pt idx="17">
                  <c:v>1814799.7362480683</c:v>
                </c:pt>
                <c:pt idx="18">
                  <c:v>2136219.9721141001</c:v>
                </c:pt>
                <c:pt idx="19">
                  <c:v>2526569.4257594272</c:v>
                </c:pt>
                <c:pt idx="20">
                  <c:v>3225418.0163746988</c:v>
                </c:pt>
                <c:pt idx="21">
                  <c:v>3867135.667212774</c:v>
                </c:pt>
                <c:pt idx="22">
                  <c:v>4553479.6128379228</c:v>
                </c:pt>
                <c:pt idx="23">
                  <c:v>6390544.9344389532</c:v>
                </c:pt>
                <c:pt idx="24">
                  <c:v>7514929.0019667167</c:v>
                </c:pt>
                <c:pt idx="25">
                  <c:v>8995840.584890157</c:v>
                </c:pt>
                <c:pt idx="26">
                  <c:v>9996085.6049812008</c:v>
                </c:pt>
                <c:pt idx="27">
                  <c:v>11828195.216550279</c:v>
                </c:pt>
                <c:pt idx="28">
                  <c:v>14098079.053905098</c:v>
                </c:pt>
                <c:pt idx="29">
                  <c:v>16737910.10370509</c:v>
                </c:pt>
                <c:pt idx="30">
                  <c:v>19934483.483374782</c:v>
                </c:pt>
                <c:pt idx="31">
                  <c:v>20684233.852497652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61-4FC3-B305-0350FD821855}"/>
            </c:ext>
          </c:extLst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Biological treatment - lower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Data!$E$5:$E$21</c:f>
              <c:numCache>
                <c:formatCode>#,##0</c:formatCode>
                <c:ptCount val="17"/>
                <c:pt idx="0">
                  <c:v>95852.616430090042</c:v>
                </c:pt>
                <c:pt idx="1">
                  <c:v>95599.439253351171</c:v>
                </c:pt>
                <c:pt idx="2">
                  <c:v>97472.345809051039</c:v>
                </c:pt>
                <c:pt idx="3">
                  <c:v>101800.91708085344</c:v>
                </c:pt>
                <c:pt idx="4">
                  <c:v>104637.36042691191</c:v>
                </c:pt>
                <c:pt idx="5">
                  <c:v>107406.7166209736</c:v>
                </c:pt>
                <c:pt idx="6">
                  <c:v>110490.14069849219</c:v>
                </c:pt>
                <c:pt idx="7">
                  <c:v>116328.56630493805</c:v>
                </c:pt>
                <c:pt idx="8">
                  <c:v>121490.98543374515</c:v>
                </c:pt>
                <c:pt idx="9">
                  <c:v>129615.62715537216</c:v>
                </c:pt>
                <c:pt idx="10">
                  <c:v>135821.78462949838</c:v>
                </c:pt>
                <c:pt idx="11">
                  <c:v>145684.1429068151</c:v>
                </c:pt>
                <c:pt idx="12">
                  <c:v>160272.11755465457</c:v>
                </c:pt>
                <c:pt idx="13">
                  <c:v>175214.73455247548</c:v>
                </c:pt>
                <c:pt idx="14">
                  <c:v>187927.38748731295</c:v>
                </c:pt>
                <c:pt idx="15">
                  <c:v>213122.57636135706</c:v>
                </c:pt>
                <c:pt idx="16">
                  <c:v>217029.18777073879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61-4FC3-B305-0350FD821855}"/>
            </c:ext>
          </c:extLst>
        </c:ser>
        <c:ser>
          <c:idx val="6"/>
          <c:order val="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Data!$E$22:$E$53</c:f>
              <c:numCache>
                <c:formatCode>#,##0</c:formatCode>
                <c:ptCount val="32"/>
                <c:pt idx="0">
                  <c:v>343360.88124013133</c:v>
                </c:pt>
                <c:pt idx="1">
                  <c:v>351146.5771019907</c:v>
                </c:pt>
                <c:pt idx="2">
                  <c:v>375823.22348884528</c:v>
                </c:pt>
                <c:pt idx="3">
                  <c:v>409120.21920052794</c:v>
                </c:pt>
                <c:pt idx="4">
                  <c:v>444541.87515813287</c:v>
                </c:pt>
                <c:pt idx="5">
                  <c:v>471532.36785774364</c:v>
                </c:pt>
                <c:pt idx="6">
                  <c:v>530548.93584316666</c:v>
                </c:pt>
                <c:pt idx="7">
                  <c:v>582532.63674094481</c:v>
                </c:pt>
                <c:pt idx="8">
                  <c:v>665990.83444189816</c:v>
                </c:pt>
                <c:pt idx="9">
                  <c:v>834778.07178035972</c:v>
                </c:pt>
                <c:pt idx="10">
                  <c:v>935125.60284064943</c:v>
                </c:pt>
                <c:pt idx="11">
                  <c:v>1089311.8155899011</c:v>
                </c:pt>
                <c:pt idx="12">
                  <c:v>1149252.3272967939</c:v>
                </c:pt>
                <c:pt idx="13">
                  <c:v>1309429.9996864274</c:v>
                </c:pt>
                <c:pt idx="14">
                  <c:v>1475376.5940182004</c:v>
                </c:pt>
                <c:pt idx="15">
                  <c:v>1501723.8888240934</c:v>
                </c:pt>
                <c:pt idx="16">
                  <c:v>1686779.0521840951</c:v>
                </c:pt>
                <c:pt idx="17">
                  <c:v>1686913.0574972401</c:v>
                </c:pt>
                <c:pt idx="18">
                  <c:v>1981118.4494515634</c:v>
                </c:pt>
                <c:pt idx="19">
                  <c:v>2349154.1791985231</c:v>
                </c:pt>
                <c:pt idx="20">
                  <c:v>2976611.9040417606</c:v>
                </c:pt>
                <c:pt idx="21">
                  <c:v>3565537.9166335445</c:v>
                </c:pt>
                <c:pt idx="22">
                  <c:v>4192853.6786114275</c:v>
                </c:pt>
                <c:pt idx="23">
                  <c:v>5874513.0066707814</c:v>
                </c:pt>
                <c:pt idx="24">
                  <c:v>6889539.9313232694</c:v>
                </c:pt>
                <c:pt idx="25">
                  <c:v>8244736.7402196582</c:v>
                </c:pt>
                <c:pt idx="26">
                  <c:v>9160273.1419829912</c:v>
                </c:pt>
                <c:pt idx="27">
                  <c:v>10820129.063620444</c:v>
                </c:pt>
                <c:pt idx="28">
                  <c:v>12900525.838644058</c:v>
                </c:pt>
                <c:pt idx="29">
                  <c:v>15300379.517655181</c:v>
                </c:pt>
                <c:pt idx="30">
                  <c:v>18201607.19813101</c:v>
                </c:pt>
                <c:pt idx="31">
                  <c:v>18891154.093679767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61-4FC3-B305-0350FD821855}"/>
            </c:ext>
          </c:extLst>
        </c:ser>
        <c:ser>
          <c:idx val="1"/>
          <c:order val="4"/>
          <c:tx>
            <c:strRef>
              <c:f>Data!$D$4</c:f>
              <c:strCache>
                <c:ptCount val="1"/>
                <c:pt idx="0">
                  <c:v>Anion exchange - higher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Data!$D$5:$D$21</c:f>
              <c:numCache>
                <c:formatCode>#,##0</c:formatCode>
                <c:ptCount val="17"/>
                <c:pt idx="0">
                  <c:v>20162.865189978176</c:v>
                </c:pt>
                <c:pt idx="1">
                  <c:v>21277.139791649191</c:v>
                </c:pt>
                <c:pt idx="2">
                  <c:v>22859.917597361524</c:v>
                </c:pt>
                <c:pt idx="3">
                  <c:v>24755.969652074702</c:v>
                </c:pt>
                <c:pt idx="4">
                  <c:v>27233.060275978227</c:v>
                </c:pt>
                <c:pt idx="5">
                  <c:v>29879.408277639821</c:v>
                </c:pt>
                <c:pt idx="6">
                  <c:v>31995.869735015272</c:v>
                </c:pt>
                <c:pt idx="7">
                  <c:v>35886.612372952171</c:v>
                </c:pt>
                <c:pt idx="8">
                  <c:v>41699.432161550903</c:v>
                </c:pt>
                <c:pt idx="9">
                  <c:v>48937.777316056294</c:v>
                </c:pt>
                <c:pt idx="10">
                  <c:v>55357.28093589421</c:v>
                </c:pt>
                <c:pt idx="11">
                  <c:v>66668.096103404911</c:v>
                </c:pt>
                <c:pt idx="12">
                  <c:v>80755.855877609138</c:v>
                </c:pt>
                <c:pt idx="13">
                  <c:v>97057.933428350865</c:v>
                </c:pt>
                <c:pt idx="14">
                  <c:v>110253.93026483984</c:v>
                </c:pt>
                <c:pt idx="15">
                  <c:v>138721.47388896855</c:v>
                </c:pt>
                <c:pt idx="16">
                  <c:v>145114.43783516949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161-4FC3-B305-0350FD821855}"/>
            </c:ext>
          </c:extLst>
        </c:ser>
        <c:ser>
          <c:idx val="5"/>
          <c:order val="5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Data!$D$22:$D$53</c:f>
              <c:numCache>
                <c:formatCode>#,##0</c:formatCode>
                <c:ptCount val="32"/>
                <c:pt idx="0">
                  <c:v>255019.98238887641</c:v>
                </c:pt>
                <c:pt idx="1">
                  <c:v>273717.03804066638</c:v>
                </c:pt>
                <c:pt idx="2">
                  <c:v>313202.42861735955</c:v>
                </c:pt>
                <c:pt idx="3">
                  <c:v>356884.9349200193</c:v>
                </c:pt>
                <c:pt idx="4">
                  <c:v>408398.94570182753</c:v>
                </c:pt>
                <c:pt idx="5">
                  <c:v>442862.57715112402</c:v>
                </c:pt>
                <c:pt idx="6">
                  <c:v>511245.41773602297</c:v>
                </c:pt>
                <c:pt idx="7">
                  <c:v>594906.15680088801</c:v>
                </c:pt>
                <c:pt idx="8">
                  <c:v>687591.93096519855</c:v>
                </c:pt>
                <c:pt idx="9">
                  <c:v>934619.01346201357</c:v>
                </c:pt>
                <c:pt idx="10">
                  <c:v>1092779.2867479154</c:v>
                </c:pt>
                <c:pt idx="11">
                  <c:v>1273851.4997056059</c:v>
                </c:pt>
                <c:pt idx="12">
                  <c:v>1368504.4728566357</c:v>
                </c:pt>
                <c:pt idx="13">
                  <c:v>1620635.8749093558</c:v>
                </c:pt>
                <c:pt idx="14">
                  <c:v>1863730.8003995104</c:v>
                </c:pt>
                <c:pt idx="15">
                  <c:v>1827867.502472451</c:v>
                </c:pt>
                <c:pt idx="16">
                  <c:v>2215221.9486002848</c:v>
                </c:pt>
                <c:pt idx="17">
                  <c:v>2215529.9662622004</c:v>
                </c:pt>
                <c:pt idx="18">
                  <c:v>2660463.4660527837</c:v>
                </c:pt>
                <c:pt idx="19">
                  <c:v>3209010.8204891845</c:v>
                </c:pt>
                <c:pt idx="20">
                  <c:v>4300182.8600666458</c:v>
                </c:pt>
                <c:pt idx="21">
                  <c:v>5227951.8846133174</c:v>
                </c:pt>
                <c:pt idx="22">
                  <c:v>6247535.7739331527</c:v>
                </c:pt>
                <c:pt idx="23">
                  <c:v>8867930.5543812793</c:v>
                </c:pt>
                <c:pt idx="24">
                  <c:v>10568927.752081845</c:v>
                </c:pt>
                <c:pt idx="25">
                  <c:v>12637179.088982632</c:v>
                </c:pt>
                <c:pt idx="26">
                  <c:v>14362849.521960579</c:v>
                </c:pt>
                <c:pt idx="27">
                  <c:v>16930330.021405417</c:v>
                </c:pt>
                <c:pt idx="28">
                  <c:v>20212814.379151996</c:v>
                </c:pt>
                <c:pt idx="29">
                  <c:v>24302634.069278747</c:v>
                </c:pt>
                <c:pt idx="30">
                  <c:v>28956401.498796936</c:v>
                </c:pt>
                <c:pt idx="31">
                  <c:v>30356083.915710658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161-4FC3-B305-0350FD821855}"/>
            </c:ext>
          </c:extLst>
        </c:ser>
        <c:ser>
          <c:idx val="0"/>
          <c:order val="6"/>
          <c:tx>
            <c:strRef>
              <c:f>Data!$C$4</c:f>
              <c:strCache>
                <c:ptCount val="1"/>
                <c:pt idx="0">
                  <c:v>Anion exchange - lower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Data!$C$5:$C$21</c:f>
              <c:numCache>
                <c:formatCode>#,##0</c:formatCode>
                <c:ptCount val="17"/>
                <c:pt idx="0">
                  <c:v>18307.289539082267</c:v>
                </c:pt>
                <c:pt idx="1">
                  <c:v>19227.693086746847</c:v>
                </c:pt>
                <c:pt idx="2">
                  <c:v>20493.502490813684</c:v>
                </c:pt>
                <c:pt idx="3">
                  <c:v>21915.938374859936</c:v>
                </c:pt>
                <c:pt idx="4">
                  <c:v>23488.938374859936</c:v>
                </c:pt>
                <c:pt idx="5">
                  <c:v>25331.431282483558</c:v>
                </c:pt>
                <c:pt idx="6">
                  <c:v>27266.839739191462</c:v>
                </c:pt>
                <c:pt idx="7">
                  <c:v>30002.358301812244</c:v>
                </c:pt>
                <c:pt idx="8">
                  <c:v>33131.758859322857</c:v>
                </c:pt>
                <c:pt idx="9">
                  <c:v>37716.929845602637</c:v>
                </c:pt>
                <c:pt idx="10">
                  <c:v>41138.432161550903</c:v>
                </c:pt>
                <c:pt idx="11">
                  <c:v>48747.154883902331</c:v>
                </c:pt>
                <c:pt idx="12">
                  <c:v>58074.060342361554</c:v>
                </c:pt>
                <c:pt idx="13">
                  <c:v>70018.540976727149</c:v>
                </c:pt>
                <c:pt idx="14">
                  <c:v>78631.038604933186</c:v>
                </c:pt>
                <c:pt idx="15">
                  <c:v>95324.24673767708</c:v>
                </c:pt>
                <c:pt idx="16">
                  <c:v>100086.72529805532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161-4FC3-B305-0350FD821855}"/>
            </c:ext>
          </c:extLst>
        </c:ser>
        <c:ser>
          <c:idx val="4"/>
          <c:order val="7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Data!$C$22:$C$53</c:f>
              <c:numCache>
                <c:formatCode>#,##0</c:formatCode>
                <c:ptCount val="32"/>
                <c:pt idx="0">
                  <c:v>192846.54250478267</c:v>
                </c:pt>
                <c:pt idx="1">
                  <c:v>211564.09762410389</c:v>
                </c:pt>
                <c:pt idx="2">
                  <c:v>233919.76632838807</c:v>
                </c:pt>
                <c:pt idx="3">
                  <c:v>262680.30473943969</c:v>
                </c:pt>
                <c:pt idx="4">
                  <c:v>297283.48884980555</c:v>
                </c:pt>
                <c:pt idx="5">
                  <c:v>320143.88351525879</c:v>
                </c:pt>
                <c:pt idx="6">
                  <c:v>371663.06666435598</c:v>
                </c:pt>
                <c:pt idx="7">
                  <c:v>422976.56109453039</c:v>
                </c:pt>
                <c:pt idx="8">
                  <c:v>483550.40009875514</c:v>
                </c:pt>
                <c:pt idx="9">
                  <c:v>648364.02514191612</c:v>
                </c:pt>
                <c:pt idx="10">
                  <c:v>749910.22577678715</c:v>
                </c:pt>
                <c:pt idx="11">
                  <c:v>878506.38578478806</c:v>
                </c:pt>
                <c:pt idx="12">
                  <c:v>942649.32903390657</c:v>
                </c:pt>
                <c:pt idx="13">
                  <c:v>1102473.0702676529</c:v>
                </c:pt>
                <c:pt idx="14">
                  <c:v>1259674.7936799673</c:v>
                </c:pt>
                <c:pt idx="15">
                  <c:v>1232668.5216779588</c:v>
                </c:pt>
                <c:pt idx="16">
                  <c:v>1468461.3388417382</c:v>
                </c:pt>
                <c:pt idx="17">
                  <c:v>1468655.2836433197</c:v>
                </c:pt>
                <c:pt idx="18">
                  <c:v>1777292.4338518654</c:v>
                </c:pt>
                <c:pt idx="19">
                  <c:v>2139285.5606769365</c:v>
                </c:pt>
                <c:pt idx="20">
                  <c:v>2800148.3624578393</c:v>
                </c:pt>
                <c:pt idx="21">
                  <c:v>3428702.6512207398</c:v>
                </c:pt>
                <c:pt idx="22">
                  <c:v>4104321.0549988644</c:v>
                </c:pt>
                <c:pt idx="23">
                  <c:v>5858011.781218173</c:v>
                </c:pt>
                <c:pt idx="24">
                  <c:v>6921210.9142710557</c:v>
                </c:pt>
                <c:pt idx="25">
                  <c:v>8246641.7888670955</c:v>
                </c:pt>
                <c:pt idx="26">
                  <c:v>9181649.4854837246</c:v>
                </c:pt>
                <c:pt idx="27">
                  <c:v>10928106.656581897</c:v>
                </c:pt>
                <c:pt idx="28">
                  <c:v>13102877.081541844</c:v>
                </c:pt>
                <c:pt idx="29">
                  <c:v>15980665.178595377</c:v>
                </c:pt>
                <c:pt idx="30">
                  <c:v>18929413.529062603</c:v>
                </c:pt>
                <c:pt idx="31">
                  <c:v>19594860.601619992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161-4FC3-B305-0350FD821855}"/>
            </c:ext>
          </c:extLst>
        </c:ser>
        <c:ser>
          <c:idx val="3"/>
          <c:order val="8"/>
          <c:tx>
            <c:strRef>
              <c:f>Data!$G$4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Data!$G$5:$G$21</c:f>
              <c:numCache>
                <c:formatCode>#,##0</c:formatCode>
                <c:ptCount val="17"/>
                <c:pt idx="0">
                  <c:v>7927.7516264683345</c:v>
                </c:pt>
                <c:pt idx="1">
                  <c:v>9531.35491441042</c:v>
                </c:pt>
                <c:pt idx="2">
                  <c:v>11829.50294825353</c:v>
                </c:pt>
                <c:pt idx="3">
                  <c:v>14813.480483003119</c:v>
                </c:pt>
                <c:pt idx="4">
                  <c:v>18723.374182291042</c:v>
                </c:pt>
                <c:pt idx="5">
                  <c:v>23315.812627479991</c:v>
                </c:pt>
                <c:pt idx="6">
                  <c:v>27914.393450171665</c:v>
                </c:pt>
                <c:pt idx="7">
                  <c:v>35499.809430110196</c:v>
                </c:pt>
                <c:pt idx="8">
                  <c:v>45137.429157762715</c:v>
                </c:pt>
                <c:pt idx="9">
                  <c:v>57792.884042662095</c:v>
                </c:pt>
                <c:pt idx="10">
                  <c:v>68140.04851621564</c:v>
                </c:pt>
                <c:pt idx="11">
                  <c:v>87436.003216515208</c:v>
                </c:pt>
                <c:pt idx="12">
                  <c:v>112715.91298631397</c:v>
                </c:pt>
                <c:pt idx="13">
                  <c:v>145100.78065378207</c:v>
                </c:pt>
                <c:pt idx="14">
                  <c:v>168821.08713563875</c:v>
                </c:pt>
                <c:pt idx="15">
                  <c:v>217774.30338729417</c:v>
                </c:pt>
                <c:pt idx="16">
                  <c:v>230149.52923105899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161-4FC3-B305-0350FD821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6016"/>
        <c:axId val="166159544"/>
      </c:scatterChart>
      <c:valAx>
        <c:axId val="166156016"/>
        <c:scaling>
          <c:logBase val="10"/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9544"/>
        <c:crosses val="autoZero"/>
        <c:crossBetween val="midCat"/>
      </c:valAx>
      <c:valAx>
        <c:axId val="166159544"/>
        <c:scaling>
          <c:logBase val="10"/>
          <c:orientation val="minMax"/>
          <c:max val="2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Annualized</a:t>
                </a:r>
                <a:r>
                  <a:rPr lang="en-US" baseline="0"/>
                  <a:t> Cost ($2017)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6016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9526391750713556"/>
          <c:y val="0.69941070522502102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Biological treatment - lower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Data!$E$5:$E$21</c:f>
              <c:numCache>
                <c:formatCode>#,##0</c:formatCode>
                <c:ptCount val="17"/>
                <c:pt idx="0">
                  <c:v>95852.616430090042</c:v>
                </c:pt>
                <c:pt idx="1">
                  <c:v>95599.439253351171</c:v>
                </c:pt>
                <c:pt idx="2">
                  <c:v>97472.345809051039</c:v>
                </c:pt>
                <c:pt idx="3">
                  <c:v>101800.91708085344</c:v>
                </c:pt>
                <c:pt idx="4">
                  <c:v>104637.36042691191</c:v>
                </c:pt>
                <c:pt idx="5">
                  <c:v>107406.7166209736</c:v>
                </c:pt>
                <c:pt idx="6">
                  <c:v>110490.14069849219</c:v>
                </c:pt>
                <c:pt idx="7">
                  <c:v>116328.56630493805</c:v>
                </c:pt>
                <c:pt idx="8">
                  <c:v>121490.98543374515</c:v>
                </c:pt>
                <c:pt idx="9">
                  <c:v>129615.62715537216</c:v>
                </c:pt>
                <c:pt idx="10">
                  <c:v>135821.78462949838</c:v>
                </c:pt>
                <c:pt idx="11">
                  <c:v>145684.1429068151</c:v>
                </c:pt>
                <c:pt idx="12">
                  <c:v>160272.11755465457</c:v>
                </c:pt>
                <c:pt idx="13">
                  <c:v>175214.73455247548</c:v>
                </c:pt>
                <c:pt idx="14">
                  <c:v>187927.38748731295</c:v>
                </c:pt>
                <c:pt idx="15">
                  <c:v>213122.57636135706</c:v>
                </c:pt>
                <c:pt idx="16">
                  <c:v>217029.18777073879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9D-47E5-8335-6C4DBD34835B}"/>
            </c:ext>
          </c:extLst>
        </c:ser>
        <c:ser>
          <c:idx val="6"/>
          <c:order val="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Data!$E$22:$E$53</c:f>
              <c:numCache>
                <c:formatCode>#,##0</c:formatCode>
                <c:ptCount val="32"/>
                <c:pt idx="0">
                  <c:v>343360.88124013133</c:v>
                </c:pt>
                <c:pt idx="1">
                  <c:v>351146.5771019907</c:v>
                </c:pt>
                <c:pt idx="2">
                  <c:v>375823.22348884528</c:v>
                </c:pt>
                <c:pt idx="3">
                  <c:v>409120.21920052794</c:v>
                </c:pt>
                <c:pt idx="4">
                  <c:v>444541.87515813287</c:v>
                </c:pt>
                <c:pt idx="5">
                  <c:v>471532.36785774364</c:v>
                </c:pt>
                <c:pt idx="6">
                  <c:v>530548.93584316666</c:v>
                </c:pt>
                <c:pt idx="7">
                  <c:v>582532.63674094481</c:v>
                </c:pt>
                <c:pt idx="8">
                  <c:v>665990.83444189816</c:v>
                </c:pt>
                <c:pt idx="9">
                  <c:v>834778.07178035972</c:v>
                </c:pt>
                <c:pt idx="10">
                  <c:v>935125.60284064943</c:v>
                </c:pt>
                <c:pt idx="11">
                  <c:v>1089311.8155899011</c:v>
                </c:pt>
                <c:pt idx="12">
                  <c:v>1149252.3272967939</c:v>
                </c:pt>
                <c:pt idx="13">
                  <c:v>1309429.9996864274</c:v>
                </c:pt>
                <c:pt idx="14">
                  <c:v>1475376.5940182004</c:v>
                </c:pt>
                <c:pt idx="15">
                  <c:v>1501723.8888240934</c:v>
                </c:pt>
                <c:pt idx="16">
                  <c:v>1686779.0521840951</c:v>
                </c:pt>
                <c:pt idx="17">
                  <c:v>1686913.0574972401</c:v>
                </c:pt>
                <c:pt idx="18">
                  <c:v>1981118.4494515634</c:v>
                </c:pt>
                <c:pt idx="19">
                  <c:v>2349154.1791985231</c:v>
                </c:pt>
                <c:pt idx="20">
                  <c:v>2976611.9040417606</c:v>
                </c:pt>
                <c:pt idx="21">
                  <c:v>3565537.9166335445</c:v>
                </c:pt>
                <c:pt idx="22">
                  <c:v>4192853.6786114275</c:v>
                </c:pt>
                <c:pt idx="23">
                  <c:v>5874513.0066707814</c:v>
                </c:pt>
                <c:pt idx="24">
                  <c:v>6889539.9313232694</c:v>
                </c:pt>
                <c:pt idx="25">
                  <c:v>8244736.7402196582</c:v>
                </c:pt>
                <c:pt idx="26">
                  <c:v>9160273.1419829912</c:v>
                </c:pt>
                <c:pt idx="27">
                  <c:v>10820129.063620444</c:v>
                </c:pt>
                <c:pt idx="28">
                  <c:v>12900525.838644058</c:v>
                </c:pt>
                <c:pt idx="29">
                  <c:v>15300379.517655181</c:v>
                </c:pt>
                <c:pt idx="30">
                  <c:v>18201607.19813101</c:v>
                </c:pt>
                <c:pt idx="31">
                  <c:v>18891154.093679767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9D-47E5-8335-6C4DBD34835B}"/>
            </c:ext>
          </c:extLst>
        </c:ser>
        <c:ser>
          <c:idx val="0"/>
          <c:order val="2"/>
          <c:tx>
            <c:strRef>
              <c:f>Data!$C$4</c:f>
              <c:strCache>
                <c:ptCount val="1"/>
                <c:pt idx="0">
                  <c:v>Anion exchange - lower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Data!$C$5:$C$21</c:f>
              <c:numCache>
                <c:formatCode>#,##0</c:formatCode>
                <c:ptCount val="17"/>
                <c:pt idx="0">
                  <c:v>18307.289539082267</c:v>
                </c:pt>
                <c:pt idx="1">
                  <c:v>19227.693086746847</c:v>
                </c:pt>
                <c:pt idx="2">
                  <c:v>20493.502490813684</c:v>
                </c:pt>
                <c:pt idx="3">
                  <c:v>21915.938374859936</c:v>
                </c:pt>
                <c:pt idx="4">
                  <c:v>23488.938374859936</c:v>
                </c:pt>
                <c:pt idx="5">
                  <c:v>25331.431282483558</c:v>
                </c:pt>
                <c:pt idx="6">
                  <c:v>27266.839739191462</c:v>
                </c:pt>
                <c:pt idx="7">
                  <c:v>30002.358301812244</c:v>
                </c:pt>
                <c:pt idx="8">
                  <c:v>33131.758859322857</c:v>
                </c:pt>
                <c:pt idx="9">
                  <c:v>37716.929845602637</c:v>
                </c:pt>
                <c:pt idx="10">
                  <c:v>41138.432161550903</c:v>
                </c:pt>
                <c:pt idx="11">
                  <c:v>48747.154883902331</c:v>
                </c:pt>
                <c:pt idx="12">
                  <c:v>58074.060342361554</c:v>
                </c:pt>
                <c:pt idx="13">
                  <c:v>70018.540976727149</c:v>
                </c:pt>
                <c:pt idx="14">
                  <c:v>78631.038604933186</c:v>
                </c:pt>
                <c:pt idx="15">
                  <c:v>95324.24673767708</c:v>
                </c:pt>
                <c:pt idx="16">
                  <c:v>100086.72529805532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9D-47E5-8335-6C4DBD34835B}"/>
            </c:ext>
          </c:extLst>
        </c:ser>
        <c:ser>
          <c:idx val="4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Data!$C$22:$C$53</c:f>
              <c:numCache>
                <c:formatCode>#,##0</c:formatCode>
                <c:ptCount val="32"/>
                <c:pt idx="0">
                  <c:v>192846.54250478267</c:v>
                </c:pt>
                <c:pt idx="1">
                  <c:v>211564.09762410389</c:v>
                </c:pt>
                <c:pt idx="2">
                  <c:v>233919.76632838807</c:v>
                </c:pt>
                <c:pt idx="3">
                  <c:v>262680.30473943969</c:v>
                </c:pt>
                <c:pt idx="4">
                  <c:v>297283.48884980555</c:v>
                </c:pt>
                <c:pt idx="5">
                  <c:v>320143.88351525879</c:v>
                </c:pt>
                <c:pt idx="6">
                  <c:v>371663.06666435598</c:v>
                </c:pt>
                <c:pt idx="7">
                  <c:v>422976.56109453039</c:v>
                </c:pt>
                <c:pt idx="8">
                  <c:v>483550.40009875514</c:v>
                </c:pt>
                <c:pt idx="9">
                  <c:v>648364.02514191612</c:v>
                </c:pt>
                <c:pt idx="10">
                  <c:v>749910.22577678715</c:v>
                </c:pt>
                <c:pt idx="11">
                  <c:v>878506.38578478806</c:v>
                </c:pt>
                <c:pt idx="12">
                  <c:v>942649.32903390657</c:v>
                </c:pt>
                <c:pt idx="13">
                  <c:v>1102473.0702676529</c:v>
                </c:pt>
                <c:pt idx="14">
                  <c:v>1259674.7936799673</c:v>
                </c:pt>
                <c:pt idx="15">
                  <c:v>1232668.5216779588</c:v>
                </c:pt>
                <c:pt idx="16">
                  <c:v>1468461.3388417382</c:v>
                </c:pt>
                <c:pt idx="17">
                  <c:v>1468655.2836433197</c:v>
                </c:pt>
                <c:pt idx="18">
                  <c:v>1777292.4338518654</c:v>
                </c:pt>
                <c:pt idx="19">
                  <c:v>2139285.5606769365</c:v>
                </c:pt>
                <c:pt idx="20">
                  <c:v>2800148.3624578393</c:v>
                </c:pt>
                <c:pt idx="21">
                  <c:v>3428702.6512207398</c:v>
                </c:pt>
                <c:pt idx="22">
                  <c:v>4104321.0549988644</c:v>
                </c:pt>
                <c:pt idx="23">
                  <c:v>5858011.781218173</c:v>
                </c:pt>
                <c:pt idx="24">
                  <c:v>6921210.9142710557</c:v>
                </c:pt>
                <c:pt idx="25">
                  <c:v>8246641.7888670955</c:v>
                </c:pt>
                <c:pt idx="26">
                  <c:v>9181649.4854837246</c:v>
                </c:pt>
                <c:pt idx="27">
                  <c:v>10928106.656581897</c:v>
                </c:pt>
                <c:pt idx="28">
                  <c:v>13102877.081541844</c:v>
                </c:pt>
                <c:pt idx="29">
                  <c:v>15980665.178595377</c:v>
                </c:pt>
                <c:pt idx="30">
                  <c:v>18929413.529062603</c:v>
                </c:pt>
                <c:pt idx="31">
                  <c:v>19594860.601619992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9D-47E5-8335-6C4DBD34835B}"/>
            </c:ext>
          </c:extLst>
        </c:ser>
        <c:ser>
          <c:idx val="3"/>
          <c:order val="4"/>
          <c:tx>
            <c:strRef>
              <c:f>Data!$G$4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Data!$G$5:$G$21</c:f>
              <c:numCache>
                <c:formatCode>#,##0</c:formatCode>
                <c:ptCount val="17"/>
                <c:pt idx="0">
                  <c:v>7927.7516264683345</c:v>
                </c:pt>
                <c:pt idx="1">
                  <c:v>9531.35491441042</c:v>
                </c:pt>
                <c:pt idx="2">
                  <c:v>11829.50294825353</c:v>
                </c:pt>
                <c:pt idx="3">
                  <c:v>14813.480483003119</c:v>
                </c:pt>
                <c:pt idx="4">
                  <c:v>18723.374182291042</c:v>
                </c:pt>
                <c:pt idx="5">
                  <c:v>23315.812627479991</c:v>
                </c:pt>
                <c:pt idx="6">
                  <c:v>27914.393450171665</c:v>
                </c:pt>
                <c:pt idx="7">
                  <c:v>35499.809430110196</c:v>
                </c:pt>
                <c:pt idx="8">
                  <c:v>45137.429157762715</c:v>
                </c:pt>
                <c:pt idx="9">
                  <c:v>57792.884042662095</c:v>
                </c:pt>
                <c:pt idx="10">
                  <c:v>68140.04851621564</c:v>
                </c:pt>
                <c:pt idx="11">
                  <c:v>87436.003216515208</c:v>
                </c:pt>
                <c:pt idx="12">
                  <c:v>112715.91298631397</c:v>
                </c:pt>
                <c:pt idx="13">
                  <c:v>145100.78065378207</c:v>
                </c:pt>
                <c:pt idx="14">
                  <c:v>168821.08713563875</c:v>
                </c:pt>
                <c:pt idx="15">
                  <c:v>217774.30338729417</c:v>
                </c:pt>
                <c:pt idx="16">
                  <c:v>230149.52923105899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9D-47E5-8335-6C4DBD348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5232"/>
        <c:axId val="166156408"/>
      </c:scatterChart>
      <c:valAx>
        <c:axId val="166155232"/>
        <c:scaling>
          <c:logBase val="10"/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6408"/>
        <c:crosses val="autoZero"/>
        <c:crossBetween val="midCat"/>
      </c:valAx>
      <c:valAx>
        <c:axId val="166156408"/>
        <c:scaling>
          <c:logBase val="10"/>
          <c:orientation val="minMax"/>
          <c:max val="2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Annualized</a:t>
                </a:r>
                <a:r>
                  <a:rPr lang="en-US" baseline="0"/>
                  <a:t> Cost ($2017)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5232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526391750713556"/>
          <c:y val="0.69941070522502102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strRef>
              <c:f>Data!$F$4</c:f>
              <c:strCache>
                <c:ptCount val="1"/>
                <c:pt idx="0">
                  <c:v>Biological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Data!$F$5:$F$21</c:f>
              <c:numCache>
                <c:formatCode>#,##0</c:formatCode>
                <c:ptCount val="17"/>
                <c:pt idx="0">
                  <c:v>96016.439056602801</c:v>
                </c:pt>
                <c:pt idx="1">
                  <c:v>95808.826947238747</c:v>
                </c:pt>
                <c:pt idx="2">
                  <c:v>97826.496095491544</c:v>
                </c:pt>
                <c:pt idx="3">
                  <c:v>102511.08226908919</c:v>
                </c:pt>
                <c:pt idx="4">
                  <c:v>105298.57481205047</c:v>
                </c:pt>
                <c:pt idx="5">
                  <c:v>108007.50297475734</c:v>
                </c:pt>
                <c:pt idx="6">
                  <c:v>111419.3096230838</c:v>
                </c:pt>
                <c:pt idx="7">
                  <c:v>117447.54572341818</c:v>
                </c:pt>
                <c:pt idx="8">
                  <c:v>122931.53714968079</c:v>
                </c:pt>
                <c:pt idx="9">
                  <c:v>131343.36712314858</c:v>
                </c:pt>
                <c:pt idx="10">
                  <c:v>138071.06790589797</c:v>
                </c:pt>
                <c:pt idx="11">
                  <c:v>148525.8057931207</c:v>
                </c:pt>
                <c:pt idx="12">
                  <c:v>164233.3198216022</c:v>
                </c:pt>
                <c:pt idx="13">
                  <c:v>180498.41875619107</c:v>
                </c:pt>
                <c:pt idx="14">
                  <c:v>193957.6132448471</c:v>
                </c:pt>
                <c:pt idx="15">
                  <c:v>220764.0384150107</c:v>
                </c:pt>
                <c:pt idx="16">
                  <c:v>225145.31202273187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96-47B9-AEE3-C00AF7DCC6A1}"/>
            </c:ext>
          </c:extLst>
        </c:ser>
        <c:ser>
          <c:idx val="8"/>
          <c:order val="1"/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Data!$F$22:$F$53</c:f>
              <c:numCache>
                <c:formatCode>#,##0</c:formatCode>
                <c:ptCount val="32"/>
                <c:pt idx="0">
                  <c:v>353042.54777810036</c:v>
                </c:pt>
                <c:pt idx="1">
                  <c:v>362084.50577702682</c:v>
                </c:pt>
                <c:pt idx="2">
                  <c:v>387124.64270430326</c:v>
                </c:pt>
                <c:pt idx="3">
                  <c:v>422449.21728294087</c:v>
                </c:pt>
                <c:pt idx="4">
                  <c:v>461316.94819706795</c:v>
                </c:pt>
                <c:pt idx="5">
                  <c:v>489738.02772396401</c:v>
                </c:pt>
                <c:pt idx="6">
                  <c:v>551786.70664672297</c:v>
                </c:pt>
                <c:pt idx="7">
                  <c:v>608636.30885569879</c:v>
                </c:pt>
                <c:pt idx="8">
                  <c:v>697624.21641280758</c:v>
                </c:pt>
                <c:pt idx="9">
                  <c:v>878802.21717212629</c:v>
                </c:pt>
                <c:pt idx="10">
                  <c:v>989186.15369047108</c:v>
                </c:pt>
                <c:pt idx="11">
                  <c:v>1154472.9014497369</c:v>
                </c:pt>
                <c:pt idx="12">
                  <c:v>1219081.58379989</c:v>
                </c:pt>
                <c:pt idx="13">
                  <c:v>1393549.0266397041</c:v>
                </c:pt>
                <c:pt idx="14">
                  <c:v>1567702.5620340693</c:v>
                </c:pt>
                <c:pt idx="15">
                  <c:v>1597402.367019291</c:v>
                </c:pt>
                <c:pt idx="16">
                  <c:v>1814655.1676823681</c:v>
                </c:pt>
                <c:pt idx="17">
                  <c:v>1814799.7362480683</c:v>
                </c:pt>
                <c:pt idx="18">
                  <c:v>2136219.9721141001</c:v>
                </c:pt>
                <c:pt idx="19">
                  <c:v>2526569.4257594272</c:v>
                </c:pt>
                <c:pt idx="20">
                  <c:v>3225418.0163746988</c:v>
                </c:pt>
                <c:pt idx="21">
                  <c:v>3867135.667212774</c:v>
                </c:pt>
                <c:pt idx="22">
                  <c:v>4553479.6128379228</c:v>
                </c:pt>
                <c:pt idx="23">
                  <c:v>6390544.9344389532</c:v>
                </c:pt>
                <c:pt idx="24">
                  <c:v>7514929.0019667167</c:v>
                </c:pt>
                <c:pt idx="25">
                  <c:v>8995840.584890157</c:v>
                </c:pt>
                <c:pt idx="26">
                  <c:v>9996085.6049812008</c:v>
                </c:pt>
                <c:pt idx="27">
                  <c:v>11828195.216550279</c:v>
                </c:pt>
                <c:pt idx="28">
                  <c:v>14098079.053905098</c:v>
                </c:pt>
                <c:pt idx="29">
                  <c:v>16737910.10370509</c:v>
                </c:pt>
                <c:pt idx="30">
                  <c:v>19934483.483374782</c:v>
                </c:pt>
                <c:pt idx="31">
                  <c:v>20684233.852497652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96-47B9-AEE3-C00AF7DCC6A1}"/>
            </c:ext>
          </c:extLst>
        </c:ser>
        <c:ser>
          <c:idx val="1"/>
          <c:order val="2"/>
          <c:tx>
            <c:strRef>
              <c:f>Data!$D$4</c:f>
              <c:strCache>
                <c:ptCount val="1"/>
                <c:pt idx="0">
                  <c:v>Anion exchange - higher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Data!$D$5:$D$21</c:f>
              <c:numCache>
                <c:formatCode>#,##0</c:formatCode>
                <c:ptCount val="17"/>
                <c:pt idx="0">
                  <c:v>20162.865189978176</c:v>
                </c:pt>
                <c:pt idx="1">
                  <c:v>21277.139791649191</c:v>
                </c:pt>
                <c:pt idx="2">
                  <c:v>22859.917597361524</c:v>
                </c:pt>
                <c:pt idx="3">
                  <c:v>24755.969652074702</c:v>
                </c:pt>
                <c:pt idx="4">
                  <c:v>27233.060275978227</c:v>
                </c:pt>
                <c:pt idx="5">
                  <c:v>29879.408277639821</c:v>
                </c:pt>
                <c:pt idx="6">
                  <c:v>31995.869735015272</c:v>
                </c:pt>
                <c:pt idx="7">
                  <c:v>35886.612372952171</c:v>
                </c:pt>
                <c:pt idx="8">
                  <c:v>41699.432161550903</c:v>
                </c:pt>
                <c:pt idx="9">
                  <c:v>48937.777316056294</c:v>
                </c:pt>
                <c:pt idx="10">
                  <c:v>55357.28093589421</c:v>
                </c:pt>
                <c:pt idx="11">
                  <c:v>66668.096103404911</c:v>
                </c:pt>
                <c:pt idx="12">
                  <c:v>80755.855877609138</c:v>
                </c:pt>
                <c:pt idx="13">
                  <c:v>97057.933428350865</c:v>
                </c:pt>
                <c:pt idx="14">
                  <c:v>110253.93026483984</c:v>
                </c:pt>
                <c:pt idx="15">
                  <c:v>138721.47388896855</c:v>
                </c:pt>
                <c:pt idx="16">
                  <c:v>145114.43783516949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96-47B9-AEE3-C00AF7DCC6A1}"/>
            </c:ext>
          </c:extLst>
        </c:ser>
        <c:ser>
          <c:idx val="5"/>
          <c:order val="3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Data!$D$22:$D$53</c:f>
              <c:numCache>
                <c:formatCode>#,##0</c:formatCode>
                <c:ptCount val="32"/>
                <c:pt idx="0">
                  <c:v>255019.98238887641</c:v>
                </c:pt>
                <c:pt idx="1">
                  <c:v>273717.03804066638</c:v>
                </c:pt>
                <c:pt idx="2">
                  <c:v>313202.42861735955</c:v>
                </c:pt>
                <c:pt idx="3">
                  <c:v>356884.9349200193</c:v>
                </c:pt>
                <c:pt idx="4">
                  <c:v>408398.94570182753</c:v>
                </c:pt>
                <c:pt idx="5">
                  <c:v>442862.57715112402</c:v>
                </c:pt>
                <c:pt idx="6">
                  <c:v>511245.41773602297</c:v>
                </c:pt>
                <c:pt idx="7">
                  <c:v>594906.15680088801</c:v>
                </c:pt>
                <c:pt idx="8">
                  <c:v>687591.93096519855</c:v>
                </c:pt>
                <c:pt idx="9">
                  <c:v>934619.01346201357</c:v>
                </c:pt>
                <c:pt idx="10">
                  <c:v>1092779.2867479154</c:v>
                </c:pt>
                <c:pt idx="11">
                  <c:v>1273851.4997056059</c:v>
                </c:pt>
                <c:pt idx="12">
                  <c:v>1368504.4728566357</c:v>
                </c:pt>
                <c:pt idx="13">
                  <c:v>1620635.8749093558</c:v>
                </c:pt>
                <c:pt idx="14">
                  <c:v>1863730.8003995104</c:v>
                </c:pt>
                <c:pt idx="15">
                  <c:v>1827867.502472451</c:v>
                </c:pt>
                <c:pt idx="16">
                  <c:v>2215221.9486002848</c:v>
                </c:pt>
                <c:pt idx="17">
                  <c:v>2215529.9662622004</c:v>
                </c:pt>
                <c:pt idx="18">
                  <c:v>2660463.4660527837</c:v>
                </c:pt>
                <c:pt idx="19">
                  <c:v>3209010.8204891845</c:v>
                </c:pt>
                <c:pt idx="20">
                  <c:v>4300182.8600666458</c:v>
                </c:pt>
                <c:pt idx="21">
                  <c:v>5227951.8846133174</c:v>
                </c:pt>
                <c:pt idx="22">
                  <c:v>6247535.7739331527</c:v>
                </c:pt>
                <c:pt idx="23">
                  <c:v>8867930.5543812793</c:v>
                </c:pt>
                <c:pt idx="24">
                  <c:v>10568927.752081845</c:v>
                </c:pt>
                <c:pt idx="25">
                  <c:v>12637179.088982632</c:v>
                </c:pt>
                <c:pt idx="26">
                  <c:v>14362849.521960579</c:v>
                </c:pt>
                <c:pt idx="27">
                  <c:v>16930330.021405417</c:v>
                </c:pt>
                <c:pt idx="28">
                  <c:v>20212814.379151996</c:v>
                </c:pt>
                <c:pt idx="29">
                  <c:v>24302634.069278747</c:v>
                </c:pt>
                <c:pt idx="30">
                  <c:v>28956401.498796936</c:v>
                </c:pt>
                <c:pt idx="31">
                  <c:v>30356083.915710658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96-47B9-AEE3-C00AF7DCC6A1}"/>
            </c:ext>
          </c:extLst>
        </c:ser>
        <c:ser>
          <c:idx val="3"/>
          <c:order val="4"/>
          <c:tx>
            <c:strRef>
              <c:f>Data!$G$4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Data!$G$5:$G$21</c:f>
              <c:numCache>
                <c:formatCode>#,##0</c:formatCode>
                <c:ptCount val="17"/>
                <c:pt idx="0">
                  <c:v>7927.7516264683345</c:v>
                </c:pt>
                <c:pt idx="1">
                  <c:v>9531.35491441042</c:v>
                </c:pt>
                <c:pt idx="2">
                  <c:v>11829.50294825353</c:v>
                </c:pt>
                <c:pt idx="3">
                  <c:v>14813.480483003119</c:v>
                </c:pt>
                <c:pt idx="4">
                  <c:v>18723.374182291042</c:v>
                </c:pt>
                <c:pt idx="5">
                  <c:v>23315.812627479991</c:v>
                </c:pt>
                <c:pt idx="6">
                  <c:v>27914.393450171665</c:v>
                </c:pt>
                <c:pt idx="7">
                  <c:v>35499.809430110196</c:v>
                </c:pt>
                <c:pt idx="8">
                  <c:v>45137.429157762715</c:v>
                </c:pt>
                <c:pt idx="9">
                  <c:v>57792.884042662095</c:v>
                </c:pt>
                <c:pt idx="10">
                  <c:v>68140.04851621564</c:v>
                </c:pt>
                <c:pt idx="11">
                  <c:v>87436.003216515208</c:v>
                </c:pt>
                <c:pt idx="12">
                  <c:v>112715.91298631397</c:v>
                </c:pt>
                <c:pt idx="13">
                  <c:v>145100.78065378207</c:v>
                </c:pt>
                <c:pt idx="14">
                  <c:v>168821.08713563875</c:v>
                </c:pt>
                <c:pt idx="15">
                  <c:v>217774.30338729417</c:v>
                </c:pt>
                <c:pt idx="16">
                  <c:v>230149.52923105899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96-47B9-AEE3-C00AF7DCC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4056"/>
        <c:axId val="166157584"/>
      </c:scatterChart>
      <c:valAx>
        <c:axId val="166154056"/>
        <c:scaling>
          <c:logBase val="10"/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7584"/>
        <c:crosses val="autoZero"/>
        <c:crossBetween val="midCat"/>
      </c:valAx>
      <c:valAx>
        <c:axId val="166157584"/>
        <c:scaling>
          <c:logBase val="10"/>
          <c:orientation val="minMax"/>
          <c:max val="2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Annualized</a:t>
                </a:r>
                <a:r>
                  <a:rPr lang="en-US" baseline="0"/>
                  <a:t> Cost ($2017)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4056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526391750713556"/>
          <c:y val="0.69941070522502102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69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2976087" cy="94145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>
      <selection sqref="A1:D1"/>
    </sheetView>
  </sheetViews>
  <sheetFormatPr defaultRowHeight="14.5" x14ac:dyDescent="0.35"/>
  <cols>
    <col min="1" max="1" width="10.6328125" customWidth="1"/>
    <col min="2" max="2" width="28.08984375" customWidth="1"/>
    <col min="3" max="4" width="36.81640625" customWidth="1"/>
  </cols>
  <sheetData>
    <row r="1" spans="1:4" ht="27.65" customHeight="1" thickBot="1" x14ac:dyDescent="0.4">
      <c r="A1" s="19" t="s">
        <v>20</v>
      </c>
      <c r="B1" s="19"/>
      <c r="C1" s="19"/>
      <c r="D1" s="19"/>
    </row>
    <row r="2" spans="1:4" ht="15" thickBot="1" x14ac:dyDescent="0.4">
      <c r="A2" s="20" t="s">
        <v>21</v>
      </c>
      <c r="B2" s="20" t="s">
        <v>22</v>
      </c>
      <c r="C2" s="22" t="s">
        <v>23</v>
      </c>
      <c r="D2" s="23"/>
    </row>
    <row r="3" spans="1:4" ht="15" thickBot="1" x14ac:dyDescent="0.4">
      <c r="A3" s="21"/>
      <c r="B3" s="21"/>
      <c r="C3" s="4" t="s">
        <v>24</v>
      </c>
      <c r="D3" s="4" t="s">
        <v>25</v>
      </c>
    </row>
    <row r="4" spans="1:4" ht="15" thickBot="1" x14ac:dyDescent="0.4">
      <c r="A4" s="24" t="s">
        <v>26</v>
      </c>
      <c r="B4" s="10" t="s">
        <v>27</v>
      </c>
      <c r="C4" s="11" t="s">
        <v>28</v>
      </c>
      <c r="D4" s="11" t="s">
        <v>28</v>
      </c>
    </row>
    <row r="5" spans="1:4" ht="26.5" thickBot="1" x14ac:dyDescent="0.4">
      <c r="A5" s="17"/>
      <c r="B5" s="5" t="s">
        <v>29</v>
      </c>
      <c r="C5" s="9">
        <v>420</v>
      </c>
      <c r="D5" s="9">
        <v>260</v>
      </c>
    </row>
    <row r="6" spans="1:4" ht="15" thickBot="1" x14ac:dyDescent="0.4">
      <c r="A6" s="17"/>
      <c r="B6" s="5" t="s">
        <v>30</v>
      </c>
      <c r="C6" s="6" t="s">
        <v>31</v>
      </c>
      <c r="D6" s="6" t="s">
        <v>31</v>
      </c>
    </row>
    <row r="7" spans="1:4" ht="15" thickBot="1" x14ac:dyDescent="0.4">
      <c r="A7" s="17"/>
      <c r="B7" s="5" t="s">
        <v>32</v>
      </c>
      <c r="C7" s="9" t="s">
        <v>33</v>
      </c>
      <c r="D7" s="9" t="s">
        <v>34</v>
      </c>
    </row>
    <row r="8" spans="1:4" ht="15" thickBot="1" x14ac:dyDescent="0.4">
      <c r="A8" s="25"/>
      <c r="B8" s="12" t="s">
        <v>35</v>
      </c>
      <c r="C8" s="13" t="s">
        <v>36</v>
      </c>
      <c r="D8" s="13" t="s">
        <v>36</v>
      </c>
    </row>
    <row r="9" spans="1:4" ht="15.5" thickTop="1" thickBot="1" x14ac:dyDescent="0.4">
      <c r="A9" s="26" t="s">
        <v>37</v>
      </c>
      <c r="B9" s="14" t="s">
        <v>38</v>
      </c>
      <c r="C9" s="15" t="s">
        <v>39</v>
      </c>
      <c r="D9" s="15" t="s">
        <v>39</v>
      </c>
    </row>
    <row r="10" spans="1:4" ht="15" thickBot="1" x14ac:dyDescent="0.4">
      <c r="A10" s="17"/>
      <c r="B10" s="5" t="s">
        <v>40</v>
      </c>
      <c r="C10" s="9" t="s">
        <v>41</v>
      </c>
      <c r="D10" s="9" t="s">
        <v>42</v>
      </c>
    </row>
    <row r="11" spans="1:4" ht="15" thickBot="1" x14ac:dyDescent="0.4">
      <c r="A11" s="17"/>
      <c r="B11" s="5" t="s">
        <v>43</v>
      </c>
      <c r="C11" s="9" t="s">
        <v>44</v>
      </c>
      <c r="D11" s="9" t="s">
        <v>45</v>
      </c>
    </row>
    <row r="12" spans="1:4" ht="15" thickBot="1" x14ac:dyDescent="0.4">
      <c r="A12" s="17"/>
      <c r="B12" s="5" t="s">
        <v>46</v>
      </c>
      <c r="C12" s="6" t="s">
        <v>47</v>
      </c>
      <c r="D12" s="6" t="s">
        <v>47</v>
      </c>
    </row>
    <row r="13" spans="1:4" ht="15" thickBot="1" x14ac:dyDescent="0.4">
      <c r="A13" s="17"/>
      <c r="B13" s="5" t="s">
        <v>32</v>
      </c>
      <c r="C13" s="6" t="s">
        <v>48</v>
      </c>
      <c r="D13" s="6" t="s">
        <v>48</v>
      </c>
    </row>
    <row r="14" spans="1:4" ht="15" thickBot="1" x14ac:dyDescent="0.4">
      <c r="A14" s="17"/>
      <c r="B14" s="5" t="s">
        <v>49</v>
      </c>
      <c r="C14" s="6" t="s">
        <v>50</v>
      </c>
      <c r="D14" s="6" t="s">
        <v>50</v>
      </c>
    </row>
    <row r="15" spans="1:4" ht="26.5" thickBot="1" x14ac:dyDescent="0.4">
      <c r="A15" s="25"/>
      <c r="B15" s="12" t="s">
        <v>51</v>
      </c>
      <c r="C15" s="13" t="s">
        <v>52</v>
      </c>
      <c r="D15" s="13" t="s">
        <v>52</v>
      </c>
    </row>
    <row r="16" spans="1:4" ht="15.5" thickTop="1" thickBot="1" x14ac:dyDescent="0.4">
      <c r="A16" s="17" t="s">
        <v>53</v>
      </c>
      <c r="B16" s="5" t="s">
        <v>21</v>
      </c>
      <c r="C16" s="6" t="s">
        <v>54</v>
      </c>
      <c r="D16" s="6" t="s">
        <v>54</v>
      </c>
    </row>
    <row r="17" spans="1:4" ht="15" thickBot="1" x14ac:dyDescent="0.4">
      <c r="A17" s="17"/>
      <c r="B17" s="5" t="s">
        <v>55</v>
      </c>
      <c r="C17" s="6" t="s">
        <v>56</v>
      </c>
      <c r="D17" s="6" t="s">
        <v>56</v>
      </c>
    </row>
    <row r="18" spans="1:4" ht="15" thickBot="1" x14ac:dyDescent="0.4">
      <c r="A18" s="18"/>
      <c r="B18" s="5" t="s">
        <v>57</v>
      </c>
      <c r="C18" s="6" t="s">
        <v>58</v>
      </c>
      <c r="D18" s="6" t="s">
        <v>58</v>
      </c>
    </row>
    <row r="19" spans="1:4" ht="14.4" customHeight="1" x14ac:dyDescent="0.35">
      <c r="A19" s="7" t="s">
        <v>59</v>
      </c>
      <c r="B19" s="7"/>
      <c r="C19" s="7"/>
      <c r="D19" s="8"/>
    </row>
  </sheetData>
  <mergeCells count="7">
    <mergeCell ref="A16:A18"/>
    <mergeCell ref="A1:D1"/>
    <mergeCell ref="A2:A3"/>
    <mergeCell ref="B2:B3"/>
    <mergeCell ref="C2:D2"/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04"/>
  <sheetViews>
    <sheetView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defaultRowHeight="14.5" x14ac:dyDescent="0.35"/>
  <cols>
    <col min="2" max="2" width="18" customWidth="1"/>
    <col min="3" max="11" width="20.81640625" customWidth="1"/>
  </cols>
  <sheetData>
    <row r="1" spans="1:27" x14ac:dyDescent="0.35">
      <c r="B1" t="s">
        <v>15</v>
      </c>
      <c r="C1" s="2">
        <v>7.0000000000000007E-2</v>
      </c>
    </row>
    <row r="2" spans="1:27" x14ac:dyDescent="0.35">
      <c r="B2" t="s">
        <v>19</v>
      </c>
      <c r="C2" s="3" t="s">
        <v>60</v>
      </c>
    </row>
    <row r="3" spans="1:27" x14ac:dyDescent="0.35">
      <c r="C3" t="s">
        <v>1</v>
      </c>
      <c r="H3" t="s">
        <v>62</v>
      </c>
      <c r="M3" t="s">
        <v>9</v>
      </c>
      <c r="P3" t="s">
        <v>10</v>
      </c>
      <c r="S3" t="s">
        <v>11</v>
      </c>
      <c r="V3" t="s">
        <v>12</v>
      </c>
      <c r="Y3" t="s">
        <v>13</v>
      </c>
    </row>
    <row r="4" spans="1:27" x14ac:dyDescent="0.35">
      <c r="A4" t="s">
        <v>61</v>
      </c>
      <c r="B4" t="s">
        <v>0</v>
      </c>
      <c r="C4" t="s">
        <v>3</v>
      </c>
      <c r="D4" t="s">
        <v>5</v>
      </c>
      <c r="E4" t="s">
        <v>4</v>
      </c>
      <c r="F4" t="s">
        <v>6</v>
      </c>
      <c r="G4" t="s">
        <v>2</v>
      </c>
      <c r="H4" t="s">
        <v>3</v>
      </c>
      <c r="I4" t="s">
        <v>5</v>
      </c>
      <c r="J4" t="s">
        <v>4</v>
      </c>
      <c r="K4" t="s">
        <v>6</v>
      </c>
      <c r="L4" t="s">
        <v>2</v>
      </c>
      <c r="M4" t="s">
        <v>7</v>
      </c>
      <c r="N4" t="s">
        <v>8</v>
      </c>
      <c r="O4" t="s">
        <v>14</v>
      </c>
      <c r="P4" t="s">
        <v>7</v>
      </c>
      <c r="Q4" t="s">
        <v>8</v>
      </c>
      <c r="R4" t="s">
        <v>14</v>
      </c>
      <c r="S4" t="s">
        <v>7</v>
      </c>
      <c r="T4" t="s">
        <v>8</v>
      </c>
      <c r="U4" t="s">
        <v>14</v>
      </c>
      <c r="V4" t="s">
        <v>7</v>
      </c>
      <c r="W4" t="s">
        <v>8</v>
      </c>
      <c r="X4" t="s">
        <v>14</v>
      </c>
      <c r="Y4" t="s">
        <v>7</v>
      </c>
      <c r="Z4" t="s">
        <v>8</v>
      </c>
      <c r="AA4" t="s">
        <v>14</v>
      </c>
    </row>
    <row r="5" spans="1:27" x14ac:dyDescent="0.35">
      <c r="A5">
        <v>7.0000000000000001E-3</v>
      </c>
      <c r="B5">
        <v>0.03</v>
      </c>
      <c r="C5" s="1">
        <f t="shared" ref="C5:C36" si="0">-PMT(Discount_Rate,O5,M5)+N5</f>
        <v>18307.289539082267</v>
      </c>
      <c r="D5" s="1">
        <f t="shared" ref="D5:D36" si="1">-PMT(Discount_Rate,R5,P5)+Q5</f>
        <v>20162.865189978176</v>
      </c>
      <c r="E5" s="1">
        <f t="shared" ref="E5:E36" si="2">-PMT(Discount_Rate,U5,S5)+T5</f>
        <v>95852.616430090042</v>
      </c>
      <c r="F5" s="1">
        <f t="shared" ref="F5:F36" si="3">-PMT(Discount_Rate,X5,V5)+W5</f>
        <v>96016.439056602801</v>
      </c>
      <c r="G5" s="1">
        <f t="shared" ref="G5:G21" si="4">-PMT(Discount_Rate,AA5,Y5)+Z5</f>
        <v>7927.7516264683345</v>
      </c>
      <c r="H5" s="16">
        <f>C5/($A5*1000*365)</f>
        <v>7.1652796630458973</v>
      </c>
      <c r="I5" s="16">
        <f t="shared" ref="I5:I53" si="5">D5/($A5*1000*365)</f>
        <v>7.8915323639836306</v>
      </c>
      <c r="J5" s="16">
        <f t="shared" ref="J5:J53" si="6">E5/($A5*1000*365)</f>
        <v>37.515701146806279</v>
      </c>
      <c r="K5" s="16">
        <f t="shared" ref="K5:K53" si="7">F5/($A5*1000*365)</f>
        <v>37.579819591625366</v>
      </c>
      <c r="L5" s="16">
        <f t="shared" ref="L5:L21" si="8">G5/($A5*1000*365)</f>
        <v>3.1028382099680369</v>
      </c>
      <c r="M5" s="1">
        <f t="shared" ref="M5:X5" si="9">IF(comp_level="low",M56,IF(comp_level="mid",M106,M156))</f>
        <v>103125</v>
      </c>
      <c r="N5" s="1">
        <f t="shared" si="9"/>
        <v>7314</v>
      </c>
      <c r="O5" s="1">
        <f t="shared" si="9"/>
        <v>15.8</v>
      </c>
      <c r="P5" s="1">
        <f t="shared" si="9"/>
        <v>103909</v>
      </c>
      <c r="Q5" s="1">
        <f t="shared" si="9"/>
        <v>9086</v>
      </c>
      <c r="R5" s="1">
        <f t="shared" si="9"/>
        <v>15.8</v>
      </c>
      <c r="S5" s="1">
        <f t="shared" si="9"/>
        <v>671104</v>
      </c>
      <c r="T5" s="1">
        <f t="shared" si="9"/>
        <v>37627</v>
      </c>
      <c r="U5" s="1">
        <f t="shared" si="9"/>
        <v>24.3</v>
      </c>
      <c r="V5" s="1">
        <f t="shared" si="9"/>
        <v>671344</v>
      </c>
      <c r="W5" s="1">
        <f t="shared" si="9"/>
        <v>37770</v>
      </c>
      <c r="X5" s="1">
        <f t="shared" si="9"/>
        <v>24.3</v>
      </c>
      <c r="Y5" s="1">
        <v>11538</v>
      </c>
      <c r="Z5" s="1">
        <v>6285</v>
      </c>
      <c r="AA5">
        <v>10</v>
      </c>
    </row>
    <row r="6" spans="1:27" x14ac:dyDescent="0.35">
      <c r="A6">
        <v>8.9999999999999993E-3</v>
      </c>
      <c r="B6">
        <v>3.7999999999999999E-2</v>
      </c>
      <c r="C6" s="1">
        <f t="shared" si="0"/>
        <v>19227.693086746847</v>
      </c>
      <c r="D6" s="1">
        <f t="shared" si="1"/>
        <v>21277.139791649191</v>
      </c>
      <c r="E6" s="1">
        <f t="shared" si="2"/>
        <v>95599.439253351171</v>
      </c>
      <c r="F6" s="1">
        <f t="shared" si="3"/>
        <v>95808.826947238747</v>
      </c>
      <c r="G6" s="1">
        <f t="shared" si="4"/>
        <v>9531.35491441042</v>
      </c>
      <c r="H6" s="16">
        <f t="shared" ref="H6:H53" si="10">C6/($A6*1000*365)</f>
        <v>5.8531790218407451</v>
      </c>
      <c r="I6" s="16">
        <f t="shared" si="5"/>
        <v>6.47705929730569</v>
      </c>
      <c r="J6" s="16">
        <f t="shared" si="6"/>
        <v>29.101807991887725</v>
      </c>
      <c r="K6" s="16">
        <f t="shared" si="7"/>
        <v>29.165548537972221</v>
      </c>
      <c r="L6" s="16">
        <f t="shared" si="8"/>
        <v>2.9014779039301124</v>
      </c>
      <c r="M6" s="1">
        <f t="shared" ref="M6:X6" si="11">IF(comp_level="low",M57,IF(comp_level="mid",M107,M157))</f>
        <v>104095</v>
      </c>
      <c r="N6" s="1">
        <f t="shared" si="11"/>
        <v>8131</v>
      </c>
      <c r="O6" s="1">
        <f t="shared" si="11"/>
        <v>15.8</v>
      </c>
      <c r="P6" s="1">
        <f t="shared" si="11"/>
        <v>106041</v>
      </c>
      <c r="Q6" s="1">
        <f t="shared" si="11"/>
        <v>9973</v>
      </c>
      <c r="R6" s="1">
        <f t="shared" si="11"/>
        <v>15.8</v>
      </c>
      <c r="S6" s="1">
        <f t="shared" si="11"/>
        <v>667002</v>
      </c>
      <c r="T6" s="1">
        <f t="shared" si="11"/>
        <v>37823</v>
      </c>
      <c r="U6" s="1">
        <f t="shared" si="11"/>
        <v>24.4</v>
      </c>
      <c r="V6" s="1">
        <f t="shared" si="11"/>
        <v>667272</v>
      </c>
      <c r="W6" s="1">
        <f t="shared" si="11"/>
        <v>38009</v>
      </c>
      <c r="X6" s="1">
        <f t="shared" si="11"/>
        <v>24.4</v>
      </c>
      <c r="Y6" s="1">
        <v>14450</v>
      </c>
      <c r="Z6" s="1">
        <v>7474</v>
      </c>
      <c r="AA6">
        <v>10</v>
      </c>
    </row>
    <row r="7" spans="1:27" x14ac:dyDescent="0.35">
      <c r="A7">
        <v>1.2E-2</v>
      </c>
      <c r="B7">
        <v>4.9000000000000002E-2</v>
      </c>
      <c r="C7" s="1">
        <f t="shared" si="0"/>
        <v>20493.502490813684</v>
      </c>
      <c r="D7" s="1">
        <f t="shared" si="1"/>
        <v>22859.917597361524</v>
      </c>
      <c r="E7" s="1">
        <f t="shared" si="2"/>
        <v>97472.345809051039</v>
      </c>
      <c r="F7" s="1">
        <f t="shared" si="3"/>
        <v>97826.496095491544</v>
      </c>
      <c r="G7" s="1">
        <f t="shared" si="4"/>
        <v>11829.50294825353</v>
      </c>
      <c r="H7" s="16">
        <f t="shared" si="10"/>
        <v>4.6788818472177365</v>
      </c>
      <c r="I7" s="16">
        <f t="shared" si="5"/>
        <v>5.2191592688040007</v>
      </c>
      <c r="J7" s="16">
        <f t="shared" si="6"/>
        <v>22.253960230376951</v>
      </c>
      <c r="K7" s="16">
        <f t="shared" si="7"/>
        <v>22.334816460157885</v>
      </c>
      <c r="L7" s="16">
        <f t="shared" si="8"/>
        <v>2.7007997598752351</v>
      </c>
      <c r="M7" s="1">
        <f t="shared" ref="M7:X7" si="12">IF(comp_level="low",M58,IF(comp_level="mid",M108,M158))</f>
        <v>104975</v>
      </c>
      <c r="N7" s="1">
        <f t="shared" si="12"/>
        <v>9303</v>
      </c>
      <c r="O7" s="1">
        <f t="shared" si="12"/>
        <v>15.8</v>
      </c>
      <c r="P7" s="1">
        <f t="shared" si="12"/>
        <v>112386</v>
      </c>
      <c r="Q7" s="1">
        <f t="shared" si="12"/>
        <v>10963</v>
      </c>
      <c r="R7" s="1">
        <f t="shared" si="12"/>
        <v>16</v>
      </c>
      <c r="S7" s="1">
        <f t="shared" si="12"/>
        <v>683094</v>
      </c>
      <c r="T7" s="1">
        <f t="shared" si="12"/>
        <v>38302</v>
      </c>
      <c r="U7" s="1">
        <f t="shared" si="12"/>
        <v>24.4</v>
      </c>
      <c r="V7" s="1">
        <f t="shared" si="12"/>
        <v>684331</v>
      </c>
      <c r="W7" s="1">
        <f t="shared" si="12"/>
        <v>38549</v>
      </c>
      <c r="X7" s="1">
        <f t="shared" si="12"/>
        <v>24.4</v>
      </c>
      <c r="Y7" s="1">
        <v>18609</v>
      </c>
      <c r="Z7" s="1">
        <v>9180</v>
      </c>
      <c r="AA7">
        <v>10</v>
      </c>
    </row>
    <row r="8" spans="1:27" x14ac:dyDescent="0.35">
      <c r="A8">
        <v>1.6E-2</v>
      </c>
      <c r="B8">
        <v>6.3E-2</v>
      </c>
      <c r="C8" s="1">
        <f t="shared" si="0"/>
        <v>21915.938374859936</v>
      </c>
      <c r="D8" s="1">
        <f t="shared" si="1"/>
        <v>24755.969652074702</v>
      </c>
      <c r="E8" s="1">
        <f t="shared" si="2"/>
        <v>101800.91708085344</v>
      </c>
      <c r="F8" s="1">
        <f t="shared" si="3"/>
        <v>102511.08226908919</v>
      </c>
      <c r="G8" s="1">
        <f t="shared" si="4"/>
        <v>14813.480483003119</v>
      </c>
      <c r="H8" s="16">
        <f t="shared" si="10"/>
        <v>3.7527291737773862</v>
      </c>
      <c r="I8" s="16">
        <f t="shared" si="5"/>
        <v>4.2390358993278596</v>
      </c>
      <c r="J8" s="16">
        <f t="shared" si="6"/>
        <v>17.431663883707781</v>
      </c>
      <c r="K8" s="16">
        <f t="shared" si="7"/>
        <v>17.553267511830342</v>
      </c>
      <c r="L8" s="16">
        <f t="shared" si="8"/>
        <v>2.5365548772265614</v>
      </c>
      <c r="M8" s="1">
        <f t="shared" ref="M8:X8" si="13">IF(comp_level="low",M59,IF(comp_level="mid",M109,M159))</f>
        <v>113926</v>
      </c>
      <c r="N8" s="1">
        <f t="shared" si="13"/>
        <v>9856</v>
      </c>
      <c r="O8" s="1">
        <f t="shared" si="13"/>
        <v>16</v>
      </c>
      <c r="P8" s="1">
        <f t="shared" si="13"/>
        <v>115041</v>
      </c>
      <c r="Q8" s="1">
        <f t="shared" si="13"/>
        <v>12578</v>
      </c>
      <c r="R8" s="1">
        <f t="shared" si="13"/>
        <v>16</v>
      </c>
      <c r="S8" s="1">
        <f t="shared" si="13"/>
        <v>717993</v>
      </c>
      <c r="T8" s="1">
        <f t="shared" si="13"/>
        <v>39707</v>
      </c>
      <c r="U8" s="1">
        <f t="shared" si="13"/>
        <v>24.5</v>
      </c>
      <c r="V8" s="1">
        <f t="shared" si="13"/>
        <v>721406</v>
      </c>
      <c r="W8" s="1">
        <f t="shared" si="13"/>
        <v>40122</v>
      </c>
      <c r="X8" s="1">
        <f t="shared" si="13"/>
        <v>24.5</v>
      </c>
      <c r="Y8" s="1">
        <v>24017</v>
      </c>
      <c r="Z8" s="1">
        <v>11394</v>
      </c>
      <c r="AA8">
        <v>10</v>
      </c>
    </row>
    <row r="9" spans="1:27" x14ac:dyDescent="0.35">
      <c r="A9">
        <v>2.1999999999999999E-2</v>
      </c>
      <c r="B9">
        <v>8.1000000000000003E-2</v>
      </c>
      <c r="C9" s="1">
        <f t="shared" si="0"/>
        <v>23488.938374859936</v>
      </c>
      <c r="D9" s="1">
        <f t="shared" si="1"/>
        <v>27233.060275978227</v>
      </c>
      <c r="E9" s="1">
        <f t="shared" si="2"/>
        <v>104637.36042691191</v>
      </c>
      <c r="F9" s="1">
        <f t="shared" si="3"/>
        <v>105298.57481205047</v>
      </c>
      <c r="G9" s="1">
        <f t="shared" si="4"/>
        <v>18723.374182291042</v>
      </c>
      <c r="H9" s="16">
        <f t="shared" si="10"/>
        <v>2.9251479918879122</v>
      </c>
      <c r="I9" s="16">
        <f t="shared" si="5"/>
        <v>3.3914147292625438</v>
      </c>
      <c r="J9" s="16">
        <f t="shared" si="6"/>
        <v>13.030804536352667</v>
      </c>
      <c r="K9" s="16">
        <f t="shared" si="7"/>
        <v>13.113147548200557</v>
      </c>
      <c r="L9" s="16">
        <f t="shared" si="8"/>
        <v>2.33167798036003</v>
      </c>
      <c r="M9" s="1">
        <f t="shared" ref="M9:X9" si="14">IF(comp_level="low",M60,IF(comp_level="mid",M110,M160))</f>
        <v>113926</v>
      </c>
      <c r="N9" s="1">
        <f t="shared" si="14"/>
        <v>11429</v>
      </c>
      <c r="O9" s="1">
        <f t="shared" si="14"/>
        <v>16</v>
      </c>
      <c r="P9" s="1">
        <f t="shared" si="14"/>
        <v>121032</v>
      </c>
      <c r="Q9" s="1">
        <f t="shared" si="14"/>
        <v>14465</v>
      </c>
      <c r="R9" s="1">
        <f t="shared" si="14"/>
        <v>16.100000000000001</v>
      </c>
      <c r="S9" s="1">
        <f t="shared" si="14"/>
        <v>740065</v>
      </c>
      <c r="T9" s="1">
        <f t="shared" si="14"/>
        <v>41132</v>
      </c>
      <c r="U9" s="1">
        <f t="shared" si="14"/>
        <v>25</v>
      </c>
      <c r="V9" s="1">
        <f t="shared" si="14"/>
        <v>741699</v>
      </c>
      <c r="W9" s="1">
        <f t="shared" si="14"/>
        <v>41653</v>
      </c>
      <c r="X9" s="1">
        <f t="shared" si="14"/>
        <v>25</v>
      </c>
      <c r="Y9" s="1">
        <v>31089</v>
      </c>
      <c r="Z9" s="1">
        <v>14297</v>
      </c>
      <c r="AA9">
        <v>10</v>
      </c>
    </row>
    <row r="10" spans="1:27" x14ac:dyDescent="0.35">
      <c r="A10">
        <v>2.8000000000000001E-2</v>
      </c>
      <c r="B10">
        <v>0.10299999999999999</v>
      </c>
      <c r="C10" s="1">
        <f t="shared" si="0"/>
        <v>25331.431282483558</v>
      </c>
      <c r="D10" s="1">
        <f t="shared" si="1"/>
        <v>29879.408277639821</v>
      </c>
      <c r="E10" s="1">
        <f t="shared" si="2"/>
        <v>107406.7166209736</v>
      </c>
      <c r="F10" s="1">
        <f t="shared" si="3"/>
        <v>108007.50297475734</v>
      </c>
      <c r="G10" s="1">
        <f t="shared" si="4"/>
        <v>23315.812627479991</v>
      </c>
      <c r="H10" s="16">
        <f t="shared" si="10"/>
        <v>2.4786136284230489</v>
      </c>
      <c r="I10" s="16">
        <f t="shared" si="5"/>
        <v>2.9236211621956771</v>
      </c>
      <c r="J10" s="16">
        <f t="shared" si="6"/>
        <v>10.50946346584869</v>
      </c>
      <c r="K10" s="16">
        <f t="shared" si="7"/>
        <v>10.568248823361776</v>
      </c>
      <c r="L10" s="16">
        <f t="shared" si="8"/>
        <v>2.2813906680508795</v>
      </c>
      <c r="M10" s="1">
        <f t="shared" ref="M10:X10" si="15">IF(comp_level="low",M61,IF(comp_level="mid",M111,M161))</f>
        <v>117841</v>
      </c>
      <c r="N10" s="1">
        <f t="shared" si="15"/>
        <v>12900</v>
      </c>
      <c r="O10" s="1">
        <f t="shared" si="15"/>
        <v>16.100000000000001</v>
      </c>
      <c r="P10" s="1">
        <f t="shared" si="15"/>
        <v>124198</v>
      </c>
      <c r="Q10" s="1">
        <f t="shared" si="15"/>
        <v>16822</v>
      </c>
      <c r="R10" s="1">
        <f t="shared" si="15"/>
        <v>16.2</v>
      </c>
      <c r="S10" s="1">
        <f t="shared" si="15"/>
        <v>760393</v>
      </c>
      <c r="T10" s="1">
        <f t="shared" si="15"/>
        <v>42157</v>
      </c>
      <c r="U10" s="1">
        <f t="shared" si="15"/>
        <v>25</v>
      </c>
      <c r="V10" s="1">
        <f t="shared" si="15"/>
        <v>760845</v>
      </c>
      <c r="W10" s="1">
        <f t="shared" si="15"/>
        <v>42719</v>
      </c>
      <c r="X10" s="1">
        <f t="shared" si="15"/>
        <v>25</v>
      </c>
      <c r="Y10" s="1">
        <v>39408</v>
      </c>
      <c r="Z10" s="1">
        <v>17705</v>
      </c>
      <c r="AA10">
        <v>10</v>
      </c>
    </row>
    <row r="11" spans="1:27" x14ac:dyDescent="0.35">
      <c r="A11">
        <v>3.5000000000000003E-2</v>
      </c>
      <c r="B11">
        <v>0.124</v>
      </c>
      <c r="C11" s="1">
        <f t="shared" si="0"/>
        <v>27266.839739191462</v>
      </c>
      <c r="D11" s="1">
        <f t="shared" si="1"/>
        <v>31995.869735015272</v>
      </c>
      <c r="E11" s="1">
        <f t="shared" si="2"/>
        <v>110490.14069849219</v>
      </c>
      <c r="F11" s="1">
        <f t="shared" si="3"/>
        <v>111419.3096230838</v>
      </c>
      <c r="G11" s="1">
        <f t="shared" si="4"/>
        <v>27914.393450171665</v>
      </c>
      <c r="H11" s="16">
        <f t="shared" si="10"/>
        <v>2.1343905862380792</v>
      </c>
      <c r="I11" s="16">
        <f t="shared" si="5"/>
        <v>2.5045690594923893</v>
      </c>
      <c r="J11" s="16">
        <f t="shared" si="6"/>
        <v>8.6489346926412676</v>
      </c>
      <c r="K11" s="16">
        <f t="shared" si="7"/>
        <v>8.7216680722570494</v>
      </c>
      <c r="L11" s="16">
        <f t="shared" si="8"/>
        <v>2.1850797221269405</v>
      </c>
      <c r="M11" s="1">
        <f t="shared" ref="M11:X11" si="16">IF(comp_level="low",M62,IF(comp_level="mid",M112,M162))</f>
        <v>122490</v>
      </c>
      <c r="N11" s="1">
        <f t="shared" si="16"/>
        <v>14389</v>
      </c>
      <c r="O11" s="1">
        <f t="shared" si="16"/>
        <v>16.2</v>
      </c>
      <c r="P11" s="1">
        <f t="shared" si="16"/>
        <v>131313</v>
      </c>
      <c r="Q11" s="1">
        <f t="shared" si="16"/>
        <v>18237</v>
      </c>
      <c r="R11" s="1">
        <f t="shared" si="16"/>
        <v>16.3</v>
      </c>
      <c r="S11" s="1">
        <f t="shared" si="16"/>
        <v>783148</v>
      </c>
      <c r="T11" s="1">
        <f t="shared" si="16"/>
        <v>43390</v>
      </c>
      <c r="U11" s="1">
        <f t="shared" si="16"/>
        <v>25.1</v>
      </c>
      <c r="V11" s="1">
        <f t="shared" si="16"/>
        <v>784889</v>
      </c>
      <c r="W11" s="1">
        <f t="shared" si="16"/>
        <v>44170</v>
      </c>
      <c r="X11" s="1">
        <f t="shared" si="16"/>
        <v>25.1</v>
      </c>
      <c r="Y11" s="1">
        <v>47728</v>
      </c>
      <c r="Z11" s="1">
        <v>21119</v>
      </c>
      <c r="AA11">
        <v>10</v>
      </c>
    </row>
    <row r="12" spans="1:27" x14ac:dyDescent="0.35">
      <c r="A12">
        <v>4.5999999999999999E-2</v>
      </c>
      <c r="B12">
        <v>0.159</v>
      </c>
      <c r="C12" s="1">
        <f t="shared" si="0"/>
        <v>30002.358301812244</v>
      </c>
      <c r="D12" s="1">
        <f t="shared" si="1"/>
        <v>35886.612372952171</v>
      </c>
      <c r="E12" s="1">
        <f t="shared" si="2"/>
        <v>116328.56630493805</v>
      </c>
      <c r="F12" s="1">
        <f t="shared" si="3"/>
        <v>117447.54572341818</v>
      </c>
      <c r="G12" s="1">
        <f t="shared" si="4"/>
        <v>35499.809430110196</v>
      </c>
      <c r="H12" s="16">
        <f t="shared" si="10"/>
        <v>1.7869183026689841</v>
      </c>
      <c r="I12" s="16">
        <f t="shared" si="5"/>
        <v>2.1373801294194266</v>
      </c>
      <c r="J12" s="16">
        <f t="shared" si="6"/>
        <v>6.928443496422755</v>
      </c>
      <c r="K12" s="16">
        <f t="shared" si="7"/>
        <v>6.9950890841821431</v>
      </c>
      <c r="L12" s="16">
        <f t="shared" si="8"/>
        <v>2.1143424318112087</v>
      </c>
      <c r="M12" s="1">
        <f t="shared" ref="M12:X12" si="17">IF(comp_level="low",M63,IF(comp_level="mid",M113,M163))</f>
        <v>125805</v>
      </c>
      <c r="N12" s="1">
        <f t="shared" si="17"/>
        <v>16776</v>
      </c>
      <c r="O12" s="1">
        <f t="shared" si="17"/>
        <v>16.2</v>
      </c>
      <c r="P12" s="1">
        <f t="shared" si="17"/>
        <v>136615</v>
      </c>
      <c r="Q12" s="1">
        <f t="shared" si="17"/>
        <v>21620</v>
      </c>
      <c r="R12" s="1">
        <f t="shared" si="17"/>
        <v>16.399999999999999</v>
      </c>
      <c r="S12" s="1">
        <f t="shared" si="17"/>
        <v>826168</v>
      </c>
      <c r="T12" s="1">
        <f t="shared" si="17"/>
        <v>46066</v>
      </c>
      <c r="U12" s="1">
        <f t="shared" si="17"/>
        <v>25.6</v>
      </c>
      <c r="V12" s="1">
        <f t="shared" si="17"/>
        <v>828637</v>
      </c>
      <c r="W12" s="1">
        <f t="shared" si="17"/>
        <v>46975</v>
      </c>
      <c r="X12" s="1">
        <f t="shared" si="17"/>
        <v>25.6</v>
      </c>
      <c r="Y12" s="1">
        <v>61455</v>
      </c>
      <c r="Z12" s="1">
        <v>26750</v>
      </c>
      <c r="AA12">
        <v>10</v>
      </c>
    </row>
    <row r="13" spans="1:27" x14ac:dyDescent="0.35">
      <c r="A13">
        <v>0.06</v>
      </c>
      <c r="B13">
        <v>0.20300000000000001</v>
      </c>
      <c r="C13" s="1">
        <f t="shared" si="0"/>
        <v>33131.758859322857</v>
      </c>
      <c r="D13" s="1">
        <f t="shared" si="1"/>
        <v>41699.432161550903</v>
      </c>
      <c r="E13" s="1">
        <f t="shared" si="2"/>
        <v>121490.98543374515</v>
      </c>
      <c r="F13" s="1">
        <f t="shared" si="3"/>
        <v>122931.53714968079</v>
      </c>
      <c r="G13" s="1">
        <f t="shared" si="4"/>
        <v>45137.429157762715</v>
      </c>
      <c r="H13" s="16">
        <f t="shared" si="10"/>
        <v>1.5128657013389433</v>
      </c>
      <c r="I13" s="16">
        <f t="shared" si="5"/>
        <v>1.9040836603447902</v>
      </c>
      <c r="J13" s="16">
        <f t="shared" si="6"/>
        <v>5.5475335814495503</v>
      </c>
      <c r="K13" s="16">
        <f t="shared" si="7"/>
        <v>5.613312198615561</v>
      </c>
      <c r="L13" s="16">
        <f t="shared" si="8"/>
        <v>2.0610698245553754</v>
      </c>
      <c r="M13" s="1">
        <f t="shared" ref="M13:X13" si="18">IF(comp_level="low",M64,IF(comp_level="mid",M114,M164))</f>
        <v>135745</v>
      </c>
      <c r="N13" s="1">
        <f t="shared" si="18"/>
        <v>18956</v>
      </c>
      <c r="O13" s="1">
        <f t="shared" si="18"/>
        <v>16.399999999999999</v>
      </c>
      <c r="P13" s="1">
        <f t="shared" si="18"/>
        <v>148730</v>
      </c>
      <c r="Q13" s="1">
        <f t="shared" si="18"/>
        <v>26219</v>
      </c>
      <c r="R13" s="1">
        <f t="shared" si="18"/>
        <v>16.5</v>
      </c>
      <c r="S13" s="1">
        <f t="shared" si="18"/>
        <v>864604</v>
      </c>
      <c r="T13" s="1">
        <f t="shared" si="18"/>
        <v>48066</v>
      </c>
      <c r="U13" s="1">
        <f t="shared" si="18"/>
        <v>25.7</v>
      </c>
      <c r="V13" s="1">
        <f t="shared" si="18"/>
        <v>866471</v>
      </c>
      <c r="W13" s="1">
        <f t="shared" si="18"/>
        <v>49348</v>
      </c>
      <c r="X13" s="1">
        <f t="shared" si="18"/>
        <v>25.7</v>
      </c>
      <c r="Y13" s="1">
        <v>78927</v>
      </c>
      <c r="Z13" s="1">
        <v>33900</v>
      </c>
      <c r="AA13">
        <v>10</v>
      </c>
    </row>
    <row r="14" spans="1:27" x14ac:dyDescent="0.35">
      <c r="A14">
        <v>7.9000000000000001E-2</v>
      </c>
      <c r="B14">
        <v>0.26</v>
      </c>
      <c r="C14" s="1">
        <f t="shared" si="0"/>
        <v>37716.929845602637</v>
      </c>
      <c r="D14" s="1">
        <f t="shared" si="1"/>
        <v>48937.777316056294</v>
      </c>
      <c r="E14" s="1">
        <f t="shared" si="2"/>
        <v>129615.62715537216</v>
      </c>
      <c r="F14" s="1">
        <f t="shared" si="3"/>
        <v>131343.36712314858</v>
      </c>
      <c r="G14" s="1">
        <f t="shared" si="4"/>
        <v>57792.884042662095</v>
      </c>
      <c r="H14" s="16">
        <f t="shared" si="10"/>
        <v>1.3080260047027099</v>
      </c>
      <c r="I14" s="16">
        <f t="shared" si="5"/>
        <v>1.6971658510857046</v>
      </c>
      <c r="J14" s="16">
        <f t="shared" si="6"/>
        <v>4.4950798389239521</v>
      </c>
      <c r="K14" s="16">
        <f t="shared" si="7"/>
        <v>4.5549979928263769</v>
      </c>
      <c r="L14" s="16">
        <f t="shared" si="8"/>
        <v>2.0042616279751031</v>
      </c>
      <c r="M14" s="1">
        <f t="shared" ref="M14:X14" si="19">IF(comp_level="low",M65,IF(comp_level="mid",M115,M165))</f>
        <v>143710</v>
      </c>
      <c r="N14" s="1">
        <f t="shared" si="19"/>
        <v>22759</v>
      </c>
      <c r="O14" s="1">
        <f t="shared" si="19"/>
        <v>16.5</v>
      </c>
      <c r="P14" s="1">
        <f t="shared" si="19"/>
        <v>161258</v>
      </c>
      <c r="Q14" s="1">
        <f t="shared" si="19"/>
        <v>32316</v>
      </c>
      <c r="R14" s="1">
        <f t="shared" si="19"/>
        <v>16.8</v>
      </c>
      <c r="S14" s="1">
        <f t="shared" si="19"/>
        <v>916510</v>
      </c>
      <c r="T14" s="1">
        <f t="shared" si="19"/>
        <v>52005</v>
      </c>
      <c r="U14" s="1">
        <f t="shared" si="19"/>
        <v>25.9</v>
      </c>
      <c r="V14" s="1">
        <f t="shared" si="19"/>
        <v>918420</v>
      </c>
      <c r="W14" s="1">
        <f t="shared" si="19"/>
        <v>53571</v>
      </c>
      <c r="X14" s="1">
        <f t="shared" si="19"/>
        <v>25.9</v>
      </c>
      <c r="Y14" s="1">
        <v>101806</v>
      </c>
      <c r="Z14" s="1">
        <v>43298</v>
      </c>
      <c r="AA14">
        <v>10</v>
      </c>
    </row>
    <row r="15" spans="1:27" x14ac:dyDescent="0.35">
      <c r="A15">
        <v>9.4E-2</v>
      </c>
      <c r="B15">
        <v>0.30499999999999999</v>
      </c>
      <c r="C15" s="1">
        <f t="shared" si="0"/>
        <v>41138.432161550903</v>
      </c>
      <c r="D15" s="1">
        <f t="shared" si="1"/>
        <v>55357.28093589421</v>
      </c>
      <c r="E15" s="1">
        <f t="shared" si="2"/>
        <v>135821.78462949838</v>
      </c>
      <c r="F15" s="1">
        <f t="shared" si="3"/>
        <v>138071.06790589797</v>
      </c>
      <c r="G15" s="1">
        <f t="shared" si="4"/>
        <v>68140.04851621564</v>
      </c>
      <c r="H15" s="16">
        <f t="shared" si="10"/>
        <v>1.1990216310565696</v>
      </c>
      <c r="I15" s="16">
        <f t="shared" si="5"/>
        <v>1.6134445041065058</v>
      </c>
      <c r="J15" s="16">
        <f t="shared" si="6"/>
        <v>3.9586646642232113</v>
      </c>
      <c r="K15" s="16">
        <f t="shared" si="7"/>
        <v>4.0242223231098215</v>
      </c>
      <c r="L15" s="16">
        <f t="shared" si="8"/>
        <v>1.9860113237020005</v>
      </c>
      <c r="M15" s="1">
        <f t="shared" ref="M15:X15" si="20">IF(comp_level="low",M66,IF(comp_level="mid",M116,M166))</f>
        <v>148730</v>
      </c>
      <c r="N15" s="1">
        <f t="shared" si="20"/>
        <v>25658</v>
      </c>
      <c r="O15" s="1">
        <f t="shared" si="20"/>
        <v>16.5</v>
      </c>
      <c r="P15" s="1">
        <f t="shared" si="20"/>
        <v>175665</v>
      </c>
      <c r="Q15" s="1">
        <f t="shared" si="20"/>
        <v>37308</v>
      </c>
      <c r="R15" s="1">
        <f t="shared" si="20"/>
        <v>16.899999999999999</v>
      </c>
      <c r="S15" s="1">
        <f t="shared" si="20"/>
        <v>956360</v>
      </c>
      <c r="T15" s="1">
        <f t="shared" si="20"/>
        <v>54951</v>
      </c>
      <c r="U15" s="1">
        <f t="shared" si="20"/>
        <v>26</v>
      </c>
      <c r="V15" s="1">
        <f t="shared" si="20"/>
        <v>959781</v>
      </c>
      <c r="W15" s="1">
        <f t="shared" si="20"/>
        <v>56911</v>
      </c>
      <c r="X15" s="1">
        <f t="shared" si="20"/>
        <v>26</v>
      </c>
      <c r="Y15" s="1">
        <v>120525</v>
      </c>
      <c r="Z15" s="1">
        <v>50980</v>
      </c>
      <c r="AA15">
        <v>10</v>
      </c>
    </row>
    <row r="16" spans="1:27" x14ac:dyDescent="0.35">
      <c r="A16">
        <v>0.123</v>
      </c>
      <c r="B16">
        <v>0.39</v>
      </c>
      <c r="C16" s="1">
        <f t="shared" si="0"/>
        <v>48747.154883902331</v>
      </c>
      <c r="D16" s="1">
        <f t="shared" si="1"/>
        <v>66668.096103404911</v>
      </c>
      <c r="E16" s="1">
        <f t="shared" si="2"/>
        <v>145684.1429068151</v>
      </c>
      <c r="F16" s="1">
        <f t="shared" si="3"/>
        <v>148525.8057931207</v>
      </c>
      <c r="G16" s="1">
        <f t="shared" si="4"/>
        <v>87436.003216515208</v>
      </c>
      <c r="H16" s="16">
        <f t="shared" si="10"/>
        <v>1.0858036503820543</v>
      </c>
      <c r="I16" s="16">
        <f t="shared" si="5"/>
        <v>1.4849781958660186</v>
      </c>
      <c r="J16" s="16">
        <f t="shared" si="6"/>
        <v>3.244997057730596</v>
      </c>
      <c r="K16" s="16">
        <f t="shared" si="7"/>
        <v>3.3082928119639314</v>
      </c>
      <c r="L16" s="16">
        <f t="shared" si="8"/>
        <v>1.9475666158038802</v>
      </c>
      <c r="M16" s="1">
        <f t="shared" ref="M16:X16" si="21">IF(comp_level="low",M67,IF(comp_level="mid",M117,M167))</f>
        <v>166908</v>
      </c>
      <c r="N16" s="1">
        <f t="shared" si="21"/>
        <v>31543</v>
      </c>
      <c r="O16" s="1">
        <f t="shared" si="21"/>
        <v>16.8</v>
      </c>
      <c r="P16" s="1">
        <f t="shared" si="21"/>
        <v>197994</v>
      </c>
      <c r="Q16" s="1">
        <f t="shared" si="21"/>
        <v>46514</v>
      </c>
      <c r="R16" s="1">
        <f t="shared" si="21"/>
        <v>17.2</v>
      </c>
      <c r="S16" s="1">
        <f t="shared" si="21"/>
        <v>1021239</v>
      </c>
      <c r="T16" s="1">
        <f t="shared" si="21"/>
        <v>59205</v>
      </c>
      <c r="U16" s="1">
        <f t="shared" si="21"/>
        <v>25.9</v>
      </c>
      <c r="V16" s="1">
        <f t="shared" si="21"/>
        <v>1024380</v>
      </c>
      <c r="W16" s="1">
        <f t="shared" si="21"/>
        <v>61657</v>
      </c>
      <c r="X16" s="1">
        <f t="shared" si="21"/>
        <v>25.8</v>
      </c>
      <c r="Y16" s="1">
        <v>155467</v>
      </c>
      <c r="Z16" s="1">
        <v>65301</v>
      </c>
      <c r="AA16">
        <v>10</v>
      </c>
    </row>
    <row r="17" spans="1:27" x14ac:dyDescent="0.35">
      <c r="A17">
        <v>0.16200000000000001</v>
      </c>
      <c r="B17">
        <v>0.5</v>
      </c>
      <c r="C17" s="1">
        <f t="shared" si="0"/>
        <v>58074.060342361554</v>
      </c>
      <c r="D17" s="1">
        <f t="shared" si="1"/>
        <v>80755.855877609138</v>
      </c>
      <c r="E17" s="1">
        <f t="shared" si="2"/>
        <v>160272.11755465457</v>
      </c>
      <c r="F17" s="1">
        <f t="shared" si="3"/>
        <v>164233.3198216022</v>
      </c>
      <c r="G17" s="1">
        <f t="shared" si="4"/>
        <v>112715.91298631397</v>
      </c>
      <c r="H17" s="16">
        <f t="shared" si="10"/>
        <v>0.98214206565806783</v>
      </c>
      <c r="I17" s="16">
        <f t="shared" si="5"/>
        <v>1.3657340753865912</v>
      </c>
      <c r="J17" s="16">
        <f t="shared" si="6"/>
        <v>2.710504271176299</v>
      </c>
      <c r="K17" s="16">
        <f t="shared" si="7"/>
        <v>2.7774956844512464</v>
      </c>
      <c r="L17" s="16">
        <f t="shared" si="8"/>
        <v>1.9062390154966002</v>
      </c>
      <c r="M17" s="1">
        <f t="shared" ref="M17:X17" si="22">IF(comp_level="low",M68,IF(comp_level="mid",M118,M168))</f>
        <v>183969</v>
      </c>
      <c r="N17" s="1">
        <f t="shared" si="22"/>
        <v>39231</v>
      </c>
      <c r="O17" s="1">
        <f t="shared" si="22"/>
        <v>17</v>
      </c>
      <c r="P17" s="1">
        <f t="shared" si="22"/>
        <v>217912</v>
      </c>
      <c r="Q17" s="1">
        <f t="shared" si="22"/>
        <v>58642</v>
      </c>
      <c r="R17" s="1">
        <f t="shared" si="22"/>
        <v>17.3</v>
      </c>
      <c r="S17" s="1">
        <f t="shared" si="22"/>
        <v>1118144</v>
      </c>
      <c r="T17" s="1">
        <f t="shared" si="22"/>
        <v>65587</v>
      </c>
      <c r="U17" s="1">
        <f t="shared" si="22"/>
        <v>25.9</v>
      </c>
      <c r="V17" s="1">
        <f t="shared" si="22"/>
        <v>1124665</v>
      </c>
      <c r="W17" s="1">
        <f t="shared" si="22"/>
        <v>68996</v>
      </c>
      <c r="X17" s="1">
        <f t="shared" si="22"/>
        <v>25.9</v>
      </c>
      <c r="Y17" s="1">
        <v>201225</v>
      </c>
      <c r="Z17" s="1">
        <v>84066</v>
      </c>
      <c r="AA17">
        <v>10</v>
      </c>
    </row>
    <row r="18" spans="1:27" x14ac:dyDescent="0.35">
      <c r="A18">
        <v>0.21299999999999999</v>
      </c>
      <c r="B18">
        <v>0.64</v>
      </c>
      <c r="C18" s="1">
        <f t="shared" si="0"/>
        <v>70018.540976727149</v>
      </c>
      <c r="D18" s="1">
        <f t="shared" si="1"/>
        <v>97057.933428350865</v>
      </c>
      <c r="E18" s="1">
        <f t="shared" si="2"/>
        <v>175214.73455247548</v>
      </c>
      <c r="F18" s="1">
        <f t="shared" si="3"/>
        <v>180498.41875619107</v>
      </c>
      <c r="G18" s="1">
        <f t="shared" si="4"/>
        <v>145100.78065378207</v>
      </c>
      <c r="H18" s="16">
        <f t="shared" si="10"/>
        <v>0.9006179301141829</v>
      </c>
      <c r="I18" s="16">
        <f t="shared" si="5"/>
        <v>1.2484138327654624</v>
      </c>
      <c r="J18" s="16">
        <f t="shared" si="6"/>
        <v>2.2537106508775544</v>
      </c>
      <c r="K18" s="16">
        <f t="shared" si="7"/>
        <v>2.3216723745088568</v>
      </c>
      <c r="L18" s="16">
        <f t="shared" si="8"/>
        <v>1.8663680063513033</v>
      </c>
      <c r="M18" s="1">
        <f t="shared" ref="M18:X18" si="23">IF(comp_level="low",M69,IF(comp_level="mid",M119,M169))</f>
        <v>204885</v>
      </c>
      <c r="N18" s="1">
        <f t="shared" si="23"/>
        <v>49163</v>
      </c>
      <c r="O18" s="1">
        <f t="shared" si="23"/>
        <v>17.2</v>
      </c>
      <c r="P18" s="1">
        <f t="shared" si="23"/>
        <v>230451</v>
      </c>
      <c r="Q18" s="1">
        <f t="shared" si="23"/>
        <v>74340</v>
      </c>
      <c r="R18" s="1">
        <f t="shared" si="23"/>
        <v>18.3</v>
      </c>
      <c r="S18" s="1">
        <f t="shared" si="23"/>
        <v>1197728</v>
      </c>
      <c r="T18" s="1">
        <f t="shared" si="23"/>
        <v>74216</v>
      </c>
      <c r="U18" s="1">
        <f t="shared" si="23"/>
        <v>26.2</v>
      </c>
      <c r="V18" s="1">
        <f t="shared" si="23"/>
        <v>1207911</v>
      </c>
      <c r="W18" s="1">
        <f t="shared" si="23"/>
        <v>78641</v>
      </c>
      <c r="X18" s="1">
        <f t="shared" si="23"/>
        <v>26.2</v>
      </c>
      <c r="Y18" s="1">
        <v>259878</v>
      </c>
      <c r="Z18" s="1">
        <v>108100</v>
      </c>
      <c r="AA18">
        <v>10</v>
      </c>
    </row>
    <row r="19" spans="1:27" x14ac:dyDescent="0.35">
      <c r="A19">
        <v>0.25</v>
      </c>
      <c r="B19">
        <v>0.74</v>
      </c>
      <c r="C19" s="1">
        <f t="shared" si="0"/>
        <v>78631.038604933186</v>
      </c>
      <c r="D19" s="1">
        <f t="shared" si="1"/>
        <v>110253.93026483984</v>
      </c>
      <c r="E19" s="1">
        <f t="shared" si="2"/>
        <v>187927.38748731295</v>
      </c>
      <c r="F19" s="1">
        <f t="shared" si="3"/>
        <v>193957.6132448471</v>
      </c>
      <c r="G19" s="1">
        <f t="shared" si="4"/>
        <v>168821.08713563875</v>
      </c>
      <c r="H19" s="16">
        <f t="shared" si="10"/>
        <v>0.86171001210885689</v>
      </c>
      <c r="I19" s="16">
        <f t="shared" si="5"/>
        <v>1.2082622494776969</v>
      </c>
      <c r="J19" s="16">
        <f t="shared" si="6"/>
        <v>2.0594782190390459</v>
      </c>
      <c r="K19" s="16">
        <f t="shared" si="7"/>
        <v>2.1255628848750368</v>
      </c>
      <c r="L19" s="16">
        <f t="shared" si="8"/>
        <v>1.8500941055960411</v>
      </c>
      <c r="M19" s="1">
        <f t="shared" ref="M19:X19" si="24">IF(comp_level="low",M70,IF(comp_level="mid",M120,M170))</f>
        <v>219116</v>
      </c>
      <c r="N19" s="1">
        <f t="shared" si="24"/>
        <v>56395</v>
      </c>
      <c r="O19" s="1">
        <f t="shared" si="24"/>
        <v>17.3</v>
      </c>
      <c r="P19" s="1">
        <f t="shared" si="24"/>
        <v>247625</v>
      </c>
      <c r="Q19" s="1">
        <f t="shared" si="24"/>
        <v>85910</v>
      </c>
      <c r="R19" s="1">
        <f t="shared" si="24"/>
        <v>18.399999999999999</v>
      </c>
      <c r="S19" s="1">
        <f t="shared" si="24"/>
        <v>1276043</v>
      </c>
      <c r="T19" s="1">
        <f t="shared" si="24"/>
        <v>80473</v>
      </c>
      <c r="U19" s="1">
        <f t="shared" si="24"/>
        <v>26.3</v>
      </c>
      <c r="V19" s="1">
        <f t="shared" si="24"/>
        <v>1284557</v>
      </c>
      <c r="W19" s="1">
        <f t="shared" si="24"/>
        <v>85637</v>
      </c>
      <c r="X19" s="1">
        <f t="shared" si="24"/>
        <v>26.2</v>
      </c>
      <c r="Y19" s="1">
        <v>302724</v>
      </c>
      <c r="Z19" s="1">
        <v>125720</v>
      </c>
      <c r="AA19">
        <v>10</v>
      </c>
    </row>
    <row r="20" spans="1:27" x14ac:dyDescent="0.35">
      <c r="A20">
        <v>0.32900000000000001</v>
      </c>
      <c r="B20">
        <v>0.94699999999999995</v>
      </c>
      <c r="C20" s="1">
        <f t="shared" si="0"/>
        <v>95324.24673767708</v>
      </c>
      <c r="D20" s="1">
        <f t="shared" si="1"/>
        <v>138721.47388896855</v>
      </c>
      <c r="E20" s="1">
        <f t="shared" si="2"/>
        <v>213122.57636135706</v>
      </c>
      <c r="F20" s="1">
        <f t="shared" si="3"/>
        <v>220764.0384150107</v>
      </c>
      <c r="G20" s="1">
        <f t="shared" si="4"/>
        <v>217774.30338729417</v>
      </c>
      <c r="H20" s="16">
        <f t="shared" si="10"/>
        <v>0.79380644325000693</v>
      </c>
      <c r="I20" s="16">
        <f t="shared" si="5"/>
        <v>1.1551940199772541</v>
      </c>
      <c r="J20" s="16">
        <f t="shared" si="6"/>
        <v>1.7747643449336474</v>
      </c>
      <c r="K20" s="16">
        <f t="shared" si="7"/>
        <v>1.8383981214557248</v>
      </c>
      <c r="L20" s="16">
        <f t="shared" si="8"/>
        <v>1.8135012981412681</v>
      </c>
      <c r="M20" s="1">
        <f t="shared" ref="M20:X20" si="25">IF(comp_level="low",M71,IF(comp_level="mid",M121,M171))</f>
        <v>235161</v>
      </c>
      <c r="N20" s="1">
        <f t="shared" si="25"/>
        <v>72142</v>
      </c>
      <c r="O20" s="1">
        <f t="shared" si="25"/>
        <v>18.3</v>
      </c>
      <c r="P20" s="1">
        <f t="shared" si="25"/>
        <v>282437</v>
      </c>
      <c r="Q20" s="1">
        <f t="shared" si="25"/>
        <v>111179</v>
      </c>
      <c r="R20" s="1">
        <f t="shared" si="25"/>
        <v>18.7</v>
      </c>
      <c r="S20" s="1">
        <f t="shared" si="25"/>
        <v>1432211</v>
      </c>
      <c r="T20" s="1">
        <f t="shared" si="25"/>
        <v>92351</v>
      </c>
      <c r="U20" s="1">
        <f t="shared" si="25"/>
        <v>26.2</v>
      </c>
      <c r="V20" s="1">
        <f t="shared" si="25"/>
        <v>1441834</v>
      </c>
      <c r="W20" s="1">
        <f t="shared" si="25"/>
        <v>99181</v>
      </c>
      <c r="X20" s="1">
        <f t="shared" si="25"/>
        <v>26.2</v>
      </c>
      <c r="Y20" s="1">
        <v>391328</v>
      </c>
      <c r="Z20" s="1">
        <v>162058</v>
      </c>
      <c r="AA20">
        <v>10</v>
      </c>
    </row>
    <row r="21" spans="1:27" x14ac:dyDescent="0.35">
      <c r="A21">
        <v>0.34899999999999998</v>
      </c>
      <c r="B21">
        <v>0.999</v>
      </c>
      <c r="C21" s="1">
        <f t="shared" si="0"/>
        <v>100086.72529805532</v>
      </c>
      <c r="D21" s="1">
        <f t="shared" si="1"/>
        <v>145114.43783516949</v>
      </c>
      <c r="E21" s="1">
        <f t="shared" si="2"/>
        <v>217029.18777073879</v>
      </c>
      <c r="F21" s="1">
        <f t="shared" si="3"/>
        <v>225145.31202273187</v>
      </c>
      <c r="G21" s="1">
        <f t="shared" si="4"/>
        <v>230149.52923105899</v>
      </c>
      <c r="H21" s="16">
        <f t="shared" si="10"/>
        <v>0.78570259683679644</v>
      </c>
      <c r="I21" s="16">
        <f t="shared" si="5"/>
        <v>1.1391799492496721</v>
      </c>
      <c r="J21" s="16">
        <f t="shared" si="6"/>
        <v>1.7037264024079664</v>
      </c>
      <c r="K21" s="16">
        <f t="shared" si="7"/>
        <v>1.767439745831392</v>
      </c>
      <c r="L21" s="16">
        <f t="shared" si="8"/>
        <v>1.8067239410531772</v>
      </c>
      <c r="M21" s="1">
        <f t="shared" ref="M21:X21" si="26">IF(comp_level="low",M72,IF(comp_level="mid",M122,M172))</f>
        <v>241357</v>
      </c>
      <c r="N21" s="1">
        <f t="shared" si="26"/>
        <v>76359</v>
      </c>
      <c r="O21" s="1">
        <f t="shared" si="26"/>
        <v>18.399999999999999</v>
      </c>
      <c r="P21" s="1">
        <f t="shared" si="26"/>
        <v>287164</v>
      </c>
      <c r="Q21" s="1">
        <f t="shared" si="26"/>
        <v>117111</v>
      </c>
      <c r="R21" s="1">
        <f t="shared" si="26"/>
        <v>18.7</v>
      </c>
      <c r="S21" s="1">
        <f t="shared" si="26"/>
        <v>1441486</v>
      </c>
      <c r="T21" s="1">
        <f t="shared" si="26"/>
        <v>95643</v>
      </c>
      <c r="U21" s="1">
        <f t="shared" si="26"/>
        <v>26.3</v>
      </c>
      <c r="V21" s="1">
        <f t="shared" si="26"/>
        <v>1451099</v>
      </c>
      <c r="W21" s="1">
        <f t="shared" si="26"/>
        <v>102781</v>
      </c>
      <c r="X21" s="1">
        <f t="shared" si="26"/>
        <v>26.2</v>
      </c>
      <c r="Y21" s="1">
        <v>413791</v>
      </c>
      <c r="Z21" s="1">
        <v>171235</v>
      </c>
      <c r="AA21">
        <v>10</v>
      </c>
    </row>
    <row r="22" spans="1:27" x14ac:dyDescent="0.35">
      <c r="A22">
        <v>0.35</v>
      </c>
      <c r="B22">
        <v>1</v>
      </c>
      <c r="C22" s="1">
        <f t="shared" si="0"/>
        <v>192846.54250478267</v>
      </c>
      <c r="D22" s="1">
        <f t="shared" si="1"/>
        <v>255019.98238887641</v>
      </c>
      <c r="E22" s="1">
        <f t="shared" si="2"/>
        <v>343360.88124013133</v>
      </c>
      <c r="F22" s="1">
        <f t="shared" si="3"/>
        <v>353042.54777810036</v>
      </c>
      <c r="H22" s="16">
        <f t="shared" si="10"/>
        <v>1.5095619765540718</v>
      </c>
      <c r="I22" s="16">
        <f t="shared" si="5"/>
        <v>1.9962425235919876</v>
      </c>
      <c r="J22" s="16">
        <f t="shared" si="6"/>
        <v>2.6877564089247072</v>
      </c>
      <c r="K22" s="16">
        <f t="shared" si="7"/>
        <v>2.7635424483608637</v>
      </c>
      <c r="M22" s="1">
        <f t="shared" ref="M22:X22" si="27">IF(comp_level="low",M73,IF(comp_level="mid",M123,M173))</f>
        <v>876498</v>
      </c>
      <c r="N22" s="1">
        <f t="shared" si="27"/>
        <v>121993</v>
      </c>
      <c r="O22" s="1">
        <f t="shared" si="27"/>
        <v>29.7</v>
      </c>
      <c r="P22" s="1">
        <f t="shared" si="27"/>
        <v>1038096</v>
      </c>
      <c r="Q22" s="1">
        <f t="shared" si="27"/>
        <v>171617</v>
      </c>
      <c r="R22" s="1">
        <f t="shared" si="27"/>
        <v>30.3</v>
      </c>
      <c r="S22" s="1">
        <f t="shared" si="27"/>
        <v>2438636</v>
      </c>
      <c r="T22" s="1">
        <f t="shared" si="27"/>
        <v>149667</v>
      </c>
      <c r="U22" s="1">
        <f t="shared" si="27"/>
        <v>31.5</v>
      </c>
      <c r="V22" s="1">
        <f t="shared" si="27"/>
        <v>2459607</v>
      </c>
      <c r="W22" s="1">
        <f t="shared" si="27"/>
        <v>157683</v>
      </c>
      <c r="X22" s="1">
        <f t="shared" si="27"/>
        <v>31.5</v>
      </c>
    </row>
    <row r="23" spans="1:27" x14ac:dyDescent="0.35">
      <c r="A23">
        <v>0.42</v>
      </c>
      <c r="B23">
        <v>1.181</v>
      </c>
      <c r="C23" s="1">
        <f t="shared" si="0"/>
        <v>211564.09762410389</v>
      </c>
      <c r="D23" s="1">
        <f t="shared" si="1"/>
        <v>273717.03804066638</v>
      </c>
      <c r="E23" s="1">
        <f t="shared" si="2"/>
        <v>351146.5771019907</v>
      </c>
      <c r="F23" s="1">
        <f t="shared" si="3"/>
        <v>362084.50577702682</v>
      </c>
      <c r="H23" s="16">
        <f t="shared" si="10"/>
        <v>1.3800658683894578</v>
      </c>
      <c r="I23" s="16">
        <f t="shared" si="5"/>
        <v>1.7854992696716658</v>
      </c>
      <c r="J23" s="16">
        <f t="shared" si="6"/>
        <v>2.2905843255185303</v>
      </c>
      <c r="K23" s="16">
        <f t="shared" si="7"/>
        <v>2.3619341537966525</v>
      </c>
      <c r="M23" s="1">
        <f t="shared" ref="M23:X23" si="28">IF(comp_level="low",M74,IF(comp_level="mid",M124,M174))</f>
        <v>921410</v>
      </c>
      <c r="N23" s="1">
        <f t="shared" si="28"/>
        <v>137080</v>
      </c>
      <c r="O23" s="1">
        <f t="shared" si="28"/>
        <v>29.7</v>
      </c>
      <c r="P23" s="1">
        <f t="shared" si="28"/>
        <v>1025742</v>
      </c>
      <c r="Q23" s="1">
        <f t="shared" si="28"/>
        <v>191866</v>
      </c>
      <c r="R23" s="1">
        <f t="shared" si="28"/>
        <v>31</v>
      </c>
      <c r="S23" s="1">
        <f t="shared" si="28"/>
        <v>2421528</v>
      </c>
      <c r="T23" s="1">
        <f t="shared" si="28"/>
        <v>158458</v>
      </c>
      <c r="U23" s="1">
        <f t="shared" si="28"/>
        <v>31.3</v>
      </c>
      <c r="V23" s="1">
        <f t="shared" si="28"/>
        <v>2438656</v>
      </c>
      <c r="W23" s="1">
        <f t="shared" si="28"/>
        <v>168033</v>
      </c>
      <c r="X23" s="1">
        <f t="shared" si="28"/>
        <v>31.3</v>
      </c>
    </row>
    <row r="24" spans="1:27" x14ac:dyDescent="0.35">
      <c r="A24">
        <v>0.505</v>
      </c>
      <c r="B24">
        <v>1.3939999999999999</v>
      </c>
      <c r="C24" s="1">
        <f t="shared" si="0"/>
        <v>233919.76632838807</v>
      </c>
      <c r="D24" s="1">
        <f t="shared" si="1"/>
        <v>313202.42861735955</v>
      </c>
      <c r="E24" s="1">
        <f t="shared" si="2"/>
        <v>375823.22348884528</v>
      </c>
      <c r="F24" s="1">
        <f t="shared" si="3"/>
        <v>387124.64270430326</v>
      </c>
      <c r="H24" s="16">
        <f t="shared" si="10"/>
        <v>1.2690615289753862</v>
      </c>
      <c r="I24" s="16">
        <f t="shared" si="5"/>
        <v>1.6991858327267573</v>
      </c>
      <c r="J24" s="16">
        <f t="shared" si="6"/>
        <v>2.0389161724608451</v>
      </c>
      <c r="K24" s="16">
        <f t="shared" si="7"/>
        <v>2.1002286326016724</v>
      </c>
      <c r="M24" s="1">
        <f t="shared" ref="M24:X24" si="29">IF(comp_level="low",M75,IF(comp_level="mid",M125,M175))</f>
        <v>973721</v>
      </c>
      <c r="N24" s="1">
        <f t="shared" si="29"/>
        <v>155207</v>
      </c>
      <c r="O24" s="1">
        <f t="shared" si="29"/>
        <v>29.7</v>
      </c>
      <c r="P24" s="1">
        <f t="shared" si="29"/>
        <v>1125169</v>
      </c>
      <c r="Q24" s="1">
        <f t="shared" si="29"/>
        <v>223586</v>
      </c>
      <c r="R24" s="1">
        <f t="shared" si="29"/>
        <v>31.2</v>
      </c>
      <c r="S24" s="1">
        <f t="shared" si="29"/>
        <v>2544327</v>
      </c>
      <c r="T24" s="1">
        <f t="shared" si="29"/>
        <v>173175</v>
      </c>
      <c r="U24" s="1">
        <f t="shared" si="29"/>
        <v>31.2</v>
      </c>
      <c r="V24" s="1">
        <f t="shared" si="29"/>
        <v>2555720</v>
      </c>
      <c r="W24" s="1">
        <f t="shared" si="29"/>
        <v>183569</v>
      </c>
      <c r="X24" s="1">
        <f t="shared" si="29"/>
        <v>31.2</v>
      </c>
    </row>
    <row r="25" spans="1:27" x14ac:dyDescent="0.35">
      <c r="A25">
        <v>0.60699999999999998</v>
      </c>
      <c r="B25">
        <v>1.645</v>
      </c>
      <c r="C25" s="1">
        <f t="shared" si="0"/>
        <v>262680.30473943969</v>
      </c>
      <c r="D25" s="1">
        <f t="shared" si="1"/>
        <v>356884.9349200193</v>
      </c>
      <c r="E25" s="1">
        <f t="shared" si="2"/>
        <v>409120.21920052794</v>
      </c>
      <c r="F25" s="1">
        <f t="shared" si="3"/>
        <v>422449.21728294087</v>
      </c>
      <c r="H25" s="16">
        <f t="shared" si="10"/>
        <v>1.1856211989774081</v>
      </c>
      <c r="I25" s="16">
        <f t="shared" si="5"/>
        <v>1.6108186902575852</v>
      </c>
      <c r="J25" s="16">
        <f t="shared" si="6"/>
        <v>1.8465853589426009</v>
      </c>
      <c r="K25" s="16">
        <f t="shared" si="7"/>
        <v>1.9067464840917192</v>
      </c>
      <c r="M25" s="1">
        <f t="shared" ref="M25:X25" si="30">IF(comp_level="low",M76,IF(comp_level="mid",M126,M176))</f>
        <v>1033996</v>
      </c>
      <c r="N25" s="1">
        <f t="shared" si="30"/>
        <v>180013</v>
      </c>
      <c r="O25" s="1">
        <f t="shared" si="30"/>
        <v>30.8</v>
      </c>
      <c r="P25" s="1">
        <f t="shared" si="30"/>
        <v>1210530</v>
      </c>
      <c r="Q25" s="1">
        <f t="shared" si="30"/>
        <v>260736</v>
      </c>
      <c r="R25" s="1">
        <f t="shared" si="30"/>
        <v>31.5</v>
      </c>
      <c r="S25" s="1">
        <f t="shared" si="30"/>
        <v>2733078</v>
      </c>
      <c r="T25" s="1">
        <f t="shared" si="30"/>
        <v>191841</v>
      </c>
      <c r="U25" s="1">
        <f t="shared" si="30"/>
        <v>31.4</v>
      </c>
      <c r="V25" s="1">
        <f t="shared" si="30"/>
        <v>2740224</v>
      </c>
      <c r="W25" s="1">
        <f t="shared" si="30"/>
        <v>204401</v>
      </c>
      <c r="X25" s="1">
        <f t="shared" si="30"/>
        <v>31.3</v>
      </c>
    </row>
    <row r="26" spans="1:27" x14ac:dyDescent="0.35">
      <c r="A26">
        <v>0.72899999999999998</v>
      </c>
      <c r="B26">
        <v>1.9410000000000001</v>
      </c>
      <c r="C26" s="1">
        <f t="shared" si="0"/>
        <v>297283.48884980555</v>
      </c>
      <c r="D26" s="1">
        <f t="shared" si="1"/>
        <v>408398.94570182753</v>
      </c>
      <c r="E26" s="1">
        <f t="shared" si="2"/>
        <v>444541.87515813287</v>
      </c>
      <c r="F26" s="1">
        <f t="shared" si="3"/>
        <v>461316.94819706795</v>
      </c>
      <c r="H26" s="16">
        <f t="shared" si="10"/>
        <v>1.1172500849345344</v>
      </c>
      <c r="I26" s="16">
        <f t="shared" si="5"/>
        <v>1.5348439246925889</v>
      </c>
      <c r="J26" s="16">
        <f t="shared" si="6"/>
        <v>1.6706761942917971</v>
      </c>
      <c r="K26" s="16">
        <f t="shared" si="7"/>
        <v>1.7337202329972301</v>
      </c>
      <c r="M26" s="1">
        <f t="shared" ref="M26:X26" si="31">IF(comp_level="low",M77,IF(comp_level="mid",M127,M177))</f>
        <v>1110595</v>
      </c>
      <c r="N26" s="1">
        <f t="shared" si="31"/>
        <v>208745</v>
      </c>
      <c r="O26" s="1">
        <f t="shared" si="31"/>
        <v>31.1</v>
      </c>
      <c r="P26" s="1">
        <f t="shared" si="31"/>
        <v>1317270</v>
      </c>
      <c r="Q26" s="1">
        <f t="shared" si="31"/>
        <v>303961</v>
      </c>
      <c r="R26" s="1">
        <f t="shared" si="31"/>
        <v>31.7</v>
      </c>
      <c r="S26" s="1">
        <f t="shared" si="31"/>
        <v>2906872</v>
      </c>
      <c r="T26" s="1">
        <f t="shared" si="31"/>
        <v>213018</v>
      </c>
      <c r="U26" s="1">
        <f t="shared" si="31"/>
        <v>31.2</v>
      </c>
      <c r="V26" s="1">
        <f t="shared" si="31"/>
        <v>2925593</v>
      </c>
      <c r="W26" s="1">
        <f t="shared" si="31"/>
        <v>228302</v>
      </c>
      <c r="X26" s="1">
        <f t="shared" si="31"/>
        <v>31.2</v>
      </c>
    </row>
    <row r="27" spans="1:27" x14ac:dyDescent="0.35">
      <c r="A27">
        <v>0.81699999999999995</v>
      </c>
      <c r="B27">
        <v>2.1520000000000001</v>
      </c>
      <c r="C27" s="1">
        <f t="shared" si="0"/>
        <v>320143.88351525879</v>
      </c>
      <c r="D27" s="1">
        <f t="shared" si="1"/>
        <v>442862.57715112402</v>
      </c>
      <c r="E27" s="1">
        <f t="shared" si="2"/>
        <v>471532.36785774364</v>
      </c>
      <c r="F27" s="1">
        <f t="shared" si="3"/>
        <v>489738.02772396401</v>
      </c>
      <c r="H27" s="16">
        <f t="shared" si="10"/>
        <v>1.0735698043804054</v>
      </c>
      <c r="I27" s="16">
        <f t="shared" si="5"/>
        <v>1.485094405362499</v>
      </c>
      <c r="J27" s="16">
        <f t="shared" si="6"/>
        <v>1.5812356193147119</v>
      </c>
      <c r="K27" s="16">
        <f t="shared" si="7"/>
        <v>1.6422864396102146</v>
      </c>
      <c r="M27" s="1">
        <f t="shared" ref="M27:X27" si="32">IF(comp_level="low",M78,IF(comp_level="mid",M128,M178))</f>
        <v>1158040</v>
      </c>
      <c r="N27" s="1">
        <f t="shared" si="32"/>
        <v>227823</v>
      </c>
      <c r="O27" s="1">
        <f t="shared" si="32"/>
        <v>31.1</v>
      </c>
      <c r="P27" s="1">
        <f t="shared" si="32"/>
        <v>1381211</v>
      </c>
      <c r="Q27" s="1">
        <f t="shared" si="32"/>
        <v>333453</v>
      </c>
      <c r="R27" s="1">
        <f t="shared" si="32"/>
        <v>31.8</v>
      </c>
      <c r="S27" s="1">
        <f t="shared" si="32"/>
        <v>3075716</v>
      </c>
      <c r="T27" s="1">
        <f t="shared" si="32"/>
        <v>226788</v>
      </c>
      <c r="U27" s="1">
        <f t="shared" si="32"/>
        <v>31.3</v>
      </c>
      <c r="V27" s="1">
        <f t="shared" si="32"/>
        <v>3091639</v>
      </c>
      <c r="W27" s="1">
        <f t="shared" si="32"/>
        <v>243498</v>
      </c>
      <c r="X27" s="1">
        <f t="shared" si="32"/>
        <v>31.2</v>
      </c>
    </row>
    <row r="28" spans="1:27" x14ac:dyDescent="0.35">
      <c r="A28">
        <v>0.98099999999999998</v>
      </c>
      <c r="B28">
        <v>2.5390000000000001</v>
      </c>
      <c r="C28" s="1">
        <f t="shared" si="0"/>
        <v>371663.06666435598</v>
      </c>
      <c r="D28" s="1">
        <f t="shared" si="1"/>
        <v>511245.41773602297</v>
      </c>
      <c r="E28" s="1">
        <f t="shared" si="2"/>
        <v>530548.93584316666</v>
      </c>
      <c r="F28" s="1">
        <f t="shared" si="3"/>
        <v>551786.70664672297</v>
      </c>
      <c r="H28" s="16">
        <f t="shared" si="10"/>
        <v>1.0379765312564926</v>
      </c>
      <c r="I28" s="16">
        <f t="shared" si="5"/>
        <v>1.4278005885412508</v>
      </c>
      <c r="J28" s="16">
        <f t="shared" si="6"/>
        <v>1.4817112419341927</v>
      </c>
      <c r="K28" s="16">
        <f t="shared" si="7"/>
        <v>1.54102385501717</v>
      </c>
      <c r="M28" s="1">
        <f t="shared" ref="M28:X28" si="33">IF(comp_level="low",M79,IF(comp_level="mid",M129,M179))</f>
        <v>1284524</v>
      </c>
      <c r="N28" s="1">
        <f t="shared" si="33"/>
        <v>269637</v>
      </c>
      <c r="O28" s="1">
        <f t="shared" si="33"/>
        <v>31.5</v>
      </c>
      <c r="P28" s="1">
        <f t="shared" si="33"/>
        <v>1491970</v>
      </c>
      <c r="Q28" s="1">
        <f t="shared" si="33"/>
        <v>393271</v>
      </c>
      <c r="R28" s="1">
        <f t="shared" si="33"/>
        <v>32</v>
      </c>
      <c r="S28" s="1">
        <f t="shared" si="33"/>
        <v>3331048</v>
      </c>
      <c r="T28" s="1">
        <f t="shared" si="33"/>
        <v>265487</v>
      </c>
      <c r="U28" s="1">
        <f t="shared" si="33"/>
        <v>31.3</v>
      </c>
      <c r="V28" s="1">
        <f t="shared" si="33"/>
        <v>3346578</v>
      </c>
      <c r="W28" s="1">
        <f t="shared" si="33"/>
        <v>285489</v>
      </c>
      <c r="X28" s="1">
        <f t="shared" si="33"/>
        <v>31.3</v>
      </c>
    </row>
    <row r="29" spans="1:27" x14ac:dyDescent="0.35">
      <c r="A29">
        <v>1.179</v>
      </c>
      <c r="B29">
        <v>2.996</v>
      </c>
      <c r="C29" s="1">
        <f t="shared" si="0"/>
        <v>422976.56109453039</v>
      </c>
      <c r="D29" s="1">
        <f t="shared" si="1"/>
        <v>594906.15680088801</v>
      </c>
      <c r="E29" s="1">
        <f t="shared" si="2"/>
        <v>582532.63674094481</v>
      </c>
      <c r="F29" s="1">
        <f t="shared" si="3"/>
        <v>608636.30885569879</v>
      </c>
      <c r="H29" s="16">
        <f t="shared" si="10"/>
        <v>0.98290067295137595</v>
      </c>
      <c r="I29" s="16">
        <f t="shared" si="5"/>
        <v>1.3824256841783449</v>
      </c>
      <c r="J29" s="16">
        <f t="shared" si="6"/>
        <v>1.3536724569020526</v>
      </c>
      <c r="K29" s="16">
        <f t="shared" si="7"/>
        <v>1.4143314135631515</v>
      </c>
      <c r="M29" s="1">
        <f t="shared" ref="M29:X29" si="34">IF(comp_level="low",M80,IF(comp_level="mid",M130,M180))</f>
        <v>1375231</v>
      </c>
      <c r="N29" s="1">
        <f t="shared" si="34"/>
        <v>313845</v>
      </c>
      <c r="O29" s="1">
        <f t="shared" si="34"/>
        <v>31.6</v>
      </c>
      <c r="P29" s="1">
        <f t="shared" si="34"/>
        <v>1650504</v>
      </c>
      <c r="Q29" s="1">
        <f t="shared" si="34"/>
        <v>464735</v>
      </c>
      <c r="R29" s="1">
        <f t="shared" si="34"/>
        <v>32.299999999999997</v>
      </c>
      <c r="S29" s="1">
        <f t="shared" si="34"/>
        <v>3586582</v>
      </c>
      <c r="T29" s="1">
        <f t="shared" si="34"/>
        <v>297400</v>
      </c>
      <c r="U29" s="1">
        <f t="shared" si="34"/>
        <v>31.4</v>
      </c>
      <c r="V29" s="1">
        <f t="shared" si="34"/>
        <v>3608483</v>
      </c>
      <c r="W29" s="1">
        <f t="shared" si="34"/>
        <v>321498</v>
      </c>
      <c r="X29" s="1">
        <f t="shared" si="34"/>
        <v>31.3</v>
      </c>
    </row>
    <row r="30" spans="1:27" x14ac:dyDescent="0.35">
      <c r="A30">
        <v>1.417</v>
      </c>
      <c r="B30">
        <v>3.536</v>
      </c>
      <c r="C30" s="1">
        <f t="shared" si="0"/>
        <v>483550.40009875514</v>
      </c>
      <c r="D30" s="1">
        <f t="shared" si="1"/>
        <v>687591.93096519855</v>
      </c>
      <c r="E30" s="1">
        <f t="shared" si="2"/>
        <v>665990.83444189816</v>
      </c>
      <c r="F30" s="1">
        <f t="shared" si="3"/>
        <v>697624.21641280758</v>
      </c>
      <c r="H30" s="16">
        <f t="shared" si="10"/>
        <v>0.93492986359133257</v>
      </c>
      <c r="I30" s="16">
        <f t="shared" si="5"/>
        <v>1.329437903665275</v>
      </c>
      <c r="J30" s="16">
        <f t="shared" si="6"/>
        <v>1.2876728462445224</v>
      </c>
      <c r="K30" s="16">
        <f t="shared" si="7"/>
        <v>1.3488350197944869</v>
      </c>
      <c r="M30" s="1">
        <f t="shared" ref="M30:X30" si="35">IF(comp_level="low",M81,IF(comp_level="mid",M131,M181))</f>
        <v>1481610</v>
      </c>
      <c r="N30" s="1">
        <f t="shared" si="35"/>
        <v>366292</v>
      </c>
      <c r="O30" s="1">
        <f t="shared" si="35"/>
        <v>31.9</v>
      </c>
      <c r="P30" s="1">
        <f t="shared" si="35"/>
        <v>1796366</v>
      </c>
      <c r="Q30" s="1">
        <f t="shared" si="35"/>
        <v>545917</v>
      </c>
      <c r="R30" s="1">
        <f t="shared" si="35"/>
        <v>32.299999999999997</v>
      </c>
      <c r="S30" s="1">
        <f t="shared" si="35"/>
        <v>4067617</v>
      </c>
      <c r="T30" s="1">
        <f t="shared" si="35"/>
        <v>342616</v>
      </c>
      <c r="U30" s="1">
        <f t="shared" si="35"/>
        <v>31.4</v>
      </c>
      <c r="V30" s="1">
        <f t="shared" si="35"/>
        <v>4094475</v>
      </c>
      <c r="W30" s="1">
        <f t="shared" si="35"/>
        <v>371814</v>
      </c>
      <c r="X30" s="1">
        <f t="shared" si="35"/>
        <v>31.3</v>
      </c>
    </row>
    <row r="31" spans="1:27" x14ac:dyDescent="0.35">
      <c r="A31">
        <v>2.044</v>
      </c>
      <c r="B31">
        <v>4.923</v>
      </c>
      <c r="C31" s="1">
        <f t="shared" si="0"/>
        <v>648364.02514191612</v>
      </c>
      <c r="D31" s="1">
        <f t="shared" si="1"/>
        <v>934619.01346201357</v>
      </c>
      <c r="E31" s="1">
        <f t="shared" si="2"/>
        <v>834778.07178035972</v>
      </c>
      <c r="F31" s="1">
        <f t="shared" si="3"/>
        <v>878802.21717212629</v>
      </c>
      <c r="H31" s="16">
        <f t="shared" si="10"/>
        <v>0.86905078028833627</v>
      </c>
      <c r="I31" s="16">
        <f t="shared" si="5"/>
        <v>1.2527397440715407</v>
      </c>
      <c r="J31" s="16">
        <f t="shared" si="6"/>
        <v>1.118915464949682</v>
      </c>
      <c r="K31" s="16">
        <f t="shared" si="7"/>
        <v>1.1779243186501438</v>
      </c>
      <c r="M31" s="1">
        <f t="shared" ref="M31:X31" si="36">IF(comp_level="low",M82,IF(comp_level="mid",M132,M182))</f>
        <v>1788090</v>
      </c>
      <c r="N31" s="1">
        <f t="shared" si="36"/>
        <v>507098</v>
      </c>
      <c r="O31" s="1">
        <f t="shared" si="36"/>
        <v>32.1</v>
      </c>
      <c r="P31" s="1">
        <f t="shared" si="36"/>
        <v>2196466</v>
      </c>
      <c r="Q31" s="1">
        <f t="shared" si="36"/>
        <v>761829</v>
      </c>
      <c r="R31" s="1">
        <f t="shared" si="36"/>
        <v>32.6</v>
      </c>
      <c r="S31" s="1">
        <f t="shared" si="36"/>
        <v>4877656</v>
      </c>
      <c r="T31" s="1">
        <f t="shared" si="36"/>
        <v>446287</v>
      </c>
      <c r="U31" s="1">
        <f t="shared" si="36"/>
        <v>31.2</v>
      </c>
      <c r="V31" s="1">
        <f t="shared" si="36"/>
        <v>4906146</v>
      </c>
      <c r="W31" s="1">
        <f t="shared" si="36"/>
        <v>488042</v>
      </c>
      <c r="X31" s="1">
        <f t="shared" si="36"/>
        <v>31.2</v>
      </c>
    </row>
    <row r="32" spans="1:27" x14ac:dyDescent="0.35">
      <c r="A32">
        <v>2.4550000000000001</v>
      </c>
      <c r="B32">
        <v>5.8090000000000002</v>
      </c>
      <c r="C32" s="1">
        <f t="shared" si="0"/>
        <v>749910.22577678715</v>
      </c>
      <c r="D32" s="1">
        <f t="shared" si="1"/>
        <v>1092779.2867479154</v>
      </c>
      <c r="E32" s="1">
        <f t="shared" si="2"/>
        <v>935125.60284064943</v>
      </c>
      <c r="F32" s="1">
        <f t="shared" si="3"/>
        <v>989186.15369047108</v>
      </c>
      <c r="H32" s="16">
        <f t="shared" si="10"/>
        <v>0.83688332536538479</v>
      </c>
      <c r="I32" s="16">
        <f t="shared" si="5"/>
        <v>1.2195176595127812</v>
      </c>
      <c r="J32" s="16">
        <f t="shared" si="6"/>
        <v>1.0435796142517639</v>
      </c>
      <c r="K32" s="16">
        <f t="shared" si="7"/>
        <v>1.1039100004915561</v>
      </c>
      <c r="M32" s="1">
        <f t="shared" ref="M32:X32" si="37">IF(comp_level="low",M83,IF(comp_level="mid",M133,M183))</f>
        <v>1951890</v>
      </c>
      <c r="N32" s="1">
        <f t="shared" si="37"/>
        <v>595837</v>
      </c>
      <c r="O32" s="1">
        <f t="shared" si="37"/>
        <v>32.200000000000003</v>
      </c>
      <c r="P32" s="1">
        <f t="shared" si="37"/>
        <v>2478195</v>
      </c>
      <c r="Q32" s="1">
        <f t="shared" si="37"/>
        <v>899090</v>
      </c>
      <c r="R32" s="1">
        <f t="shared" si="37"/>
        <v>33.4</v>
      </c>
      <c r="S32" s="1">
        <f t="shared" si="37"/>
        <v>5372900</v>
      </c>
      <c r="T32" s="1">
        <f t="shared" si="37"/>
        <v>507981</v>
      </c>
      <c r="U32" s="1">
        <f t="shared" si="37"/>
        <v>31.4</v>
      </c>
      <c r="V32" s="1">
        <f t="shared" si="37"/>
        <v>5412419</v>
      </c>
      <c r="W32" s="1">
        <f t="shared" si="37"/>
        <v>558503</v>
      </c>
      <c r="X32" s="1">
        <f t="shared" si="37"/>
        <v>31.3</v>
      </c>
    </row>
    <row r="33" spans="1:24" x14ac:dyDescent="0.35">
      <c r="A33">
        <v>2.9489999999999998</v>
      </c>
      <c r="B33">
        <v>6.8550000000000004</v>
      </c>
      <c r="C33" s="1">
        <f t="shared" si="0"/>
        <v>878506.38578478806</v>
      </c>
      <c r="D33" s="1">
        <f t="shared" si="1"/>
        <v>1273851.4997056059</v>
      </c>
      <c r="E33" s="1">
        <f t="shared" si="2"/>
        <v>1089311.8155899011</v>
      </c>
      <c r="F33" s="1">
        <f t="shared" si="3"/>
        <v>1154472.9014497369</v>
      </c>
      <c r="H33" s="16">
        <f t="shared" si="10"/>
        <v>0.81616372003027549</v>
      </c>
      <c r="I33" s="16">
        <f t="shared" si="5"/>
        <v>1.1834534109130153</v>
      </c>
      <c r="J33" s="16">
        <f t="shared" si="6"/>
        <v>1.0120094720661297</v>
      </c>
      <c r="K33" s="16">
        <f t="shared" si="7"/>
        <v>1.0725464415146411</v>
      </c>
      <c r="M33" s="1">
        <f t="shared" ref="M33:X33" si="38">IF(comp_level="low",M84,IF(comp_level="mid",M134,M184))</f>
        <v>2196042</v>
      </c>
      <c r="N33" s="1">
        <f t="shared" si="38"/>
        <v>705310</v>
      </c>
      <c r="O33" s="1">
        <f t="shared" si="38"/>
        <v>32.299999999999997</v>
      </c>
      <c r="P33" s="1">
        <f t="shared" si="38"/>
        <v>2713812</v>
      </c>
      <c r="Q33" s="1">
        <f t="shared" si="38"/>
        <v>1061747</v>
      </c>
      <c r="R33" s="1">
        <f t="shared" si="38"/>
        <v>33.4</v>
      </c>
      <c r="S33" s="1">
        <f t="shared" si="38"/>
        <v>6230892</v>
      </c>
      <c r="T33" s="1">
        <f t="shared" si="38"/>
        <v>593957</v>
      </c>
      <c r="U33" s="1">
        <f t="shared" si="38"/>
        <v>31.4</v>
      </c>
      <c r="V33" s="1">
        <f t="shared" si="38"/>
        <v>6278110</v>
      </c>
      <c r="W33" s="1">
        <f t="shared" si="38"/>
        <v>654904</v>
      </c>
      <c r="X33" s="1">
        <f t="shared" si="38"/>
        <v>31.3</v>
      </c>
    </row>
    <row r="34" spans="1:24" x14ac:dyDescent="0.35">
      <c r="A34">
        <v>3.1930000000000001</v>
      </c>
      <c r="B34">
        <v>7.3650000000000002</v>
      </c>
      <c r="C34" s="1">
        <f t="shared" si="0"/>
        <v>942649.32903390657</v>
      </c>
      <c r="D34" s="1">
        <f t="shared" si="1"/>
        <v>1368504.4728566357</v>
      </c>
      <c r="E34" s="1">
        <f t="shared" si="2"/>
        <v>1149252.3272967939</v>
      </c>
      <c r="F34" s="1">
        <f t="shared" si="3"/>
        <v>1219081.58379989</v>
      </c>
      <c r="H34" s="16">
        <f t="shared" si="10"/>
        <v>0.80883210193008381</v>
      </c>
      <c r="I34" s="16">
        <f t="shared" si="5"/>
        <v>1.174233424019697</v>
      </c>
      <c r="J34" s="16">
        <f t="shared" si="6"/>
        <v>0.98610601726962144</v>
      </c>
      <c r="K34" s="16">
        <f t="shared" si="7"/>
        <v>1.0460224067200854</v>
      </c>
      <c r="M34" s="1">
        <f t="shared" ref="M34:X34" si="39">IF(comp_level="low",M85,IF(comp_level="mid",M135,M185))</f>
        <v>2312828</v>
      </c>
      <c r="N34" s="1">
        <f t="shared" si="39"/>
        <v>760398</v>
      </c>
      <c r="O34" s="1">
        <f t="shared" si="39"/>
        <v>32.4</v>
      </c>
      <c r="P34" s="1">
        <f t="shared" si="39"/>
        <v>2854206</v>
      </c>
      <c r="Q34" s="1">
        <f t="shared" si="39"/>
        <v>1145776</v>
      </c>
      <c r="R34" s="1">
        <f t="shared" si="39"/>
        <v>33.6</v>
      </c>
      <c r="S34" s="1">
        <f t="shared" si="39"/>
        <v>6473709</v>
      </c>
      <c r="T34" s="1">
        <f t="shared" si="39"/>
        <v>634119</v>
      </c>
      <c r="U34" s="1">
        <f t="shared" si="39"/>
        <v>31.3</v>
      </c>
      <c r="V34" s="1">
        <f t="shared" si="39"/>
        <v>6523616</v>
      </c>
      <c r="W34" s="1">
        <f t="shared" si="39"/>
        <v>699977</v>
      </c>
      <c r="X34" s="1">
        <f t="shared" si="39"/>
        <v>31.3</v>
      </c>
    </row>
    <row r="35" spans="1:24" x14ac:dyDescent="0.35">
      <c r="A35">
        <v>3.8359999999999999</v>
      </c>
      <c r="B35">
        <v>8.6910000000000007</v>
      </c>
      <c r="C35" s="1">
        <f t="shared" si="0"/>
        <v>1102473.0702676529</v>
      </c>
      <c r="D35" s="1">
        <f t="shared" si="1"/>
        <v>1620635.8749093558</v>
      </c>
      <c r="E35" s="1">
        <f t="shared" si="2"/>
        <v>1309429.9996864274</v>
      </c>
      <c r="F35" s="1">
        <f t="shared" si="3"/>
        <v>1393549.0266397041</v>
      </c>
      <c r="H35" s="16">
        <f t="shared" si="10"/>
        <v>0.78740202427446748</v>
      </c>
      <c r="I35" s="16">
        <f t="shared" si="5"/>
        <v>1.157481305376145</v>
      </c>
      <c r="J35" s="16">
        <f t="shared" si="6"/>
        <v>0.93521362127103536</v>
      </c>
      <c r="K35" s="16">
        <f t="shared" si="7"/>
        <v>0.99529263262224077</v>
      </c>
      <c r="M35" s="1">
        <f t="shared" ref="M35:X35" si="40">IF(comp_level="low",M86,IF(comp_level="mid",M136,M186))</f>
        <v>2639603</v>
      </c>
      <c r="N35" s="1">
        <f t="shared" si="40"/>
        <v>895338</v>
      </c>
      <c r="O35" s="1">
        <f t="shared" si="40"/>
        <v>32.9</v>
      </c>
      <c r="P35" s="1">
        <f t="shared" si="40"/>
        <v>3261073</v>
      </c>
      <c r="Q35" s="1">
        <f t="shared" si="40"/>
        <v>1365959</v>
      </c>
      <c r="R35" s="1">
        <f t="shared" si="40"/>
        <v>33.5</v>
      </c>
      <c r="S35" s="1">
        <f t="shared" si="40"/>
        <v>7218039</v>
      </c>
      <c r="T35" s="1">
        <f t="shared" si="40"/>
        <v>735068</v>
      </c>
      <c r="U35" s="1">
        <f t="shared" si="40"/>
        <v>31.3</v>
      </c>
      <c r="V35" s="1">
        <f t="shared" si="40"/>
        <v>7276074</v>
      </c>
      <c r="W35" s="1">
        <f t="shared" si="40"/>
        <v>814569</v>
      </c>
      <c r="X35" s="1">
        <f t="shared" si="40"/>
        <v>31.3</v>
      </c>
    </row>
    <row r="36" spans="1:24" x14ac:dyDescent="0.35">
      <c r="A36">
        <v>4.4809999999999999</v>
      </c>
      <c r="B36">
        <v>9.9990000000000006</v>
      </c>
      <c r="C36" s="1">
        <f t="shared" si="0"/>
        <v>1259674.7936799673</v>
      </c>
      <c r="D36" s="1">
        <f t="shared" si="1"/>
        <v>1863730.8003995104</v>
      </c>
      <c r="E36" s="1">
        <f t="shared" si="2"/>
        <v>1475376.5940182004</v>
      </c>
      <c r="F36" s="1">
        <f t="shared" si="3"/>
        <v>1567702.5620340693</v>
      </c>
      <c r="H36" s="16">
        <f t="shared" si="10"/>
        <v>0.77017715204224058</v>
      </c>
      <c r="I36" s="16">
        <f t="shared" si="5"/>
        <v>1.1395027408874061</v>
      </c>
      <c r="J36" s="16">
        <f t="shared" si="6"/>
        <v>0.90205928472313879</v>
      </c>
      <c r="K36" s="16">
        <f t="shared" si="7"/>
        <v>0.9585082598576451</v>
      </c>
      <c r="M36" s="1">
        <f t="shared" ref="M36:X36" si="41">IF(comp_level="low",M87,IF(comp_level="mid",M137,M187))</f>
        <v>2862458</v>
      </c>
      <c r="N36" s="1">
        <f t="shared" si="41"/>
        <v>1035235</v>
      </c>
      <c r="O36" s="1">
        <f t="shared" si="41"/>
        <v>33</v>
      </c>
      <c r="P36" s="1">
        <f t="shared" si="41"/>
        <v>3577960</v>
      </c>
      <c r="Q36" s="1">
        <f t="shared" si="41"/>
        <v>1584740</v>
      </c>
      <c r="R36" s="1">
        <f t="shared" si="41"/>
        <v>33.700000000000003</v>
      </c>
      <c r="S36" s="1">
        <f t="shared" si="41"/>
        <v>8015346</v>
      </c>
      <c r="T36" s="1">
        <f t="shared" si="41"/>
        <v>838158</v>
      </c>
      <c r="U36" s="1">
        <f t="shared" si="41"/>
        <v>31.4</v>
      </c>
      <c r="V36" s="1">
        <f t="shared" si="41"/>
        <v>8014634</v>
      </c>
      <c r="W36" s="1">
        <f t="shared" si="41"/>
        <v>929953</v>
      </c>
      <c r="X36" s="1">
        <f t="shared" si="41"/>
        <v>31.3</v>
      </c>
    </row>
    <row r="37" spans="1:24" x14ac:dyDescent="0.35">
      <c r="A37">
        <v>4.4809999999999999</v>
      </c>
      <c r="B37">
        <v>10</v>
      </c>
      <c r="C37" s="1">
        <f t="shared" ref="C37:C53" si="42">-PMT(Discount_Rate,O37,M37)+N37</f>
        <v>1232668.5216779588</v>
      </c>
      <c r="D37" s="1">
        <f t="shared" ref="D37:D53" si="43">-PMT(Discount_Rate,R37,P37)+Q37</f>
        <v>1827867.502472451</v>
      </c>
      <c r="E37" s="1">
        <f t="shared" ref="E37:E53" si="44">-PMT(Discount_Rate,U37,S37)+T37</f>
        <v>1501723.8888240934</v>
      </c>
      <c r="F37" s="1">
        <f t="shared" ref="F37:F53" si="45">-PMT(Discount_Rate,X37,V37)+W37</f>
        <v>1597402.367019291</v>
      </c>
      <c r="H37" s="16">
        <f t="shared" si="10"/>
        <v>0.75366526043169102</v>
      </c>
      <c r="I37" s="16">
        <f t="shared" si="5"/>
        <v>1.1175755793700959</v>
      </c>
      <c r="J37" s="16">
        <f t="shared" si="6"/>
        <v>0.91816827140718549</v>
      </c>
      <c r="K37" s="16">
        <f t="shared" si="7"/>
        <v>0.97666700315749666</v>
      </c>
      <c r="M37" s="1">
        <f t="shared" ref="M37:X37" si="46">IF(comp_level="low",M88,IF(comp_level="mid",M138,M188))</f>
        <v>2526877</v>
      </c>
      <c r="N37" s="1">
        <f t="shared" si="46"/>
        <v>1033380</v>
      </c>
      <c r="O37" s="1">
        <f t="shared" si="46"/>
        <v>32.299999999999997</v>
      </c>
      <c r="P37" s="1">
        <f t="shared" si="46"/>
        <v>3154218</v>
      </c>
      <c r="Q37" s="1">
        <f t="shared" si="46"/>
        <v>1580950</v>
      </c>
      <c r="R37" s="1">
        <f t="shared" si="46"/>
        <v>33.200000000000003</v>
      </c>
      <c r="S37" s="1">
        <f t="shared" si="46"/>
        <v>8018536</v>
      </c>
      <c r="T37" s="1">
        <f t="shared" si="46"/>
        <v>861261</v>
      </c>
      <c r="U37" s="1">
        <f t="shared" si="46"/>
        <v>30.9</v>
      </c>
      <c r="V37" s="1">
        <f t="shared" si="46"/>
        <v>8065404</v>
      </c>
      <c r="W37" s="1">
        <f t="shared" si="46"/>
        <v>953196</v>
      </c>
      <c r="X37" s="1">
        <f t="shared" si="46"/>
        <v>30.9</v>
      </c>
    </row>
    <row r="38" spans="1:24" x14ac:dyDescent="0.35">
      <c r="A38">
        <v>5.484</v>
      </c>
      <c r="B38">
        <v>12</v>
      </c>
      <c r="C38" s="1">
        <f t="shared" si="42"/>
        <v>1468461.3388417382</v>
      </c>
      <c r="D38" s="1">
        <f t="shared" si="43"/>
        <v>2215221.9486002848</v>
      </c>
      <c r="E38" s="1">
        <f t="shared" si="44"/>
        <v>1686779.0521840951</v>
      </c>
      <c r="F38" s="1">
        <f t="shared" si="45"/>
        <v>1814655.1676823681</v>
      </c>
      <c r="H38" s="16">
        <f t="shared" si="10"/>
        <v>0.73362176335728257</v>
      </c>
      <c r="I38" s="16">
        <f t="shared" si="5"/>
        <v>1.106692419591881</v>
      </c>
      <c r="J38" s="16">
        <f t="shared" si="6"/>
        <v>0.84269009331459643</v>
      </c>
      <c r="K38" s="16">
        <f t="shared" si="7"/>
        <v>0.90657512648620053</v>
      </c>
      <c r="M38" s="1">
        <f t="shared" ref="M38:X38" si="47">IF(comp_level="low",M89,IF(comp_level="mid",M139,M189))</f>
        <v>2813141</v>
      </c>
      <c r="N38" s="1">
        <f t="shared" si="47"/>
        <v>1246973</v>
      </c>
      <c r="O38" s="1">
        <f t="shared" si="47"/>
        <v>32.5</v>
      </c>
      <c r="P38" s="1">
        <f t="shared" si="47"/>
        <v>3652284</v>
      </c>
      <c r="Q38" s="1">
        <f t="shared" si="47"/>
        <v>1929315</v>
      </c>
      <c r="R38" s="1">
        <f t="shared" si="47"/>
        <v>33.200000000000003</v>
      </c>
      <c r="S38" s="1">
        <f t="shared" si="47"/>
        <v>8644680</v>
      </c>
      <c r="T38" s="1">
        <f t="shared" si="47"/>
        <v>994975</v>
      </c>
      <c r="U38" s="1">
        <f t="shared" si="47"/>
        <v>30.7</v>
      </c>
      <c r="V38" s="1">
        <f t="shared" si="47"/>
        <v>8757130</v>
      </c>
      <c r="W38" s="1">
        <f t="shared" si="47"/>
        <v>1113170</v>
      </c>
      <c r="X38" s="1">
        <f t="shared" si="47"/>
        <v>30.6</v>
      </c>
    </row>
    <row r="39" spans="1:24" x14ac:dyDescent="0.35">
      <c r="A39">
        <v>5.4850000000000003</v>
      </c>
      <c r="B39">
        <v>12.000999999999999</v>
      </c>
      <c r="C39" s="1">
        <f t="shared" si="42"/>
        <v>1468655.2836433197</v>
      </c>
      <c r="D39" s="1">
        <f t="shared" si="43"/>
        <v>2215529.9662622004</v>
      </c>
      <c r="E39" s="1">
        <f t="shared" si="44"/>
        <v>1686913.0574972401</v>
      </c>
      <c r="F39" s="1">
        <f t="shared" si="45"/>
        <v>1814799.7362480683</v>
      </c>
      <c r="H39" s="16">
        <f t="shared" si="10"/>
        <v>0.73358488712344738</v>
      </c>
      <c r="I39" s="16">
        <f t="shared" si="5"/>
        <v>1.1066445055692113</v>
      </c>
      <c r="J39" s="16">
        <f t="shared" si="6"/>
        <v>0.84260339281339647</v>
      </c>
      <c r="K39" s="16">
        <f t="shared" si="7"/>
        <v>0.90648205504330281</v>
      </c>
      <c r="M39" s="1">
        <f t="shared" ref="M39:X39" si="48">IF(comp_level="low",M90,IF(comp_level="mid",M140,M190))</f>
        <v>2813153</v>
      </c>
      <c r="N39" s="1">
        <f t="shared" si="48"/>
        <v>1247166</v>
      </c>
      <c r="O39" s="1">
        <f t="shared" si="48"/>
        <v>32.5</v>
      </c>
      <c r="P39" s="1">
        <f t="shared" si="48"/>
        <v>3652297</v>
      </c>
      <c r="Q39" s="1">
        <f t="shared" si="48"/>
        <v>1929622</v>
      </c>
      <c r="R39" s="1">
        <f t="shared" si="48"/>
        <v>33.200000000000003</v>
      </c>
      <c r="S39" s="1">
        <f t="shared" si="48"/>
        <v>8644880</v>
      </c>
      <c r="T39" s="1">
        <f t="shared" si="48"/>
        <v>995093</v>
      </c>
      <c r="U39" s="1">
        <f t="shared" si="48"/>
        <v>30.7</v>
      </c>
      <c r="V39" s="1">
        <f t="shared" si="48"/>
        <v>8757212</v>
      </c>
      <c r="W39" s="1">
        <f t="shared" si="48"/>
        <v>1113308</v>
      </c>
      <c r="X39" s="1">
        <f t="shared" si="48"/>
        <v>30.6</v>
      </c>
    </row>
    <row r="40" spans="1:24" x14ac:dyDescent="0.35">
      <c r="A40">
        <v>6.7119999999999997</v>
      </c>
      <c r="B40">
        <v>14.401</v>
      </c>
      <c r="C40" s="1">
        <f t="shared" si="42"/>
        <v>1777292.4338518654</v>
      </c>
      <c r="D40" s="1">
        <f t="shared" si="43"/>
        <v>2660463.4660527837</v>
      </c>
      <c r="E40" s="1">
        <f t="shared" si="44"/>
        <v>1981118.4494515634</v>
      </c>
      <c r="F40" s="1">
        <f t="shared" si="45"/>
        <v>2136219.9721141001</v>
      </c>
      <c r="H40" s="16">
        <f t="shared" si="10"/>
        <v>0.72546101598929957</v>
      </c>
      <c r="I40" s="16">
        <f t="shared" si="5"/>
        <v>1.0859566452449849</v>
      </c>
      <c r="J40" s="16">
        <f t="shared" si="6"/>
        <v>0.80865938309287122</v>
      </c>
      <c r="K40" s="16">
        <f t="shared" si="7"/>
        <v>0.87196922792712306</v>
      </c>
      <c r="M40" s="1">
        <f t="shared" ref="M40:X40" si="49">IF(comp_level="low",M91,IF(comp_level="mid",M141,M191))</f>
        <v>3173606</v>
      </c>
      <c r="N40" s="1">
        <f t="shared" si="49"/>
        <v>1526998</v>
      </c>
      <c r="O40" s="1">
        <f t="shared" si="49"/>
        <v>32.299999999999997</v>
      </c>
      <c r="P40" s="1">
        <f t="shared" si="49"/>
        <v>4109203</v>
      </c>
      <c r="Q40" s="1">
        <f t="shared" si="49"/>
        <v>2339551</v>
      </c>
      <c r="R40" s="1">
        <f t="shared" si="49"/>
        <v>33.5</v>
      </c>
      <c r="S40" s="1">
        <f t="shared" si="49"/>
        <v>9903342</v>
      </c>
      <c r="T40" s="1">
        <f t="shared" si="49"/>
        <v>1188588</v>
      </c>
      <c r="U40" s="1">
        <f t="shared" si="49"/>
        <v>30.7</v>
      </c>
      <c r="V40" s="1">
        <f t="shared" si="49"/>
        <v>10030390</v>
      </c>
      <c r="W40" s="1">
        <f t="shared" si="49"/>
        <v>1332741</v>
      </c>
      <c r="X40" s="1">
        <f t="shared" si="49"/>
        <v>30.6</v>
      </c>
    </row>
    <row r="41" spans="1:24" x14ac:dyDescent="0.35">
      <c r="A41">
        <v>8.2149999999999999</v>
      </c>
      <c r="B41">
        <v>17.282</v>
      </c>
      <c r="C41" s="1">
        <f t="shared" si="42"/>
        <v>2139285.5606769365</v>
      </c>
      <c r="D41" s="1">
        <f t="shared" si="43"/>
        <v>3209010.8204891845</v>
      </c>
      <c r="E41" s="1">
        <f t="shared" si="44"/>
        <v>2349154.1791985231</v>
      </c>
      <c r="F41" s="1">
        <f t="shared" si="45"/>
        <v>2526569.4257594272</v>
      </c>
      <c r="H41" s="16">
        <f t="shared" si="10"/>
        <v>0.71345786130514233</v>
      </c>
      <c r="I41" s="16">
        <f t="shared" si="5"/>
        <v>1.0702142990984365</v>
      </c>
      <c r="J41" s="16">
        <f t="shared" si="6"/>
        <v>0.78344964663654793</v>
      </c>
      <c r="K41" s="16">
        <f t="shared" si="7"/>
        <v>0.84261813947404174</v>
      </c>
      <c r="M41" s="1">
        <f t="shared" ref="M41:X41" si="50">IF(comp_level="low",M92,IF(comp_level="mid",M142,M192))</f>
        <v>3729683</v>
      </c>
      <c r="N41" s="1">
        <f t="shared" si="50"/>
        <v>1846369</v>
      </c>
      <c r="O41" s="1">
        <f t="shared" si="50"/>
        <v>32.799999999999997</v>
      </c>
      <c r="P41" s="1">
        <f t="shared" si="50"/>
        <v>4727135</v>
      </c>
      <c r="Q41" s="1">
        <f t="shared" si="50"/>
        <v>2840128</v>
      </c>
      <c r="R41" s="1">
        <f t="shared" si="50"/>
        <v>33.6</v>
      </c>
      <c r="S41" s="1">
        <f t="shared" si="50"/>
        <v>11456216</v>
      </c>
      <c r="T41" s="1">
        <f t="shared" si="50"/>
        <v>1430560</v>
      </c>
      <c r="U41" s="1">
        <f t="shared" si="50"/>
        <v>30.5</v>
      </c>
      <c r="V41" s="1">
        <f t="shared" si="50"/>
        <v>11550441</v>
      </c>
      <c r="W41" s="1">
        <f t="shared" si="50"/>
        <v>1600420</v>
      </c>
      <c r="X41" s="1">
        <f t="shared" si="50"/>
        <v>30.5</v>
      </c>
    </row>
    <row r="42" spans="1:24" x14ac:dyDescent="0.35">
      <c r="A42">
        <v>11.066000000000001</v>
      </c>
      <c r="B42">
        <v>22.614000000000001</v>
      </c>
      <c r="C42" s="1">
        <f t="shared" si="42"/>
        <v>2800148.3624578393</v>
      </c>
      <c r="D42" s="1">
        <f t="shared" si="43"/>
        <v>4300182.8600666458</v>
      </c>
      <c r="E42" s="1">
        <f t="shared" si="44"/>
        <v>2976611.9040417606</v>
      </c>
      <c r="F42" s="1">
        <f t="shared" si="45"/>
        <v>3225418.0163746988</v>
      </c>
      <c r="H42" s="16">
        <f t="shared" si="10"/>
        <v>0.69326218590272548</v>
      </c>
      <c r="I42" s="16">
        <f t="shared" si="5"/>
        <v>1.0646415059002512</v>
      </c>
      <c r="J42" s="16">
        <f t="shared" si="6"/>
        <v>0.73695112117872108</v>
      </c>
      <c r="K42" s="16">
        <f t="shared" si="7"/>
        <v>0.79855066769363858</v>
      </c>
      <c r="M42" s="1">
        <f t="shared" ref="M42:X42" si="51">IF(comp_level="low",M93,IF(comp_level="mid",M143,M193))</f>
        <v>4465081</v>
      </c>
      <c r="N42" s="1">
        <f t="shared" si="51"/>
        <v>2450050</v>
      </c>
      <c r="O42" s="1">
        <f t="shared" si="51"/>
        <v>33</v>
      </c>
      <c r="P42" s="1">
        <f t="shared" si="51"/>
        <v>6083698</v>
      </c>
      <c r="Q42" s="1">
        <f t="shared" si="51"/>
        <v>3826891</v>
      </c>
      <c r="R42" s="1">
        <f t="shared" si="51"/>
        <v>34</v>
      </c>
      <c r="S42" s="1">
        <f t="shared" si="51"/>
        <v>14009934</v>
      </c>
      <c r="T42" s="1">
        <f t="shared" si="51"/>
        <v>1855445</v>
      </c>
      <c r="U42" s="1">
        <f t="shared" si="51"/>
        <v>30.7</v>
      </c>
      <c r="V42" s="1">
        <f t="shared" si="51"/>
        <v>14183992</v>
      </c>
      <c r="W42" s="1">
        <f t="shared" si="51"/>
        <v>2089217</v>
      </c>
      <c r="X42" s="1">
        <f t="shared" si="51"/>
        <v>30.6</v>
      </c>
    </row>
    <row r="43" spans="1:24" x14ac:dyDescent="0.35">
      <c r="A43">
        <v>13.542999999999999</v>
      </c>
      <c r="B43">
        <v>27.137</v>
      </c>
      <c r="C43" s="1">
        <f t="shared" si="42"/>
        <v>3428702.6512207398</v>
      </c>
      <c r="D43" s="1">
        <f t="shared" si="43"/>
        <v>5227951.8846133174</v>
      </c>
      <c r="E43" s="1">
        <f t="shared" si="44"/>
        <v>3565537.9166335445</v>
      </c>
      <c r="F43" s="1">
        <f t="shared" si="45"/>
        <v>3867135.667212774</v>
      </c>
      <c r="H43" s="16">
        <f t="shared" si="10"/>
        <v>0.6936207556490771</v>
      </c>
      <c r="I43" s="16">
        <f t="shared" si="5"/>
        <v>1.0576058368349452</v>
      </c>
      <c r="J43" s="16">
        <f t="shared" si="6"/>
        <v>0.721302298742725</v>
      </c>
      <c r="K43" s="16">
        <f t="shared" si="7"/>
        <v>0.78231501432024708</v>
      </c>
      <c r="M43" s="1">
        <f t="shared" ref="M43:X43" si="52">IF(comp_level="low",M94,IF(comp_level="mid",M144,M194))</f>
        <v>5313354</v>
      </c>
      <c r="N43" s="1">
        <f t="shared" si="52"/>
        <v>3012430</v>
      </c>
      <c r="O43" s="1">
        <f t="shared" si="52"/>
        <v>33.1</v>
      </c>
      <c r="P43" s="1">
        <f t="shared" si="52"/>
        <v>7050987</v>
      </c>
      <c r="Q43" s="1">
        <f t="shared" si="52"/>
        <v>4678993</v>
      </c>
      <c r="R43" s="1">
        <f t="shared" si="52"/>
        <v>33.9</v>
      </c>
      <c r="S43" s="1">
        <f t="shared" si="52"/>
        <v>16384842</v>
      </c>
      <c r="T43" s="1">
        <f t="shared" si="52"/>
        <v>2253039</v>
      </c>
      <c r="U43" s="1">
        <f t="shared" si="52"/>
        <v>30.6</v>
      </c>
      <c r="V43" s="1">
        <f t="shared" si="52"/>
        <v>16574599</v>
      </c>
      <c r="W43" s="1">
        <f t="shared" si="52"/>
        <v>2538134</v>
      </c>
      <c r="X43" s="1">
        <f t="shared" si="52"/>
        <v>30.5</v>
      </c>
    </row>
    <row r="44" spans="1:24" x14ac:dyDescent="0.35">
      <c r="A44">
        <v>16.282</v>
      </c>
      <c r="B44">
        <v>32.564</v>
      </c>
      <c r="C44" s="1">
        <f t="shared" si="42"/>
        <v>4104321.0549988644</v>
      </c>
      <c r="D44" s="1">
        <f t="shared" si="43"/>
        <v>6247535.7739331527</v>
      </c>
      <c r="E44" s="1">
        <f t="shared" si="44"/>
        <v>4192853.6786114275</v>
      </c>
      <c r="F44" s="1">
        <f t="shared" si="45"/>
        <v>4553479.6128379228</v>
      </c>
      <c r="H44" s="16">
        <f t="shared" si="10"/>
        <v>0.69062247998863602</v>
      </c>
      <c r="I44" s="16">
        <f t="shared" si="5"/>
        <v>1.0512551508991612</v>
      </c>
      <c r="J44" s="16">
        <f t="shared" si="6"/>
        <v>0.7055196138287726</v>
      </c>
      <c r="K44" s="16">
        <f t="shared" si="7"/>
        <v>0.7662011184445926</v>
      </c>
      <c r="M44" s="1">
        <f t="shared" ref="M44:X44" si="53">IF(comp_level="low",M95,IF(comp_level="mid",M145,M195))</f>
        <v>6209941</v>
      </c>
      <c r="N44" s="1">
        <f t="shared" si="53"/>
        <v>3620102</v>
      </c>
      <c r="O44" s="1">
        <f t="shared" si="53"/>
        <v>33.700000000000003</v>
      </c>
      <c r="P44" s="1">
        <f t="shared" si="53"/>
        <v>8302894</v>
      </c>
      <c r="Q44" s="1">
        <f t="shared" si="53"/>
        <v>5603513</v>
      </c>
      <c r="R44" s="1">
        <f t="shared" si="53"/>
        <v>34.4</v>
      </c>
      <c r="S44" s="1">
        <f t="shared" si="53"/>
        <v>18936657</v>
      </c>
      <c r="T44" s="1">
        <f t="shared" si="53"/>
        <v>2675943</v>
      </c>
      <c r="U44" s="1">
        <f t="shared" si="53"/>
        <v>30.6</v>
      </c>
      <c r="V44" s="1">
        <f t="shared" si="53"/>
        <v>19152812</v>
      </c>
      <c r="W44" s="1">
        <f t="shared" si="53"/>
        <v>3017749</v>
      </c>
      <c r="X44" s="1">
        <f t="shared" si="53"/>
        <v>30.5</v>
      </c>
    </row>
    <row r="45" spans="1:24" x14ac:dyDescent="0.35">
      <c r="A45">
        <v>23.446000000000002</v>
      </c>
      <c r="B45">
        <v>46.892000000000003</v>
      </c>
      <c r="C45" s="1">
        <f t="shared" si="42"/>
        <v>5858011.781218173</v>
      </c>
      <c r="D45" s="1">
        <f t="shared" si="43"/>
        <v>8867930.5543812793</v>
      </c>
      <c r="E45" s="1">
        <f t="shared" si="44"/>
        <v>5874513.0066707814</v>
      </c>
      <c r="F45" s="1">
        <f t="shared" si="45"/>
        <v>6390544.9344389532</v>
      </c>
      <c r="H45" s="16">
        <f t="shared" si="10"/>
        <v>0.68452389942008074</v>
      </c>
      <c r="I45" s="16">
        <f t="shared" si="5"/>
        <v>1.0362407297189202</v>
      </c>
      <c r="J45" s="16">
        <f t="shared" si="6"/>
        <v>0.68645211049474009</v>
      </c>
      <c r="K45" s="16">
        <f t="shared" si="7"/>
        <v>0.74675178222870076</v>
      </c>
      <c r="M45" s="1">
        <f t="shared" ref="M45:X45" si="54">IF(comp_level="low",M96,IF(comp_level="mid",M146,M196))</f>
        <v>8671372</v>
      </c>
      <c r="N45" s="1">
        <f t="shared" si="54"/>
        <v>5180812</v>
      </c>
      <c r="O45" s="1">
        <f t="shared" si="54"/>
        <v>33.5</v>
      </c>
      <c r="P45" s="1">
        <f t="shared" si="54"/>
        <v>11039632</v>
      </c>
      <c r="Q45" s="1">
        <f t="shared" si="54"/>
        <v>8011001</v>
      </c>
      <c r="R45" s="1">
        <f t="shared" si="54"/>
        <v>34.299999999999997</v>
      </c>
      <c r="S45" s="1">
        <f t="shared" si="54"/>
        <v>26084969</v>
      </c>
      <c r="T45" s="1">
        <f t="shared" si="54"/>
        <v>3782941</v>
      </c>
      <c r="U45" s="1">
        <f t="shared" si="54"/>
        <v>30.5</v>
      </c>
      <c r="V45" s="1">
        <f t="shared" si="54"/>
        <v>26384204</v>
      </c>
      <c r="W45" s="1">
        <f t="shared" si="54"/>
        <v>4272888</v>
      </c>
      <c r="X45" s="1">
        <f t="shared" si="54"/>
        <v>30.4</v>
      </c>
    </row>
    <row r="46" spans="1:24" x14ac:dyDescent="0.35">
      <c r="A46">
        <v>28.135999999999999</v>
      </c>
      <c r="B46">
        <v>56.271000000000001</v>
      </c>
      <c r="C46" s="1">
        <f t="shared" si="42"/>
        <v>6921210.9142710557</v>
      </c>
      <c r="D46" s="1">
        <f t="shared" si="43"/>
        <v>10568927.752081845</v>
      </c>
      <c r="E46" s="1">
        <f t="shared" si="44"/>
        <v>6889539.9313232694</v>
      </c>
      <c r="F46" s="1">
        <f t="shared" si="45"/>
        <v>7514929.0019667167</v>
      </c>
      <c r="H46" s="16">
        <f t="shared" si="10"/>
        <v>0.67394873766471419</v>
      </c>
      <c r="I46" s="16">
        <f t="shared" si="5"/>
        <v>1.0291429643183057</v>
      </c>
      <c r="J46" s="16">
        <f t="shared" si="6"/>
        <v>0.67086479480519956</v>
      </c>
      <c r="K46" s="16">
        <f t="shared" si="7"/>
        <v>0.73176167830291194</v>
      </c>
      <c r="M46" s="1">
        <f t="shared" ref="M46:X46" si="55">IF(comp_level="low",M97,IF(comp_level="mid",M147,M197))</f>
        <v>9480138</v>
      </c>
      <c r="N46" s="1">
        <f t="shared" si="55"/>
        <v>6183129</v>
      </c>
      <c r="O46" s="1">
        <f t="shared" si="55"/>
        <v>33.9</v>
      </c>
      <c r="P46" s="1">
        <f t="shared" si="55"/>
        <v>12902096</v>
      </c>
      <c r="Q46" s="1">
        <f t="shared" si="55"/>
        <v>9568163</v>
      </c>
      <c r="R46" s="1">
        <f t="shared" si="55"/>
        <v>34.4</v>
      </c>
      <c r="S46" s="1">
        <f t="shared" si="55"/>
        <v>29924022</v>
      </c>
      <c r="T46" s="1">
        <f t="shared" si="55"/>
        <v>4490141</v>
      </c>
      <c r="U46" s="1">
        <f t="shared" si="55"/>
        <v>30.5</v>
      </c>
      <c r="V46" s="1">
        <f t="shared" si="55"/>
        <v>30307429</v>
      </c>
      <c r="W46" s="1">
        <f t="shared" si="55"/>
        <v>5082385</v>
      </c>
      <c r="X46" s="1">
        <f t="shared" si="55"/>
        <v>30.4</v>
      </c>
    </row>
    <row r="47" spans="1:24" x14ac:dyDescent="0.35">
      <c r="A47">
        <v>33.762</v>
      </c>
      <c r="B47">
        <v>67.525000000000006</v>
      </c>
      <c r="C47" s="1">
        <f t="shared" si="42"/>
        <v>8246641.7888670955</v>
      </c>
      <c r="D47" s="1">
        <f t="shared" si="43"/>
        <v>12637179.088982632</v>
      </c>
      <c r="E47" s="1">
        <f t="shared" si="44"/>
        <v>8244736.7402196582</v>
      </c>
      <c r="F47" s="1">
        <f t="shared" si="45"/>
        <v>8995840.584890157</v>
      </c>
      <c r="H47" s="16">
        <f t="shared" si="10"/>
        <v>0.66920025909546488</v>
      </c>
      <c r="I47" s="16">
        <f t="shared" si="5"/>
        <v>1.0254845229241785</v>
      </c>
      <c r="J47" s="16">
        <f t="shared" si="6"/>
        <v>0.66904566779865648</v>
      </c>
      <c r="K47" s="16">
        <f t="shared" si="7"/>
        <v>0.72999640390794851</v>
      </c>
      <c r="M47" s="1">
        <f t="shared" ref="M47:X47" si="56">IF(comp_level="low",M98,IF(comp_level="mid",M148,M198))</f>
        <v>11142439</v>
      </c>
      <c r="N47" s="1">
        <f t="shared" si="56"/>
        <v>7378479</v>
      </c>
      <c r="O47" s="1">
        <f t="shared" si="56"/>
        <v>33.799999999999997</v>
      </c>
      <c r="P47" s="1">
        <f t="shared" si="56"/>
        <v>14657714</v>
      </c>
      <c r="Q47" s="1">
        <f t="shared" si="56"/>
        <v>11501066</v>
      </c>
      <c r="R47" s="1">
        <f t="shared" si="56"/>
        <v>34.5</v>
      </c>
      <c r="S47" s="1">
        <f t="shared" si="56"/>
        <v>35922625</v>
      </c>
      <c r="T47" s="1">
        <f t="shared" si="56"/>
        <v>5355734</v>
      </c>
      <c r="U47" s="1">
        <f t="shared" si="56"/>
        <v>30.2</v>
      </c>
      <c r="V47" s="1">
        <f t="shared" si="56"/>
        <v>36339181</v>
      </c>
      <c r="W47" s="1">
        <f t="shared" si="56"/>
        <v>6070380</v>
      </c>
      <c r="X47" s="1">
        <f t="shared" si="56"/>
        <v>30.1</v>
      </c>
    </row>
    <row r="48" spans="1:24" x14ac:dyDescent="0.35">
      <c r="A48">
        <v>37.536000000000001</v>
      </c>
      <c r="B48">
        <v>75.072000000000003</v>
      </c>
      <c r="C48" s="1">
        <f t="shared" si="42"/>
        <v>9181649.4854837246</v>
      </c>
      <c r="D48" s="1">
        <f t="shared" si="43"/>
        <v>14362849.521960579</v>
      </c>
      <c r="E48" s="1">
        <f t="shared" si="44"/>
        <v>9160273.1419829912</v>
      </c>
      <c r="F48" s="1">
        <f t="shared" si="45"/>
        <v>9996085.6049812008</v>
      </c>
      <c r="H48" s="16">
        <f t="shared" si="10"/>
        <v>0.67016208625901597</v>
      </c>
      <c r="I48" s="16">
        <f t="shared" si="5"/>
        <v>1.0483342035087835</v>
      </c>
      <c r="J48" s="16">
        <f t="shared" si="6"/>
        <v>0.66860184210248508</v>
      </c>
      <c r="K48" s="16">
        <f t="shared" si="7"/>
        <v>0.72960720119506828</v>
      </c>
      <c r="M48" s="1">
        <f t="shared" ref="M48:X48" si="57">IF(comp_level="low",M99,IF(comp_level="mid",M149,M199))</f>
        <v>12737827</v>
      </c>
      <c r="N48" s="1">
        <f t="shared" si="57"/>
        <v>8186094</v>
      </c>
      <c r="O48" s="1">
        <f t="shared" si="57"/>
        <v>33.4</v>
      </c>
      <c r="P48" s="1">
        <f t="shared" si="57"/>
        <v>16201861</v>
      </c>
      <c r="Q48" s="1">
        <f t="shared" si="57"/>
        <v>13106135</v>
      </c>
      <c r="R48" s="1">
        <f t="shared" si="57"/>
        <v>34.4</v>
      </c>
      <c r="S48" s="1">
        <f t="shared" si="57"/>
        <v>39789172</v>
      </c>
      <c r="T48" s="1">
        <f t="shared" si="57"/>
        <v>5963521</v>
      </c>
      <c r="U48" s="1">
        <f t="shared" si="57"/>
        <v>30.3</v>
      </c>
      <c r="V48" s="1">
        <f t="shared" si="57"/>
        <v>40297603</v>
      </c>
      <c r="W48" s="1">
        <f t="shared" si="57"/>
        <v>6751955</v>
      </c>
      <c r="X48" s="1">
        <f t="shared" si="57"/>
        <v>30.1</v>
      </c>
    </row>
    <row r="49" spans="1:24" x14ac:dyDescent="0.35">
      <c r="A49">
        <v>45.042999999999999</v>
      </c>
      <c r="B49">
        <v>90.085999999999999</v>
      </c>
      <c r="C49" s="1">
        <f t="shared" si="42"/>
        <v>10928106.656581897</v>
      </c>
      <c r="D49" s="1">
        <f t="shared" si="43"/>
        <v>16930330.021405417</v>
      </c>
      <c r="E49" s="1">
        <f t="shared" si="44"/>
        <v>10820129.063620444</v>
      </c>
      <c r="F49" s="1">
        <f t="shared" si="45"/>
        <v>11828195.216550279</v>
      </c>
      <c r="H49" s="16">
        <f t="shared" si="10"/>
        <v>0.66469858218170808</v>
      </c>
      <c r="I49" s="16">
        <f t="shared" si="5"/>
        <v>1.029781893125894</v>
      </c>
      <c r="J49" s="16">
        <f t="shared" si="6"/>
        <v>0.6581308797237857</v>
      </c>
      <c r="K49" s="16">
        <f t="shared" si="7"/>
        <v>0.71944618013717054</v>
      </c>
      <c r="M49" s="1">
        <f t="shared" ref="M49:X49" si="58">IF(comp_level="low",M100,IF(comp_level="mid",M150,M200))</f>
        <v>14397040</v>
      </c>
      <c r="N49" s="1">
        <f t="shared" si="58"/>
        <v>9805500</v>
      </c>
      <c r="O49" s="1">
        <f t="shared" si="58"/>
        <v>33.700000000000003</v>
      </c>
      <c r="P49" s="1">
        <f t="shared" si="58"/>
        <v>19432894</v>
      </c>
      <c r="Q49" s="1">
        <f t="shared" si="58"/>
        <v>15422997</v>
      </c>
      <c r="R49" s="1">
        <f t="shared" si="58"/>
        <v>34.4</v>
      </c>
      <c r="S49" s="1">
        <f t="shared" si="58"/>
        <v>45969026</v>
      </c>
      <c r="T49" s="1">
        <f t="shared" si="58"/>
        <v>7134193</v>
      </c>
      <c r="U49" s="1">
        <f t="shared" si="58"/>
        <v>30.5</v>
      </c>
      <c r="V49" s="1">
        <f t="shared" si="58"/>
        <v>46559495</v>
      </c>
      <c r="W49" s="1">
        <f t="shared" si="58"/>
        <v>8087500</v>
      </c>
      <c r="X49" s="1">
        <f t="shared" si="58"/>
        <v>30.3</v>
      </c>
    </row>
    <row r="50" spans="1:24" x14ac:dyDescent="0.35">
      <c r="A50">
        <v>54.052</v>
      </c>
      <c r="B50">
        <v>108.104</v>
      </c>
      <c r="C50" s="1">
        <f t="shared" si="42"/>
        <v>13102877.081541844</v>
      </c>
      <c r="D50" s="1">
        <f t="shared" si="43"/>
        <v>20212814.379151996</v>
      </c>
      <c r="E50" s="1">
        <f t="shared" si="44"/>
        <v>12900525.838644058</v>
      </c>
      <c r="F50" s="1">
        <f t="shared" si="45"/>
        <v>14098079.053905098</v>
      </c>
      <c r="H50" s="16">
        <f t="shared" si="10"/>
        <v>0.66414366487987941</v>
      </c>
      <c r="I50" s="16">
        <f t="shared" si="5"/>
        <v>1.0245240442816606</v>
      </c>
      <c r="J50" s="16">
        <f t="shared" si="6"/>
        <v>0.65388711624443119</v>
      </c>
      <c r="K50" s="16">
        <f t="shared" si="7"/>
        <v>0.71458732554369753</v>
      </c>
      <c r="M50" s="1">
        <f t="shared" ref="M50:X50" si="59">IF(comp_level="low",M101,IF(comp_level="mid",M151,M201))</f>
        <v>16439536</v>
      </c>
      <c r="N50" s="1">
        <f t="shared" si="59"/>
        <v>11822967</v>
      </c>
      <c r="O50" s="1">
        <f t="shared" si="59"/>
        <v>33.9</v>
      </c>
      <c r="P50" s="1">
        <f t="shared" si="59"/>
        <v>22994018</v>
      </c>
      <c r="Q50" s="1">
        <f t="shared" si="59"/>
        <v>18429259</v>
      </c>
      <c r="R50" s="1">
        <f t="shared" si="59"/>
        <v>34.4</v>
      </c>
      <c r="S50" s="1">
        <f t="shared" si="59"/>
        <v>54472134</v>
      </c>
      <c r="T50" s="1">
        <f t="shared" si="59"/>
        <v>8528467</v>
      </c>
      <c r="U50" s="1">
        <f t="shared" si="59"/>
        <v>30.4</v>
      </c>
      <c r="V50" s="1">
        <f t="shared" si="59"/>
        <v>55177759</v>
      </c>
      <c r="W50" s="1">
        <f t="shared" si="59"/>
        <v>9664973</v>
      </c>
      <c r="X50" s="1">
        <f t="shared" si="59"/>
        <v>30.3</v>
      </c>
    </row>
    <row r="51" spans="1:24" x14ac:dyDescent="0.35">
      <c r="A51">
        <v>64.861999999999995</v>
      </c>
      <c r="B51">
        <v>129.72399999999999</v>
      </c>
      <c r="C51" s="1">
        <f t="shared" si="42"/>
        <v>15980665.178595377</v>
      </c>
      <c r="D51" s="1">
        <f t="shared" si="43"/>
        <v>24302634.069278747</v>
      </c>
      <c r="E51" s="1">
        <f t="shared" si="44"/>
        <v>15300379.517655181</v>
      </c>
      <c r="F51" s="1">
        <f t="shared" si="45"/>
        <v>16737910.10370509</v>
      </c>
      <c r="H51" s="16">
        <f t="shared" si="10"/>
        <v>0.67501224638338087</v>
      </c>
      <c r="I51" s="16">
        <f t="shared" si="5"/>
        <v>1.0265264576163915</v>
      </c>
      <c r="J51" s="16">
        <f t="shared" si="6"/>
        <v>0.6462774504883575</v>
      </c>
      <c r="K51" s="16">
        <f t="shared" si="7"/>
        <v>0.70699774837896479</v>
      </c>
      <c r="M51" s="1">
        <f t="shared" ref="M51:X51" si="60">IF(comp_level="low",M102,IF(comp_level="mid",M152,M202))</f>
        <v>19883393</v>
      </c>
      <c r="N51" s="1">
        <f t="shared" si="60"/>
        <v>14427851</v>
      </c>
      <c r="O51" s="1">
        <f t="shared" si="60"/>
        <v>33.5</v>
      </c>
      <c r="P51" s="1">
        <f t="shared" si="60"/>
        <v>27505678</v>
      </c>
      <c r="Q51" s="1">
        <f t="shared" si="60"/>
        <v>22169127</v>
      </c>
      <c r="R51" s="1">
        <f t="shared" si="60"/>
        <v>34.4</v>
      </c>
      <c r="S51" s="1">
        <f t="shared" si="60"/>
        <v>64026329</v>
      </c>
      <c r="T51" s="1">
        <f t="shared" si="60"/>
        <v>10161479</v>
      </c>
      <c r="U51" s="1">
        <f t="shared" si="60"/>
        <v>30.4</v>
      </c>
      <c r="V51" s="1">
        <f t="shared" si="60"/>
        <v>64860123</v>
      </c>
      <c r="W51" s="1">
        <f t="shared" si="60"/>
        <v>11521669</v>
      </c>
      <c r="X51" s="1">
        <f t="shared" si="60"/>
        <v>30.2</v>
      </c>
    </row>
    <row r="52" spans="1:24" x14ac:dyDescent="0.35">
      <c r="A52">
        <v>77.834000000000003</v>
      </c>
      <c r="B52">
        <v>155.66900000000001</v>
      </c>
      <c r="C52" s="1">
        <f t="shared" si="42"/>
        <v>18929413.529062603</v>
      </c>
      <c r="D52" s="1">
        <f t="shared" si="43"/>
        <v>28956401.498796936</v>
      </c>
      <c r="E52" s="1">
        <f t="shared" si="44"/>
        <v>18201607.19813101</v>
      </c>
      <c r="F52" s="1">
        <f t="shared" si="45"/>
        <v>19934483.483374782</v>
      </c>
      <c r="H52" s="16">
        <f t="shared" si="10"/>
        <v>0.66630787225298249</v>
      </c>
      <c r="I52" s="16">
        <f t="shared" si="5"/>
        <v>1.0192538844980215</v>
      </c>
      <c r="J52" s="16">
        <f t="shared" si="6"/>
        <v>0.64068937715112739</v>
      </c>
      <c r="K52" s="16">
        <f t="shared" si="7"/>
        <v>0.70168593727834483</v>
      </c>
      <c r="M52" s="1">
        <f t="shared" ref="M52:X52" si="61">IF(comp_level="low",M103,IF(comp_level="mid",M153,M203))</f>
        <v>23296493</v>
      </c>
      <c r="N52" s="1">
        <f t="shared" si="61"/>
        <v>17114268</v>
      </c>
      <c r="O52" s="1">
        <f t="shared" si="61"/>
        <v>33.799999999999997</v>
      </c>
      <c r="P52" s="1">
        <f t="shared" si="61"/>
        <v>31929719</v>
      </c>
      <c r="Q52" s="1">
        <f t="shared" si="61"/>
        <v>26479739</v>
      </c>
      <c r="R52" s="1">
        <f t="shared" si="61"/>
        <v>34.4</v>
      </c>
      <c r="S52" s="1">
        <f t="shared" si="61"/>
        <v>75505338</v>
      </c>
      <c r="T52" s="1">
        <f t="shared" si="61"/>
        <v>12141375</v>
      </c>
      <c r="U52" s="1">
        <f t="shared" si="61"/>
        <v>30.4</v>
      </c>
      <c r="V52" s="1">
        <f t="shared" si="61"/>
        <v>76601221</v>
      </c>
      <c r="W52" s="1">
        <f t="shared" si="61"/>
        <v>13780168</v>
      </c>
      <c r="X52" s="1">
        <f t="shared" si="61"/>
        <v>30.3</v>
      </c>
    </row>
    <row r="53" spans="1:24" x14ac:dyDescent="0.35">
      <c r="A53">
        <v>81</v>
      </c>
      <c r="B53">
        <v>162</v>
      </c>
      <c r="C53" s="1">
        <f t="shared" si="42"/>
        <v>19594860.601619992</v>
      </c>
      <c r="D53" s="1">
        <f t="shared" si="43"/>
        <v>30356083.915710658</v>
      </c>
      <c r="E53" s="1">
        <f t="shared" si="44"/>
        <v>18891154.093679767</v>
      </c>
      <c r="F53" s="1">
        <f t="shared" si="45"/>
        <v>20684233.852497652</v>
      </c>
      <c r="H53" s="16">
        <f t="shared" si="10"/>
        <v>0.66277221720344981</v>
      </c>
      <c r="I53" s="16">
        <f t="shared" si="5"/>
        <v>1.026757446836146</v>
      </c>
      <c r="J53" s="16">
        <f t="shared" si="6"/>
        <v>0.63897020442008345</v>
      </c>
      <c r="K53" s="16">
        <f t="shared" si="7"/>
        <v>0.69961893632665828</v>
      </c>
      <c r="M53" s="1">
        <f t="shared" ref="M53:X53" si="62">IF(comp_level="low",M104,IF(comp_level="mid",M154,M204))</f>
        <v>24495645</v>
      </c>
      <c r="N53" s="1">
        <f t="shared" si="62"/>
        <v>17684817</v>
      </c>
      <c r="O53" s="1">
        <f t="shared" si="62"/>
        <v>33.700000000000003</v>
      </c>
      <c r="P53" s="1">
        <f t="shared" si="62"/>
        <v>33405548</v>
      </c>
      <c r="Q53" s="1">
        <f t="shared" si="62"/>
        <v>27761126</v>
      </c>
      <c r="R53" s="1">
        <f t="shared" si="62"/>
        <v>34.200000000000003</v>
      </c>
      <c r="S53" s="1">
        <f t="shared" si="62"/>
        <v>78238586</v>
      </c>
      <c r="T53" s="1">
        <f t="shared" si="62"/>
        <v>12605289</v>
      </c>
      <c r="U53" s="1">
        <f t="shared" si="62"/>
        <v>30.3</v>
      </c>
      <c r="V53" s="1">
        <f t="shared" si="62"/>
        <v>79335320</v>
      </c>
      <c r="W53" s="1">
        <f t="shared" si="62"/>
        <v>14303855</v>
      </c>
      <c r="X53" s="1">
        <f t="shared" si="62"/>
        <v>30.2</v>
      </c>
    </row>
    <row r="55" spans="1:24" s="3" customFormat="1" x14ac:dyDescent="0.35">
      <c r="M55" s="3" t="s">
        <v>16</v>
      </c>
    </row>
    <row r="56" spans="1:24" x14ac:dyDescent="0.35">
      <c r="M56" s="1">
        <v>103125</v>
      </c>
      <c r="N56" s="1">
        <v>7314</v>
      </c>
      <c r="O56">
        <v>15.8</v>
      </c>
      <c r="P56" s="1">
        <v>103909</v>
      </c>
      <c r="Q56" s="1">
        <v>9086</v>
      </c>
      <c r="R56">
        <v>15.8</v>
      </c>
      <c r="S56" s="1">
        <v>671104</v>
      </c>
      <c r="T56" s="1">
        <v>37627</v>
      </c>
      <c r="U56">
        <v>24.3</v>
      </c>
      <c r="V56" s="1">
        <v>671344</v>
      </c>
      <c r="W56" s="1">
        <v>37770</v>
      </c>
      <c r="X56">
        <v>24.3</v>
      </c>
    </row>
    <row r="57" spans="1:24" x14ac:dyDescent="0.35">
      <c r="M57" s="1">
        <v>104095</v>
      </c>
      <c r="N57" s="1">
        <v>8131</v>
      </c>
      <c r="O57">
        <v>15.8</v>
      </c>
      <c r="P57" s="1">
        <v>106041</v>
      </c>
      <c r="Q57" s="1">
        <v>9973</v>
      </c>
      <c r="R57">
        <v>15.8</v>
      </c>
      <c r="S57" s="1">
        <v>667002</v>
      </c>
      <c r="T57" s="1">
        <v>37823</v>
      </c>
      <c r="U57">
        <v>24.4</v>
      </c>
      <c r="V57" s="1">
        <v>667272</v>
      </c>
      <c r="W57" s="1">
        <v>38009</v>
      </c>
      <c r="X57">
        <v>24.4</v>
      </c>
    </row>
    <row r="58" spans="1:24" x14ac:dyDescent="0.35">
      <c r="M58" s="1">
        <v>104975</v>
      </c>
      <c r="N58" s="1">
        <v>9303</v>
      </c>
      <c r="O58">
        <v>15.8</v>
      </c>
      <c r="P58" s="1">
        <v>112386</v>
      </c>
      <c r="Q58" s="1">
        <v>10963</v>
      </c>
      <c r="R58">
        <v>16</v>
      </c>
      <c r="S58" s="1">
        <v>683094</v>
      </c>
      <c r="T58" s="1">
        <v>38302</v>
      </c>
      <c r="U58">
        <v>24.4</v>
      </c>
      <c r="V58" s="1">
        <v>684331</v>
      </c>
      <c r="W58" s="1">
        <v>38549</v>
      </c>
      <c r="X58">
        <v>24.4</v>
      </c>
    </row>
    <row r="59" spans="1:24" x14ac:dyDescent="0.35">
      <c r="M59" s="1">
        <v>113926</v>
      </c>
      <c r="N59" s="1">
        <v>9856</v>
      </c>
      <c r="O59">
        <v>16</v>
      </c>
      <c r="P59" s="1">
        <v>115041</v>
      </c>
      <c r="Q59" s="1">
        <v>12578</v>
      </c>
      <c r="R59">
        <v>16</v>
      </c>
      <c r="S59" s="1">
        <v>717993</v>
      </c>
      <c r="T59" s="1">
        <v>39707</v>
      </c>
      <c r="U59">
        <v>24.5</v>
      </c>
      <c r="V59" s="1">
        <v>721406</v>
      </c>
      <c r="W59" s="1">
        <v>40122</v>
      </c>
      <c r="X59">
        <v>24.5</v>
      </c>
    </row>
    <row r="60" spans="1:24" x14ac:dyDescent="0.35">
      <c r="M60" s="1">
        <v>113926</v>
      </c>
      <c r="N60" s="1">
        <v>11429</v>
      </c>
      <c r="O60">
        <v>16</v>
      </c>
      <c r="P60" s="1">
        <v>121032</v>
      </c>
      <c r="Q60" s="1">
        <v>14465</v>
      </c>
      <c r="R60">
        <v>16.100000000000001</v>
      </c>
      <c r="S60" s="1">
        <v>740065</v>
      </c>
      <c r="T60" s="1">
        <v>41132</v>
      </c>
      <c r="U60">
        <v>25</v>
      </c>
      <c r="V60" s="1">
        <v>741699</v>
      </c>
      <c r="W60" s="1">
        <v>41653</v>
      </c>
      <c r="X60">
        <v>25</v>
      </c>
    </row>
    <row r="61" spans="1:24" x14ac:dyDescent="0.35">
      <c r="M61" s="1">
        <v>117841</v>
      </c>
      <c r="N61" s="1">
        <v>12900</v>
      </c>
      <c r="O61">
        <v>16.100000000000001</v>
      </c>
      <c r="P61" s="1">
        <v>124198</v>
      </c>
      <c r="Q61" s="1">
        <v>16822</v>
      </c>
      <c r="R61">
        <v>16.2</v>
      </c>
      <c r="S61" s="1">
        <v>760393</v>
      </c>
      <c r="T61" s="1">
        <v>42157</v>
      </c>
      <c r="U61">
        <v>25</v>
      </c>
      <c r="V61" s="1">
        <v>760845</v>
      </c>
      <c r="W61" s="1">
        <v>42719</v>
      </c>
      <c r="X61">
        <v>25</v>
      </c>
    </row>
    <row r="62" spans="1:24" x14ac:dyDescent="0.35">
      <c r="M62" s="1">
        <v>122490</v>
      </c>
      <c r="N62" s="1">
        <v>14389</v>
      </c>
      <c r="O62">
        <v>16.2</v>
      </c>
      <c r="P62" s="1">
        <v>131313</v>
      </c>
      <c r="Q62" s="1">
        <v>18237</v>
      </c>
      <c r="R62">
        <v>16.3</v>
      </c>
      <c r="S62" s="1">
        <v>783148</v>
      </c>
      <c r="T62" s="1">
        <v>43390</v>
      </c>
      <c r="U62">
        <v>25.1</v>
      </c>
      <c r="V62" s="1">
        <v>784889</v>
      </c>
      <c r="W62" s="1">
        <v>44170</v>
      </c>
      <c r="X62">
        <v>25.1</v>
      </c>
    </row>
    <row r="63" spans="1:24" x14ac:dyDescent="0.35">
      <c r="M63" s="1">
        <v>125805</v>
      </c>
      <c r="N63" s="1">
        <v>16776</v>
      </c>
      <c r="O63">
        <v>16.2</v>
      </c>
      <c r="P63" s="1">
        <v>136615</v>
      </c>
      <c r="Q63" s="1">
        <v>21620</v>
      </c>
      <c r="R63">
        <v>16.399999999999999</v>
      </c>
      <c r="S63" s="1">
        <v>826168</v>
      </c>
      <c r="T63" s="1">
        <v>46066</v>
      </c>
      <c r="U63">
        <v>25.6</v>
      </c>
      <c r="V63" s="1">
        <v>828637</v>
      </c>
      <c r="W63" s="1">
        <v>46975</v>
      </c>
      <c r="X63">
        <v>25.6</v>
      </c>
    </row>
    <row r="64" spans="1:24" x14ac:dyDescent="0.35">
      <c r="M64" s="1">
        <v>135745</v>
      </c>
      <c r="N64" s="1">
        <v>18956</v>
      </c>
      <c r="O64">
        <v>16.399999999999999</v>
      </c>
      <c r="P64" s="1">
        <v>148730</v>
      </c>
      <c r="Q64" s="1">
        <v>26219</v>
      </c>
      <c r="R64">
        <v>16.5</v>
      </c>
      <c r="S64" s="1">
        <v>864604</v>
      </c>
      <c r="T64" s="1">
        <v>48066</v>
      </c>
      <c r="U64">
        <v>25.7</v>
      </c>
      <c r="V64" s="1">
        <v>866471</v>
      </c>
      <c r="W64" s="1">
        <v>49348</v>
      </c>
      <c r="X64">
        <v>25.7</v>
      </c>
    </row>
    <row r="65" spans="13:24" x14ac:dyDescent="0.35">
      <c r="M65" s="1">
        <v>143710</v>
      </c>
      <c r="N65" s="1">
        <v>22759</v>
      </c>
      <c r="O65">
        <v>16.5</v>
      </c>
      <c r="P65" s="1">
        <v>161258</v>
      </c>
      <c r="Q65" s="1">
        <v>32316</v>
      </c>
      <c r="R65">
        <v>16.8</v>
      </c>
      <c r="S65" s="1">
        <v>916510</v>
      </c>
      <c r="T65" s="1">
        <v>52005</v>
      </c>
      <c r="U65">
        <v>25.9</v>
      </c>
      <c r="V65" s="1">
        <v>918420</v>
      </c>
      <c r="W65" s="1">
        <v>53571</v>
      </c>
      <c r="X65">
        <v>25.9</v>
      </c>
    </row>
    <row r="66" spans="13:24" x14ac:dyDescent="0.35">
      <c r="M66" s="1">
        <v>148730</v>
      </c>
      <c r="N66" s="1">
        <v>25658</v>
      </c>
      <c r="O66">
        <v>16.5</v>
      </c>
      <c r="P66" s="1">
        <v>175665</v>
      </c>
      <c r="Q66" s="1">
        <v>37308</v>
      </c>
      <c r="R66">
        <v>16.899999999999999</v>
      </c>
      <c r="S66" s="1">
        <v>956360</v>
      </c>
      <c r="T66" s="1">
        <v>54951</v>
      </c>
      <c r="U66">
        <v>26</v>
      </c>
      <c r="V66" s="1">
        <v>959781</v>
      </c>
      <c r="W66" s="1">
        <v>56911</v>
      </c>
      <c r="X66">
        <v>26</v>
      </c>
    </row>
    <row r="67" spans="13:24" x14ac:dyDescent="0.35">
      <c r="M67" s="1">
        <v>166908</v>
      </c>
      <c r="N67" s="1">
        <v>31543</v>
      </c>
      <c r="O67">
        <v>16.8</v>
      </c>
      <c r="P67" s="1">
        <v>197994</v>
      </c>
      <c r="Q67" s="1">
        <v>46514</v>
      </c>
      <c r="R67">
        <v>17.2</v>
      </c>
      <c r="S67" s="1">
        <v>1021239</v>
      </c>
      <c r="T67" s="1">
        <v>59205</v>
      </c>
      <c r="U67">
        <v>25.9</v>
      </c>
      <c r="V67" s="1">
        <v>1024380</v>
      </c>
      <c r="W67" s="1">
        <v>61657</v>
      </c>
      <c r="X67">
        <v>25.8</v>
      </c>
    </row>
    <row r="68" spans="13:24" x14ac:dyDescent="0.35">
      <c r="M68" s="1">
        <v>183969</v>
      </c>
      <c r="N68" s="1">
        <v>39231</v>
      </c>
      <c r="O68">
        <v>17</v>
      </c>
      <c r="P68" s="1">
        <v>217912</v>
      </c>
      <c r="Q68" s="1">
        <v>58642</v>
      </c>
      <c r="R68">
        <v>17.3</v>
      </c>
      <c r="S68" s="1">
        <v>1118144</v>
      </c>
      <c r="T68" s="1">
        <v>65587</v>
      </c>
      <c r="U68">
        <v>25.9</v>
      </c>
      <c r="V68" s="1">
        <v>1124665</v>
      </c>
      <c r="W68" s="1">
        <v>68996</v>
      </c>
      <c r="X68">
        <v>25.9</v>
      </c>
    </row>
    <row r="69" spans="13:24" x14ac:dyDescent="0.35">
      <c r="M69" s="1">
        <v>204885</v>
      </c>
      <c r="N69" s="1">
        <v>49163</v>
      </c>
      <c r="O69">
        <v>17.2</v>
      </c>
      <c r="P69" s="1">
        <v>230451</v>
      </c>
      <c r="Q69" s="1">
        <v>74340</v>
      </c>
      <c r="R69">
        <v>18.3</v>
      </c>
      <c r="S69" s="1">
        <v>1197728</v>
      </c>
      <c r="T69" s="1">
        <v>74216</v>
      </c>
      <c r="U69">
        <v>26.2</v>
      </c>
      <c r="V69" s="1">
        <v>1207911</v>
      </c>
      <c r="W69" s="1">
        <v>78641</v>
      </c>
      <c r="X69">
        <v>26.2</v>
      </c>
    </row>
    <row r="70" spans="13:24" x14ac:dyDescent="0.35">
      <c r="M70" s="1">
        <v>219116</v>
      </c>
      <c r="N70" s="1">
        <v>56395</v>
      </c>
      <c r="O70">
        <v>17.3</v>
      </c>
      <c r="P70" s="1">
        <v>247625</v>
      </c>
      <c r="Q70" s="1">
        <v>85910</v>
      </c>
      <c r="R70">
        <v>18.399999999999999</v>
      </c>
      <c r="S70" s="1">
        <v>1276043</v>
      </c>
      <c r="T70" s="1">
        <v>80473</v>
      </c>
      <c r="U70">
        <v>26.3</v>
      </c>
      <c r="V70" s="1">
        <v>1284557</v>
      </c>
      <c r="W70" s="1">
        <v>85637</v>
      </c>
      <c r="X70">
        <v>26.2</v>
      </c>
    </row>
    <row r="71" spans="13:24" x14ac:dyDescent="0.35">
      <c r="M71" s="1">
        <v>235161</v>
      </c>
      <c r="N71" s="1">
        <v>72142</v>
      </c>
      <c r="O71">
        <v>18.3</v>
      </c>
      <c r="P71" s="1">
        <v>282437</v>
      </c>
      <c r="Q71" s="1">
        <v>111179</v>
      </c>
      <c r="R71">
        <v>18.7</v>
      </c>
      <c r="S71" s="1">
        <v>1432211</v>
      </c>
      <c r="T71" s="1">
        <v>92351</v>
      </c>
      <c r="U71">
        <v>26.2</v>
      </c>
      <c r="V71" s="1">
        <v>1441834</v>
      </c>
      <c r="W71" s="1">
        <v>99181</v>
      </c>
      <c r="X71">
        <v>26.2</v>
      </c>
    </row>
    <row r="72" spans="13:24" x14ac:dyDescent="0.35">
      <c r="M72" s="1">
        <v>241357</v>
      </c>
      <c r="N72" s="1">
        <v>76359</v>
      </c>
      <c r="O72">
        <v>18.399999999999999</v>
      </c>
      <c r="P72" s="1">
        <v>287164</v>
      </c>
      <c r="Q72" s="1">
        <v>117111</v>
      </c>
      <c r="R72">
        <v>18.7</v>
      </c>
      <c r="S72" s="1">
        <v>1441486</v>
      </c>
      <c r="T72" s="1">
        <v>95643</v>
      </c>
      <c r="U72">
        <v>26.3</v>
      </c>
      <c r="V72" s="1">
        <v>1451099</v>
      </c>
      <c r="W72" s="1">
        <v>102781</v>
      </c>
      <c r="X72">
        <v>26.2</v>
      </c>
    </row>
    <row r="73" spans="13:24" x14ac:dyDescent="0.35">
      <c r="M73" s="1">
        <v>876498</v>
      </c>
      <c r="N73" s="1">
        <v>121993</v>
      </c>
      <c r="O73">
        <v>29.7</v>
      </c>
      <c r="P73" s="1">
        <v>1038096</v>
      </c>
      <c r="Q73" s="1">
        <v>171617</v>
      </c>
      <c r="R73">
        <v>30.3</v>
      </c>
      <c r="S73" s="1">
        <v>2438636</v>
      </c>
      <c r="T73" s="1">
        <v>149667</v>
      </c>
      <c r="U73">
        <v>31.5</v>
      </c>
      <c r="V73" s="1">
        <v>2459607</v>
      </c>
      <c r="W73" s="1">
        <v>157683</v>
      </c>
      <c r="X73">
        <v>31.5</v>
      </c>
    </row>
    <row r="74" spans="13:24" x14ac:dyDescent="0.35">
      <c r="M74" s="1">
        <v>921410</v>
      </c>
      <c r="N74" s="1">
        <v>137080</v>
      </c>
      <c r="O74">
        <v>29.7</v>
      </c>
      <c r="P74" s="1">
        <v>1025742</v>
      </c>
      <c r="Q74" s="1">
        <v>191866</v>
      </c>
      <c r="R74">
        <v>31</v>
      </c>
      <c r="S74" s="1">
        <v>2421528</v>
      </c>
      <c r="T74" s="1">
        <v>158458</v>
      </c>
      <c r="U74">
        <v>31.3</v>
      </c>
      <c r="V74" s="1">
        <v>2438656</v>
      </c>
      <c r="W74" s="1">
        <v>168033</v>
      </c>
      <c r="X74">
        <v>31.3</v>
      </c>
    </row>
    <row r="75" spans="13:24" x14ac:dyDescent="0.35">
      <c r="M75" s="1">
        <v>973721</v>
      </c>
      <c r="N75" s="1">
        <v>155207</v>
      </c>
      <c r="O75">
        <v>29.7</v>
      </c>
      <c r="P75" s="1">
        <v>1125169</v>
      </c>
      <c r="Q75" s="1">
        <v>223586</v>
      </c>
      <c r="R75">
        <v>31.2</v>
      </c>
      <c r="S75" s="1">
        <v>2544327</v>
      </c>
      <c r="T75" s="1">
        <v>173175</v>
      </c>
      <c r="U75">
        <v>31.2</v>
      </c>
      <c r="V75" s="1">
        <v>2555720</v>
      </c>
      <c r="W75" s="1">
        <v>183569</v>
      </c>
      <c r="X75">
        <v>31.2</v>
      </c>
    </row>
    <row r="76" spans="13:24" x14ac:dyDescent="0.35">
      <c r="M76" s="1">
        <v>1033996</v>
      </c>
      <c r="N76" s="1">
        <v>180013</v>
      </c>
      <c r="O76">
        <v>30.8</v>
      </c>
      <c r="P76" s="1">
        <v>1210530</v>
      </c>
      <c r="Q76" s="1">
        <v>260736</v>
      </c>
      <c r="R76">
        <v>31.5</v>
      </c>
      <c r="S76" s="1">
        <v>2733078</v>
      </c>
      <c r="T76" s="1">
        <v>191841</v>
      </c>
      <c r="U76">
        <v>31.4</v>
      </c>
      <c r="V76" s="1">
        <v>2740224</v>
      </c>
      <c r="W76" s="1">
        <v>204401</v>
      </c>
      <c r="X76">
        <v>31.3</v>
      </c>
    </row>
    <row r="77" spans="13:24" x14ac:dyDescent="0.35">
      <c r="M77" s="1">
        <v>1110595</v>
      </c>
      <c r="N77" s="1">
        <v>208745</v>
      </c>
      <c r="O77">
        <v>31.1</v>
      </c>
      <c r="P77" s="1">
        <v>1317270</v>
      </c>
      <c r="Q77" s="1">
        <v>303961</v>
      </c>
      <c r="R77">
        <v>31.7</v>
      </c>
      <c r="S77" s="1">
        <v>2906872</v>
      </c>
      <c r="T77" s="1">
        <v>213018</v>
      </c>
      <c r="U77">
        <v>31.2</v>
      </c>
      <c r="V77" s="1">
        <v>2925593</v>
      </c>
      <c r="W77" s="1">
        <v>228302</v>
      </c>
      <c r="X77">
        <v>31.2</v>
      </c>
    </row>
    <row r="78" spans="13:24" x14ac:dyDescent="0.35">
      <c r="M78" s="1">
        <v>1158040</v>
      </c>
      <c r="N78" s="1">
        <v>227823</v>
      </c>
      <c r="O78">
        <v>31.1</v>
      </c>
      <c r="P78" s="1">
        <v>1381211</v>
      </c>
      <c r="Q78" s="1">
        <v>333453</v>
      </c>
      <c r="R78">
        <v>31.8</v>
      </c>
      <c r="S78" s="1">
        <v>3075716</v>
      </c>
      <c r="T78" s="1">
        <v>226788</v>
      </c>
      <c r="U78">
        <v>31.3</v>
      </c>
      <c r="V78" s="1">
        <v>3091639</v>
      </c>
      <c r="W78" s="1">
        <v>243498</v>
      </c>
      <c r="X78">
        <v>31.2</v>
      </c>
    </row>
    <row r="79" spans="13:24" x14ac:dyDescent="0.35">
      <c r="M79" s="1">
        <v>1284524</v>
      </c>
      <c r="N79" s="1">
        <v>269637</v>
      </c>
      <c r="O79">
        <v>31.5</v>
      </c>
      <c r="P79" s="1">
        <v>1491970</v>
      </c>
      <c r="Q79" s="1">
        <v>393271</v>
      </c>
      <c r="R79">
        <v>32</v>
      </c>
      <c r="S79" s="1">
        <v>3331048</v>
      </c>
      <c r="T79" s="1">
        <v>265487</v>
      </c>
      <c r="U79">
        <v>31.3</v>
      </c>
      <c r="V79" s="1">
        <v>3346578</v>
      </c>
      <c r="W79" s="1">
        <v>285489</v>
      </c>
      <c r="X79">
        <v>31.3</v>
      </c>
    </row>
    <row r="80" spans="13:24" x14ac:dyDescent="0.35">
      <c r="M80" s="1">
        <v>1375231</v>
      </c>
      <c r="N80" s="1">
        <v>313845</v>
      </c>
      <c r="O80">
        <v>31.6</v>
      </c>
      <c r="P80" s="1">
        <v>1650504</v>
      </c>
      <c r="Q80" s="1">
        <v>464735</v>
      </c>
      <c r="R80">
        <v>32.299999999999997</v>
      </c>
      <c r="S80" s="1">
        <v>3586582</v>
      </c>
      <c r="T80" s="1">
        <v>297400</v>
      </c>
      <c r="U80">
        <v>31.4</v>
      </c>
      <c r="V80" s="1">
        <v>3608483</v>
      </c>
      <c r="W80" s="1">
        <v>321498</v>
      </c>
      <c r="X80">
        <v>31.3</v>
      </c>
    </row>
    <row r="81" spans="13:24" x14ac:dyDescent="0.35">
      <c r="M81" s="1">
        <v>1481610</v>
      </c>
      <c r="N81" s="1">
        <v>366292</v>
      </c>
      <c r="O81">
        <v>31.9</v>
      </c>
      <c r="P81" s="1">
        <v>1796366</v>
      </c>
      <c r="Q81" s="1">
        <v>545917</v>
      </c>
      <c r="R81">
        <v>32.299999999999997</v>
      </c>
      <c r="S81" s="1">
        <v>4067617</v>
      </c>
      <c r="T81" s="1">
        <v>342616</v>
      </c>
      <c r="U81">
        <v>31.4</v>
      </c>
      <c r="V81" s="1">
        <v>4094475</v>
      </c>
      <c r="W81" s="1">
        <v>371814</v>
      </c>
      <c r="X81">
        <v>31.3</v>
      </c>
    </row>
    <row r="82" spans="13:24" x14ac:dyDescent="0.35">
      <c r="M82" s="1">
        <v>1788090</v>
      </c>
      <c r="N82" s="1">
        <v>507098</v>
      </c>
      <c r="O82">
        <v>32.1</v>
      </c>
      <c r="P82" s="1">
        <v>2196466</v>
      </c>
      <c r="Q82" s="1">
        <v>761829</v>
      </c>
      <c r="R82">
        <v>32.6</v>
      </c>
      <c r="S82" s="1">
        <v>4877656</v>
      </c>
      <c r="T82" s="1">
        <v>446287</v>
      </c>
      <c r="U82">
        <v>31.2</v>
      </c>
      <c r="V82" s="1">
        <v>4906146</v>
      </c>
      <c r="W82" s="1">
        <v>488042</v>
      </c>
      <c r="X82">
        <v>31.2</v>
      </c>
    </row>
    <row r="83" spans="13:24" x14ac:dyDescent="0.35">
      <c r="M83" s="1">
        <v>1951890</v>
      </c>
      <c r="N83" s="1">
        <v>595837</v>
      </c>
      <c r="O83">
        <v>32.200000000000003</v>
      </c>
      <c r="P83" s="1">
        <v>2478195</v>
      </c>
      <c r="Q83" s="1">
        <v>899090</v>
      </c>
      <c r="R83">
        <v>33.4</v>
      </c>
      <c r="S83" s="1">
        <v>5372900</v>
      </c>
      <c r="T83" s="1">
        <v>507981</v>
      </c>
      <c r="U83">
        <v>31.4</v>
      </c>
      <c r="V83" s="1">
        <v>5412419</v>
      </c>
      <c r="W83" s="1">
        <v>558503</v>
      </c>
      <c r="X83">
        <v>31.3</v>
      </c>
    </row>
    <row r="84" spans="13:24" x14ac:dyDescent="0.35">
      <c r="M84" s="1">
        <v>2196042</v>
      </c>
      <c r="N84" s="1">
        <v>705310</v>
      </c>
      <c r="O84">
        <v>32.299999999999997</v>
      </c>
      <c r="P84" s="1">
        <v>2713812</v>
      </c>
      <c r="Q84" s="1">
        <v>1061747</v>
      </c>
      <c r="R84">
        <v>33.4</v>
      </c>
      <c r="S84" s="1">
        <v>6230892</v>
      </c>
      <c r="T84" s="1">
        <v>593957</v>
      </c>
      <c r="U84">
        <v>31.4</v>
      </c>
      <c r="V84" s="1">
        <v>6278110</v>
      </c>
      <c r="W84" s="1">
        <v>654904</v>
      </c>
      <c r="X84">
        <v>31.3</v>
      </c>
    </row>
    <row r="85" spans="13:24" x14ac:dyDescent="0.35">
      <c r="M85" s="1">
        <v>2312828</v>
      </c>
      <c r="N85" s="1">
        <v>760398</v>
      </c>
      <c r="O85">
        <v>32.4</v>
      </c>
      <c r="P85" s="1">
        <v>2854206</v>
      </c>
      <c r="Q85" s="1">
        <v>1145776</v>
      </c>
      <c r="R85">
        <v>33.6</v>
      </c>
      <c r="S85" s="1">
        <v>6473709</v>
      </c>
      <c r="T85" s="1">
        <v>634119</v>
      </c>
      <c r="U85">
        <v>31.3</v>
      </c>
      <c r="V85" s="1">
        <v>6523616</v>
      </c>
      <c r="W85" s="1">
        <v>699977</v>
      </c>
      <c r="X85">
        <v>31.3</v>
      </c>
    </row>
    <row r="86" spans="13:24" x14ac:dyDescent="0.35">
      <c r="M86" s="1">
        <v>2639603</v>
      </c>
      <c r="N86" s="1">
        <v>895338</v>
      </c>
      <c r="O86">
        <v>32.9</v>
      </c>
      <c r="P86" s="1">
        <v>3261073</v>
      </c>
      <c r="Q86" s="1">
        <v>1365959</v>
      </c>
      <c r="R86">
        <v>33.5</v>
      </c>
      <c r="S86" s="1">
        <v>7218039</v>
      </c>
      <c r="T86" s="1">
        <v>735068</v>
      </c>
      <c r="U86">
        <v>31.3</v>
      </c>
      <c r="V86" s="1">
        <v>7276074</v>
      </c>
      <c r="W86" s="1">
        <v>814569</v>
      </c>
      <c r="X86">
        <v>31.3</v>
      </c>
    </row>
    <row r="87" spans="13:24" x14ac:dyDescent="0.35">
      <c r="M87" s="1">
        <v>2862458</v>
      </c>
      <c r="N87" s="1">
        <v>1035235</v>
      </c>
      <c r="O87">
        <v>33</v>
      </c>
      <c r="P87" s="1">
        <v>3577960</v>
      </c>
      <c r="Q87" s="1">
        <v>1584740</v>
      </c>
      <c r="R87">
        <v>33.700000000000003</v>
      </c>
      <c r="S87" s="1">
        <v>8015346</v>
      </c>
      <c r="T87" s="1">
        <v>838158</v>
      </c>
      <c r="U87">
        <v>31.4</v>
      </c>
      <c r="V87" s="1">
        <v>8014634</v>
      </c>
      <c r="W87" s="1">
        <v>929953</v>
      </c>
      <c r="X87">
        <v>31.3</v>
      </c>
    </row>
    <row r="88" spans="13:24" x14ac:dyDescent="0.35">
      <c r="M88" s="1">
        <v>2526877</v>
      </c>
      <c r="N88" s="1">
        <v>1033380</v>
      </c>
      <c r="O88">
        <v>32.299999999999997</v>
      </c>
      <c r="P88" s="1">
        <v>3154218</v>
      </c>
      <c r="Q88" s="1">
        <v>1580950</v>
      </c>
      <c r="R88">
        <v>33.200000000000003</v>
      </c>
      <c r="S88" s="1">
        <v>8018536</v>
      </c>
      <c r="T88" s="1">
        <v>861261</v>
      </c>
      <c r="U88">
        <v>30.9</v>
      </c>
      <c r="V88" s="1">
        <v>8065404</v>
      </c>
      <c r="W88" s="1">
        <v>953196</v>
      </c>
      <c r="X88">
        <v>30.9</v>
      </c>
    </row>
    <row r="89" spans="13:24" x14ac:dyDescent="0.35">
      <c r="M89" s="1">
        <v>2813141</v>
      </c>
      <c r="N89" s="1">
        <v>1246973</v>
      </c>
      <c r="O89">
        <v>32.5</v>
      </c>
      <c r="P89" s="1">
        <v>3652284</v>
      </c>
      <c r="Q89" s="1">
        <v>1929315</v>
      </c>
      <c r="R89">
        <v>33.200000000000003</v>
      </c>
      <c r="S89" s="1">
        <v>8644680</v>
      </c>
      <c r="T89" s="1">
        <v>994975</v>
      </c>
      <c r="U89">
        <v>30.7</v>
      </c>
      <c r="V89" s="1">
        <v>8757130</v>
      </c>
      <c r="W89" s="1">
        <v>1113170</v>
      </c>
      <c r="X89">
        <v>30.6</v>
      </c>
    </row>
    <row r="90" spans="13:24" x14ac:dyDescent="0.35">
      <c r="M90" s="1">
        <v>2813153</v>
      </c>
      <c r="N90" s="1">
        <v>1247166</v>
      </c>
      <c r="O90">
        <v>32.5</v>
      </c>
      <c r="P90" s="1">
        <v>3652297</v>
      </c>
      <c r="Q90" s="1">
        <v>1929622</v>
      </c>
      <c r="R90">
        <v>33.200000000000003</v>
      </c>
      <c r="S90" s="1">
        <v>8644880</v>
      </c>
      <c r="T90" s="1">
        <v>995093</v>
      </c>
      <c r="U90">
        <v>30.7</v>
      </c>
      <c r="V90" s="1">
        <v>8757212</v>
      </c>
      <c r="W90" s="1">
        <v>1113308</v>
      </c>
      <c r="X90">
        <v>30.6</v>
      </c>
    </row>
    <row r="91" spans="13:24" x14ac:dyDescent="0.35">
      <c r="M91" s="1">
        <v>3173606</v>
      </c>
      <c r="N91" s="1">
        <v>1526998</v>
      </c>
      <c r="O91">
        <v>32.299999999999997</v>
      </c>
      <c r="P91" s="1">
        <v>4109203</v>
      </c>
      <c r="Q91" s="1">
        <v>2339551</v>
      </c>
      <c r="R91">
        <v>33.5</v>
      </c>
      <c r="S91" s="1">
        <v>9903342</v>
      </c>
      <c r="T91" s="1">
        <v>1188588</v>
      </c>
      <c r="U91">
        <v>30.7</v>
      </c>
      <c r="V91" s="1">
        <v>10030390</v>
      </c>
      <c r="W91" s="1">
        <v>1332741</v>
      </c>
      <c r="X91">
        <v>30.6</v>
      </c>
    </row>
    <row r="92" spans="13:24" x14ac:dyDescent="0.35">
      <c r="M92" s="1">
        <v>3729683</v>
      </c>
      <c r="N92" s="1">
        <v>1846369</v>
      </c>
      <c r="O92">
        <v>32.799999999999997</v>
      </c>
      <c r="P92" s="1">
        <v>4727135</v>
      </c>
      <c r="Q92" s="1">
        <v>2840128</v>
      </c>
      <c r="R92">
        <v>33.6</v>
      </c>
      <c r="S92" s="1">
        <v>11456216</v>
      </c>
      <c r="T92" s="1">
        <v>1430560</v>
      </c>
      <c r="U92">
        <v>30.5</v>
      </c>
      <c r="V92" s="1">
        <v>11550441</v>
      </c>
      <c r="W92" s="1">
        <v>1600420</v>
      </c>
      <c r="X92">
        <v>30.5</v>
      </c>
    </row>
    <row r="93" spans="13:24" x14ac:dyDescent="0.35">
      <c r="M93" s="1">
        <v>4465081</v>
      </c>
      <c r="N93" s="1">
        <v>2450050</v>
      </c>
      <c r="O93">
        <v>33</v>
      </c>
      <c r="P93" s="1">
        <v>6083698</v>
      </c>
      <c r="Q93" s="1">
        <v>3826891</v>
      </c>
      <c r="R93">
        <v>34</v>
      </c>
      <c r="S93" s="1">
        <v>14009934</v>
      </c>
      <c r="T93" s="1">
        <v>1855445</v>
      </c>
      <c r="U93">
        <v>30.7</v>
      </c>
      <c r="V93" s="1">
        <v>14183992</v>
      </c>
      <c r="W93" s="1">
        <v>2089217</v>
      </c>
      <c r="X93">
        <v>30.6</v>
      </c>
    </row>
    <row r="94" spans="13:24" x14ac:dyDescent="0.35">
      <c r="M94" s="1">
        <v>5313354</v>
      </c>
      <c r="N94" s="1">
        <v>3012430</v>
      </c>
      <c r="O94">
        <v>33.1</v>
      </c>
      <c r="P94" s="1">
        <v>7050987</v>
      </c>
      <c r="Q94" s="1">
        <v>4678993</v>
      </c>
      <c r="R94">
        <v>33.9</v>
      </c>
      <c r="S94" s="1">
        <v>16384842</v>
      </c>
      <c r="T94" s="1">
        <v>2253039</v>
      </c>
      <c r="U94">
        <v>30.6</v>
      </c>
      <c r="V94" s="1">
        <v>16574599</v>
      </c>
      <c r="W94" s="1">
        <v>2538134</v>
      </c>
      <c r="X94">
        <v>30.5</v>
      </c>
    </row>
    <row r="95" spans="13:24" x14ac:dyDescent="0.35">
      <c r="M95" s="1">
        <v>6209941</v>
      </c>
      <c r="N95" s="1">
        <v>3620102</v>
      </c>
      <c r="O95">
        <v>33.700000000000003</v>
      </c>
      <c r="P95" s="1">
        <v>8302894</v>
      </c>
      <c r="Q95" s="1">
        <v>5603513</v>
      </c>
      <c r="R95">
        <v>34.4</v>
      </c>
      <c r="S95" s="1">
        <v>18936657</v>
      </c>
      <c r="T95" s="1">
        <v>2675943</v>
      </c>
      <c r="U95">
        <v>30.6</v>
      </c>
      <c r="V95" s="1">
        <v>19152812</v>
      </c>
      <c r="W95" s="1">
        <v>3017749</v>
      </c>
      <c r="X95">
        <v>30.5</v>
      </c>
    </row>
    <row r="96" spans="13:24" x14ac:dyDescent="0.35">
      <c r="M96" s="1">
        <v>8671372</v>
      </c>
      <c r="N96" s="1">
        <v>5180812</v>
      </c>
      <c r="O96">
        <v>33.5</v>
      </c>
      <c r="P96" s="1">
        <v>11039632</v>
      </c>
      <c r="Q96" s="1">
        <v>8011001</v>
      </c>
      <c r="R96">
        <v>34.299999999999997</v>
      </c>
      <c r="S96" s="1">
        <v>26084969</v>
      </c>
      <c r="T96" s="1">
        <v>3782941</v>
      </c>
      <c r="U96">
        <v>30.5</v>
      </c>
      <c r="V96" s="1">
        <v>26384204</v>
      </c>
      <c r="W96" s="1">
        <v>4272888</v>
      </c>
      <c r="X96">
        <v>30.4</v>
      </c>
    </row>
    <row r="97" spans="13:24" x14ac:dyDescent="0.35">
      <c r="M97" s="1">
        <v>9480138</v>
      </c>
      <c r="N97" s="1">
        <v>6183129</v>
      </c>
      <c r="O97">
        <v>33.9</v>
      </c>
      <c r="P97" s="1">
        <v>12902096</v>
      </c>
      <c r="Q97" s="1">
        <v>9568163</v>
      </c>
      <c r="R97">
        <v>34.4</v>
      </c>
      <c r="S97" s="1">
        <v>29924022</v>
      </c>
      <c r="T97" s="1">
        <v>4490141</v>
      </c>
      <c r="U97">
        <v>30.5</v>
      </c>
      <c r="V97" s="1">
        <v>30307429</v>
      </c>
      <c r="W97" s="1">
        <v>5082385</v>
      </c>
      <c r="X97">
        <v>30.4</v>
      </c>
    </row>
    <row r="98" spans="13:24" x14ac:dyDescent="0.35">
      <c r="M98" s="1">
        <v>11142439</v>
      </c>
      <c r="N98" s="1">
        <v>7378479</v>
      </c>
      <c r="O98">
        <v>33.799999999999997</v>
      </c>
      <c r="P98" s="1">
        <v>14657714</v>
      </c>
      <c r="Q98" s="1">
        <v>11501066</v>
      </c>
      <c r="R98">
        <v>34.5</v>
      </c>
      <c r="S98" s="1">
        <v>35922625</v>
      </c>
      <c r="T98" s="1">
        <v>5355734</v>
      </c>
      <c r="U98">
        <v>30.2</v>
      </c>
      <c r="V98" s="1">
        <v>36339181</v>
      </c>
      <c r="W98" s="1">
        <v>6070380</v>
      </c>
      <c r="X98">
        <v>30.1</v>
      </c>
    </row>
    <row r="99" spans="13:24" x14ac:dyDescent="0.35">
      <c r="M99" s="1">
        <v>12737827</v>
      </c>
      <c r="N99" s="1">
        <v>8186094</v>
      </c>
      <c r="O99">
        <v>33.4</v>
      </c>
      <c r="P99" s="1">
        <v>16201861</v>
      </c>
      <c r="Q99" s="1">
        <v>13106135</v>
      </c>
      <c r="R99">
        <v>34.4</v>
      </c>
      <c r="S99" s="1">
        <v>39789172</v>
      </c>
      <c r="T99" s="1">
        <v>5963521</v>
      </c>
      <c r="U99">
        <v>30.3</v>
      </c>
      <c r="V99" s="1">
        <v>40297603</v>
      </c>
      <c r="W99" s="1">
        <v>6751955</v>
      </c>
      <c r="X99">
        <v>30.1</v>
      </c>
    </row>
    <row r="100" spans="13:24" x14ac:dyDescent="0.35">
      <c r="M100" s="1">
        <v>14397040</v>
      </c>
      <c r="N100" s="1">
        <v>9805500</v>
      </c>
      <c r="O100">
        <v>33.700000000000003</v>
      </c>
      <c r="P100" s="1">
        <v>19432894</v>
      </c>
      <c r="Q100" s="1">
        <v>15422997</v>
      </c>
      <c r="R100">
        <v>34.4</v>
      </c>
      <c r="S100" s="1">
        <v>45969026</v>
      </c>
      <c r="T100" s="1">
        <v>7134193</v>
      </c>
      <c r="U100">
        <v>30.5</v>
      </c>
      <c r="V100" s="1">
        <v>46559495</v>
      </c>
      <c r="W100" s="1">
        <v>8087500</v>
      </c>
      <c r="X100">
        <v>30.3</v>
      </c>
    </row>
    <row r="101" spans="13:24" x14ac:dyDescent="0.35">
      <c r="M101" s="1">
        <v>16439536</v>
      </c>
      <c r="N101" s="1">
        <v>11822967</v>
      </c>
      <c r="O101">
        <v>33.9</v>
      </c>
      <c r="P101" s="1">
        <v>22994018</v>
      </c>
      <c r="Q101" s="1">
        <v>18429259</v>
      </c>
      <c r="R101">
        <v>34.4</v>
      </c>
      <c r="S101" s="1">
        <v>54472134</v>
      </c>
      <c r="T101" s="1">
        <v>8528467</v>
      </c>
      <c r="U101">
        <v>30.4</v>
      </c>
      <c r="V101" s="1">
        <v>55177759</v>
      </c>
      <c r="W101" s="1">
        <v>9664973</v>
      </c>
      <c r="X101">
        <v>30.3</v>
      </c>
    </row>
    <row r="102" spans="13:24" x14ac:dyDescent="0.35">
      <c r="M102" s="1">
        <v>19883393</v>
      </c>
      <c r="N102" s="1">
        <v>14427851</v>
      </c>
      <c r="O102">
        <v>33.5</v>
      </c>
      <c r="P102" s="1">
        <v>27505678</v>
      </c>
      <c r="Q102" s="1">
        <v>22169127</v>
      </c>
      <c r="R102">
        <v>34.4</v>
      </c>
      <c r="S102" s="1">
        <v>64026329</v>
      </c>
      <c r="T102" s="1">
        <v>10161479</v>
      </c>
      <c r="U102">
        <v>30.4</v>
      </c>
      <c r="V102" s="1">
        <v>64860123</v>
      </c>
      <c r="W102" s="1">
        <v>11521669</v>
      </c>
      <c r="X102">
        <v>30.2</v>
      </c>
    </row>
    <row r="103" spans="13:24" x14ac:dyDescent="0.35">
      <c r="M103" s="1">
        <v>23296493</v>
      </c>
      <c r="N103" s="1">
        <v>17114268</v>
      </c>
      <c r="O103">
        <v>33.799999999999997</v>
      </c>
      <c r="P103" s="1">
        <v>31929719</v>
      </c>
      <c r="Q103" s="1">
        <v>26479739</v>
      </c>
      <c r="R103">
        <v>34.4</v>
      </c>
      <c r="S103" s="1">
        <v>75505338</v>
      </c>
      <c r="T103" s="1">
        <v>12141375</v>
      </c>
      <c r="U103">
        <v>30.4</v>
      </c>
      <c r="V103" s="1">
        <v>76601221</v>
      </c>
      <c r="W103" s="1">
        <v>13780168</v>
      </c>
      <c r="X103">
        <v>30.3</v>
      </c>
    </row>
    <row r="104" spans="13:24" x14ac:dyDescent="0.35">
      <c r="M104" s="1">
        <v>24495645</v>
      </c>
      <c r="N104" s="1">
        <v>17684817</v>
      </c>
      <c r="O104">
        <v>33.700000000000003</v>
      </c>
      <c r="P104" s="1">
        <v>33405548</v>
      </c>
      <c r="Q104" s="1">
        <v>27761126</v>
      </c>
      <c r="R104">
        <v>34.200000000000003</v>
      </c>
      <c r="S104" s="1">
        <v>78238586</v>
      </c>
      <c r="T104" s="1">
        <v>12605289</v>
      </c>
      <c r="U104">
        <v>30.3</v>
      </c>
      <c r="V104" s="1">
        <v>79335320</v>
      </c>
      <c r="W104" s="1">
        <v>14303855</v>
      </c>
      <c r="X104">
        <v>30.2</v>
      </c>
    </row>
    <row r="105" spans="13:24" s="3" customFormat="1" x14ac:dyDescent="0.35">
      <c r="M105" s="3" t="s">
        <v>17</v>
      </c>
    </row>
    <row r="106" spans="13:24" x14ac:dyDescent="0.35">
      <c r="M106" s="1">
        <v>146562</v>
      </c>
      <c r="N106" s="1">
        <v>7314</v>
      </c>
      <c r="O106">
        <v>16.399999999999999</v>
      </c>
      <c r="P106" s="1">
        <v>147349</v>
      </c>
      <c r="Q106" s="1">
        <v>9086</v>
      </c>
      <c r="R106">
        <v>16.399999999999999</v>
      </c>
      <c r="S106" s="1">
        <v>860329</v>
      </c>
      <c r="T106" s="1">
        <v>43001</v>
      </c>
      <c r="U106">
        <v>23.9</v>
      </c>
      <c r="V106" s="1">
        <v>860706</v>
      </c>
      <c r="W106" s="1">
        <v>43149</v>
      </c>
      <c r="X106">
        <v>23.9</v>
      </c>
    </row>
    <row r="107" spans="13:24" x14ac:dyDescent="0.35">
      <c r="M107" s="1">
        <v>149294</v>
      </c>
      <c r="N107" s="1">
        <v>8131</v>
      </c>
      <c r="O107">
        <v>16.399999999999999</v>
      </c>
      <c r="P107" s="1">
        <v>151790</v>
      </c>
      <c r="Q107" s="1">
        <v>9973</v>
      </c>
      <c r="R107">
        <v>16.5</v>
      </c>
      <c r="S107" s="1">
        <v>842829</v>
      </c>
      <c r="T107" s="1">
        <v>43555</v>
      </c>
      <c r="U107">
        <v>23.9</v>
      </c>
      <c r="V107" s="1">
        <v>843218</v>
      </c>
      <c r="W107" s="1">
        <v>43741</v>
      </c>
      <c r="X107">
        <v>23.9</v>
      </c>
    </row>
    <row r="108" spans="13:24" x14ac:dyDescent="0.35">
      <c r="M108" s="1">
        <v>150179</v>
      </c>
      <c r="N108" s="1">
        <v>9303</v>
      </c>
      <c r="O108">
        <v>16.5</v>
      </c>
      <c r="P108" s="1">
        <v>159851</v>
      </c>
      <c r="Q108" s="1">
        <v>10963</v>
      </c>
      <c r="R108">
        <v>16.5</v>
      </c>
      <c r="S108" s="1">
        <v>849854</v>
      </c>
      <c r="T108" s="1">
        <v>43871</v>
      </c>
      <c r="U108">
        <v>23.9</v>
      </c>
      <c r="V108" s="1">
        <v>851214</v>
      </c>
      <c r="W108" s="1">
        <v>44118</v>
      </c>
      <c r="X108">
        <v>23.9</v>
      </c>
    </row>
    <row r="109" spans="13:24" x14ac:dyDescent="0.35">
      <c r="M109" s="1">
        <v>163453</v>
      </c>
      <c r="N109" s="1">
        <v>9856</v>
      </c>
      <c r="O109">
        <v>16.5</v>
      </c>
      <c r="P109" s="1">
        <v>164164</v>
      </c>
      <c r="Q109" s="1">
        <v>12578</v>
      </c>
      <c r="R109">
        <v>16.5</v>
      </c>
      <c r="S109" s="1">
        <v>886560</v>
      </c>
      <c r="T109" s="1">
        <v>45396</v>
      </c>
      <c r="U109">
        <v>24</v>
      </c>
      <c r="V109" s="1">
        <v>890364</v>
      </c>
      <c r="W109" s="1">
        <v>45822</v>
      </c>
      <c r="X109">
        <v>24.1</v>
      </c>
    </row>
    <row r="110" spans="13:24" x14ac:dyDescent="0.35">
      <c r="M110" s="1">
        <v>163453</v>
      </c>
      <c r="N110" s="1">
        <v>11429</v>
      </c>
      <c r="O110">
        <v>16.5</v>
      </c>
      <c r="P110" s="1">
        <v>170172</v>
      </c>
      <c r="Q110" s="1">
        <v>14465</v>
      </c>
      <c r="R110">
        <v>16.600000000000001</v>
      </c>
      <c r="S110" s="1">
        <v>916114</v>
      </c>
      <c r="T110" s="1">
        <v>46906</v>
      </c>
      <c r="U110">
        <v>24.1</v>
      </c>
      <c r="V110" s="1">
        <v>918144</v>
      </c>
      <c r="W110" s="1">
        <v>47438</v>
      </c>
      <c r="X110">
        <v>24.1</v>
      </c>
    </row>
    <row r="111" spans="13:24" x14ac:dyDescent="0.35">
      <c r="M111" s="1">
        <v>170069</v>
      </c>
      <c r="N111" s="1">
        <v>12900</v>
      </c>
      <c r="O111">
        <v>16.600000000000001</v>
      </c>
      <c r="P111" s="1">
        <v>174511</v>
      </c>
      <c r="Q111" s="1">
        <v>16822</v>
      </c>
      <c r="R111">
        <v>16.7</v>
      </c>
      <c r="S111" s="1">
        <v>940622</v>
      </c>
      <c r="T111" s="1">
        <v>47961</v>
      </c>
      <c r="U111">
        <v>24.2</v>
      </c>
      <c r="V111" s="1">
        <v>941211</v>
      </c>
      <c r="W111" s="1">
        <v>48523</v>
      </c>
      <c r="X111">
        <v>24.1</v>
      </c>
    </row>
    <row r="112" spans="13:24" x14ac:dyDescent="0.35">
      <c r="M112" s="1">
        <v>173588</v>
      </c>
      <c r="N112" s="1">
        <v>14389</v>
      </c>
      <c r="O112">
        <v>16.7</v>
      </c>
      <c r="P112" s="1">
        <v>181328</v>
      </c>
      <c r="Q112" s="1">
        <v>18237</v>
      </c>
      <c r="R112">
        <v>16.7</v>
      </c>
      <c r="S112" s="1">
        <v>960780</v>
      </c>
      <c r="T112" s="1">
        <v>49228</v>
      </c>
      <c r="U112">
        <v>24.2</v>
      </c>
      <c r="V112" s="1">
        <v>962907</v>
      </c>
      <c r="W112" s="1">
        <v>50017</v>
      </c>
      <c r="X112">
        <v>24.2</v>
      </c>
    </row>
    <row r="113" spans="13:24" x14ac:dyDescent="0.35">
      <c r="M113" s="1">
        <v>175657</v>
      </c>
      <c r="N113" s="1">
        <v>16776</v>
      </c>
      <c r="O113">
        <v>16.7</v>
      </c>
      <c r="P113" s="1">
        <v>184748</v>
      </c>
      <c r="Q113" s="1">
        <v>21620</v>
      </c>
      <c r="R113">
        <v>16.8</v>
      </c>
      <c r="S113" s="1">
        <v>1017121</v>
      </c>
      <c r="T113" s="1">
        <v>52052</v>
      </c>
      <c r="U113">
        <v>24.4</v>
      </c>
      <c r="V113" s="1">
        <v>1019730</v>
      </c>
      <c r="W113" s="1">
        <v>52961</v>
      </c>
      <c r="X113">
        <v>24.4</v>
      </c>
    </row>
    <row r="114" spans="13:24" x14ac:dyDescent="0.35">
      <c r="M114" s="1">
        <v>188562</v>
      </c>
      <c r="N114" s="1">
        <v>18956</v>
      </c>
      <c r="O114">
        <v>16.8</v>
      </c>
      <c r="P114" s="1">
        <v>201406</v>
      </c>
      <c r="Q114" s="1">
        <v>26219</v>
      </c>
      <c r="R114">
        <v>16.899999999999999</v>
      </c>
      <c r="S114" s="1">
        <v>1084335</v>
      </c>
      <c r="T114" s="1">
        <v>53373</v>
      </c>
      <c r="U114">
        <v>24.2</v>
      </c>
      <c r="V114" s="1">
        <v>1086360</v>
      </c>
      <c r="W114" s="1">
        <v>54703</v>
      </c>
      <c r="X114">
        <v>24.2</v>
      </c>
    </row>
    <row r="115" spans="13:24" x14ac:dyDescent="0.35">
      <c r="M115" s="1">
        <v>195823</v>
      </c>
      <c r="N115" s="1">
        <v>22759</v>
      </c>
      <c r="O115">
        <v>16.8</v>
      </c>
      <c r="P115" s="1">
        <v>209789</v>
      </c>
      <c r="Q115" s="1">
        <v>32316</v>
      </c>
      <c r="R115">
        <v>17</v>
      </c>
      <c r="S115" s="1">
        <v>1135527</v>
      </c>
      <c r="T115" s="1">
        <v>57999</v>
      </c>
      <c r="U115">
        <v>24.5</v>
      </c>
      <c r="V115" s="1">
        <v>1137462</v>
      </c>
      <c r="W115" s="1">
        <v>59565</v>
      </c>
      <c r="X115">
        <v>24.5</v>
      </c>
    </row>
    <row r="116" spans="13:24" x14ac:dyDescent="0.35">
      <c r="M116" s="1">
        <v>201341</v>
      </c>
      <c r="N116" s="1">
        <v>25658</v>
      </c>
      <c r="O116">
        <v>16.899999999999999</v>
      </c>
      <c r="P116" s="1">
        <v>224062</v>
      </c>
      <c r="Q116" s="1">
        <v>37308</v>
      </c>
      <c r="R116">
        <v>17.100000000000001</v>
      </c>
      <c r="S116" s="1">
        <v>1178578</v>
      </c>
      <c r="T116" s="1">
        <v>61568</v>
      </c>
      <c r="U116">
        <v>24.8</v>
      </c>
      <c r="V116" s="1">
        <v>1182425</v>
      </c>
      <c r="W116" s="1">
        <v>63539</v>
      </c>
      <c r="X116">
        <v>24.8</v>
      </c>
    </row>
    <row r="117" spans="13:24" x14ac:dyDescent="0.35">
      <c r="M117" s="1">
        <v>222083</v>
      </c>
      <c r="N117" s="1">
        <v>31543</v>
      </c>
      <c r="O117">
        <v>17.100000000000001</v>
      </c>
      <c r="P117" s="1">
        <v>251053</v>
      </c>
      <c r="Q117" s="1">
        <v>46514</v>
      </c>
      <c r="R117">
        <v>17.3</v>
      </c>
      <c r="S117" s="1">
        <v>1264357</v>
      </c>
      <c r="T117" s="1">
        <v>65678</v>
      </c>
      <c r="U117">
        <v>24.7</v>
      </c>
      <c r="V117" s="1">
        <v>1267678</v>
      </c>
      <c r="W117" s="1">
        <v>68130</v>
      </c>
      <c r="X117">
        <v>24.7</v>
      </c>
    </row>
    <row r="118" spans="13:24" x14ac:dyDescent="0.35">
      <c r="M118" s="1">
        <v>239778</v>
      </c>
      <c r="N118" s="1">
        <v>39231</v>
      </c>
      <c r="O118">
        <v>17.100000000000001</v>
      </c>
      <c r="P118" s="1">
        <v>269097</v>
      </c>
      <c r="Q118" s="1">
        <v>58642</v>
      </c>
      <c r="R118">
        <v>17.399999999999999</v>
      </c>
      <c r="S118" s="1">
        <v>1374910</v>
      </c>
      <c r="T118" s="1">
        <v>72224</v>
      </c>
      <c r="U118">
        <v>24.8</v>
      </c>
      <c r="V118" s="1">
        <v>1392859</v>
      </c>
      <c r="W118" s="1">
        <v>74609</v>
      </c>
      <c r="X118">
        <v>24.8</v>
      </c>
    </row>
    <row r="119" spans="13:24" x14ac:dyDescent="0.35">
      <c r="M119" s="1">
        <v>255458</v>
      </c>
      <c r="N119" s="1">
        <v>49163</v>
      </c>
      <c r="O119">
        <v>17.3</v>
      </c>
      <c r="P119" s="1">
        <v>290377</v>
      </c>
      <c r="Q119" s="1">
        <v>74340</v>
      </c>
      <c r="R119">
        <v>17.5</v>
      </c>
      <c r="S119" s="1">
        <v>1465483</v>
      </c>
      <c r="T119" s="1">
        <v>81171</v>
      </c>
      <c r="U119">
        <v>25.1</v>
      </c>
      <c r="V119" s="1">
        <v>1477114</v>
      </c>
      <c r="W119" s="1">
        <v>85340</v>
      </c>
      <c r="X119">
        <v>25</v>
      </c>
    </row>
    <row r="120" spans="13:24" x14ac:dyDescent="0.35">
      <c r="M120" s="1">
        <v>270368</v>
      </c>
      <c r="N120" s="1">
        <v>56395</v>
      </c>
      <c r="O120">
        <v>17.399999999999999</v>
      </c>
      <c r="P120" s="1">
        <v>309201</v>
      </c>
      <c r="Q120" s="1">
        <v>85910</v>
      </c>
      <c r="R120">
        <v>17.7</v>
      </c>
      <c r="S120" s="1">
        <v>1596916</v>
      </c>
      <c r="T120" s="1">
        <v>87759</v>
      </c>
      <c r="U120">
        <v>25.1</v>
      </c>
      <c r="V120" s="1">
        <v>1606137</v>
      </c>
      <c r="W120" s="1">
        <v>92950</v>
      </c>
      <c r="X120">
        <v>25.1</v>
      </c>
    </row>
    <row r="121" spans="13:24" x14ac:dyDescent="0.35">
      <c r="M121" s="1">
        <v>296767</v>
      </c>
      <c r="N121" s="1">
        <v>72142</v>
      </c>
      <c r="O121">
        <v>17.600000000000001</v>
      </c>
      <c r="P121" s="1">
        <v>350308</v>
      </c>
      <c r="Q121" s="1">
        <v>111179</v>
      </c>
      <c r="R121">
        <v>17.899999999999999</v>
      </c>
      <c r="S121" s="1">
        <v>1766903</v>
      </c>
      <c r="T121" s="1">
        <v>99937</v>
      </c>
      <c r="U121">
        <v>25.1</v>
      </c>
      <c r="V121" s="1">
        <v>1777366</v>
      </c>
      <c r="W121" s="1">
        <v>106800</v>
      </c>
      <c r="X121">
        <v>25.1</v>
      </c>
    </row>
    <row r="122" spans="13:24" x14ac:dyDescent="0.35">
      <c r="M122" s="1">
        <v>302990</v>
      </c>
      <c r="N122" s="1">
        <v>76359</v>
      </c>
      <c r="O122">
        <v>17.7</v>
      </c>
      <c r="P122" s="1">
        <v>355039</v>
      </c>
      <c r="Q122" s="1">
        <v>117111</v>
      </c>
      <c r="R122">
        <v>17.899999999999999</v>
      </c>
      <c r="S122" s="1">
        <v>1775986</v>
      </c>
      <c r="T122" s="1">
        <v>103346</v>
      </c>
      <c r="U122">
        <v>25.1</v>
      </c>
      <c r="V122" s="1">
        <v>1786164</v>
      </c>
      <c r="W122" s="1">
        <v>110501</v>
      </c>
      <c r="X122">
        <v>25.1</v>
      </c>
    </row>
    <row r="123" spans="13:24" x14ac:dyDescent="0.35">
      <c r="M123" s="1">
        <v>1020324</v>
      </c>
      <c r="N123" s="1">
        <v>125737</v>
      </c>
      <c r="O123">
        <v>30.1</v>
      </c>
      <c r="P123" s="1">
        <v>1179551</v>
      </c>
      <c r="Q123" s="1">
        <v>175860</v>
      </c>
      <c r="R123">
        <v>30.7</v>
      </c>
      <c r="S123" s="1">
        <v>2798460</v>
      </c>
      <c r="T123" s="1">
        <v>162610</v>
      </c>
      <c r="U123">
        <v>30.8</v>
      </c>
      <c r="V123" s="1">
        <v>2826031</v>
      </c>
      <c r="W123" s="1">
        <v>170730</v>
      </c>
      <c r="X123">
        <v>30.8</v>
      </c>
    </row>
    <row r="124" spans="13:24" x14ac:dyDescent="0.35">
      <c r="M124" s="1">
        <v>1067260</v>
      </c>
      <c r="N124" s="1">
        <v>141173</v>
      </c>
      <c r="O124">
        <v>30.1</v>
      </c>
      <c r="P124" s="1">
        <v>1181128</v>
      </c>
      <c r="Q124" s="1">
        <v>196549</v>
      </c>
      <c r="R124">
        <v>30.5</v>
      </c>
      <c r="S124" s="1">
        <v>2872194</v>
      </c>
      <c r="T124" s="1">
        <v>167340</v>
      </c>
      <c r="U124">
        <v>30.6</v>
      </c>
      <c r="V124" s="1">
        <v>2891788</v>
      </c>
      <c r="W124" s="1">
        <v>176999</v>
      </c>
      <c r="X124">
        <v>30.6</v>
      </c>
    </row>
    <row r="125" spans="13:24" x14ac:dyDescent="0.35">
      <c r="M125" s="1">
        <v>1113627</v>
      </c>
      <c r="N125" s="1">
        <v>159664</v>
      </c>
      <c r="O125">
        <v>30.1</v>
      </c>
      <c r="P125" s="1">
        <v>1305815</v>
      </c>
      <c r="Q125" s="1">
        <v>228668</v>
      </c>
      <c r="R125">
        <v>30.7</v>
      </c>
      <c r="S125" s="1">
        <v>3008498</v>
      </c>
      <c r="T125" s="1">
        <v>182369</v>
      </c>
      <c r="U125">
        <v>30.5</v>
      </c>
      <c r="V125" s="1">
        <v>3020853</v>
      </c>
      <c r="W125" s="1">
        <v>192789</v>
      </c>
      <c r="X125">
        <v>30.5</v>
      </c>
    </row>
    <row r="126" spans="13:24" x14ac:dyDescent="0.35">
      <c r="M126" s="1">
        <v>1194296</v>
      </c>
      <c r="N126" s="1">
        <v>184729</v>
      </c>
      <c r="O126">
        <v>30.4</v>
      </c>
      <c r="P126" s="1">
        <v>1399450</v>
      </c>
      <c r="Q126" s="1">
        <v>266207</v>
      </c>
      <c r="R126">
        <v>31</v>
      </c>
      <c r="S126" s="1">
        <v>3222821</v>
      </c>
      <c r="T126" s="1">
        <v>201683</v>
      </c>
      <c r="U126">
        <v>30.7</v>
      </c>
      <c r="V126" s="1">
        <v>3230735</v>
      </c>
      <c r="W126" s="1">
        <v>214276</v>
      </c>
      <c r="X126">
        <v>30.6</v>
      </c>
    </row>
    <row r="127" spans="13:24" x14ac:dyDescent="0.35">
      <c r="M127" s="1">
        <v>1288683</v>
      </c>
      <c r="N127" s="1">
        <v>213836</v>
      </c>
      <c r="O127">
        <v>30.6</v>
      </c>
      <c r="P127" s="1">
        <v>1493002</v>
      </c>
      <c r="Q127" s="1">
        <v>309811</v>
      </c>
      <c r="R127">
        <v>31.3</v>
      </c>
      <c r="S127" s="1">
        <v>3391049</v>
      </c>
      <c r="T127" s="1">
        <v>223526</v>
      </c>
      <c r="U127">
        <v>30.6</v>
      </c>
      <c r="V127" s="1">
        <v>3411340</v>
      </c>
      <c r="W127" s="1">
        <v>238868</v>
      </c>
      <c r="X127">
        <v>30.6</v>
      </c>
    </row>
    <row r="128" spans="13:24" x14ac:dyDescent="0.35">
      <c r="M128" s="1">
        <v>1348380</v>
      </c>
      <c r="N128" s="1">
        <v>233211</v>
      </c>
      <c r="O128">
        <v>30.6</v>
      </c>
      <c r="P128" s="1">
        <v>1579694</v>
      </c>
      <c r="Q128" s="1">
        <v>339632</v>
      </c>
      <c r="R128">
        <v>31.3</v>
      </c>
      <c r="S128" s="1">
        <v>3672155</v>
      </c>
      <c r="T128" s="1">
        <v>237571</v>
      </c>
      <c r="U128">
        <v>30.6</v>
      </c>
      <c r="V128" s="1">
        <v>3688563</v>
      </c>
      <c r="W128" s="1">
        <v>254313</v>
      </c>
      <c r="X128">
        <v>30.6</v>
      </c>
    </row>
    <row r="129" spans="13:24" x14ac:dyDescent="0.35">
      <c r="M129" s="1">
        <v>1466941</v>
      </c>
      <c r="N129" s="1">
        <v>275623</v>
      </c>
      <c r="O129">
        <v>31.1</v>
      </c>
      <c r="P129" s="1">
        <v>1693947</v>
      </c>
      <c r="Q129" s="1">
        <v>399937</v>
      </c>
      <c r="R129">
        <v>31.5</v>
      </c>
      <c r="S129" s="1">
        <v>3933592</v>
      </c>
      <c r="T129" s="1">
        <v>277055</v>
      </c>
      <c r="U129">
        <v>30.7</v>
      </c>
      <c r="V129" s="1">
        <v>3948971</v>
      </c>
      <c r="W129" s="1">
        <v>297088</v>
      </c>
      <c r="X129">
        <v>30.7</v>
      </c>
    </row>
    <row r="130" spans="13:24" x14ac:dyDescent="0.35">
      <c r="M130" s="1">
        <v>1567156</v>
      </c>
      <c r="N130" s="1">
        <v>320260</v>
      </c>
      <c r="O130">
        <v>31.2</v>
      </c>
      <c r="P130" s="1">
        <v>1868579</v>
      </c>
      <c r="Q130" s="1">
        <v>471896</v>
      </c>
      <c r="R130">
        <v>31.8</v>
      </c>
      <c r="S130" s="1">
        <v>4237729</v>
      </c>
      <c r="T130" s="1">
        <v>309698</v>
      </c>
      <c r="U130">
        <v>30.8</v>
      </c>
      <c r="V130" s="1">
        <v>4255401</v>
      </c>
      <c r="W130" s="1">
        <v>333837</v>
      </c>
      <c r="X130">
        <v>30.8</v>
      </c>
    </row>
    <row r="131" spans="13:24" x14ac:dyDescent="0.35">
      <c r="M131" s="1">
        <v>1682015</v>
      </c>
      <c r="N131" s="1">
        <v>373190</v>
      </c>
      <c r="O131">
        <v>31.4</v>
      </c>
      <c r="P131" s="1">
        <v>2010990</v>
      </c>
      <c r="Q131" s="1">
        <v>553808</v>
      </c>
      <c r="R131">
        <v>31.9</v>
      </c>
      <c r="S131" s="1">
        <v>4706848</v>
      </c>
      <c r="T131" s="1">
        <v>356303</v>
      </c>
      <c r="U131">
        <v>30.9</v>
      </c>
      <c r="V131" s="1">
        <v>4730679</v>
      </c>
      <c r="W131" s="1">
        <v>385574</v>
      </c>
      <c r="X131">
        <v>30.9</v>
      </c>
    </row>
    <row r="132" spans="13:24" x14ac:dyDescent="0.35">
      <c r="M132" s="1">
        <v>2034859</v>
      </c>
      <c r="N132" s="1">
        <v>515598</v>
      </c>
      <c r="O132">
        <v>31.7</v>
      </c>
      <c r="P132" s="1">
        <v>2474088</v>
      </c>
      <c r="Q132" s="1">
        <v>771515</v>
      </c>
      <c r="R132">
        <v>32.200000000000003</v>
      </c>
      <c r="S132" s="1">
        <v>5700201</v>
      </c>
      <c r="T132" s="1">
        <v>462952</v>
      </c>
      <c r="U132">
        <v>30.8</v>
      </c>
      <c r="V132" s="1">
        <v>5730630</v>
      </c>
      <c r="W132" s="1">
        <v>504783</v>
      </c>
      <c r="X132">
        <v>30.8</v>
      </c>
    </row>
    <row r="133" spans="13:24" x14ac:dyDescent="0.35">
      <c r="M133" s="1">
        <v>2195071</v>
      </c>
      <c r="N133" s="1">
        <v>605085</v>
      </c>
      <c r="O133">
        <v>31.8</v>
      </c>
      <c r="P133" s="1">
        <v>2772450</v>
      </c>
      <c r="Q133" s="1">
        <v>909322</v>
      </c>
      <c r="R133">
        <v>32.9</v>
      </c>
      <c r="S133" s="1">
        <v>6242727</v>
      </c>
      <c r="T133" s="1">
        <v>526051</v>
      </c>
      <c r="U133">
        <v>30.9</v>
      </c>
      <c r="V133" s="1">
        <v>6277268</v>
      </c>
      <c r="W133" s="1">
        <v>576696</v>
      </c>
      <c r="X133">
        <v>30.9</v>
      </c>
    </row>
    <row r="134" spans="13:24" x14ac:dyDescent="0.35">
      <c r="M134" s="1">
        <v>2475403</v>
      </c>
      <c r="N134" s="1">
        <v>715581</v>
      </c>
      <c r="O134">
        <v>31.9</v>
      </c>
      <c r="P134" s="1">
        <v>3022563</v>
      </c>
      <c r="Q134" s="1">
        <v>1073022</v>
      </c>
      <c r="R134">
        <v>32.9</v>
      </c>
      <c r="S134" s="1">
        <v>7155265</v>
      </c>
      <c r="T134" s="1">
        <v>618770</v>
      </c>
      <c r="U134">
        <v>31.1</v>
      </c>
      <c r="V134" s="1">
        <v>7202272</v>
      </c>
      <c r="W134" s="1">
        <v>679890</v>
      </c>
      <c r="X134">
        <v>31.1</v>
      </c>
    </row>
    <row r="135" spans="13:24" x14ac:dyDescent="0.35">
      <c r="M135" s="1">
        <v>2612288</v>
      </c>
      <c r="N135" s="1">
        <v>771054</v>
      </c>
      <c r="O135">
        <v>32</v>
      </c>
      <c r="P135" s="1">
        <v>3168403</v>
      </c>
      <c r="Q135" s="1">
        <v>1157633</v>
      </c>
      <c r="R135">
        <v>33.1</v>
      </c>
      <c r="S135" s="1">
        <v>7393440</v>
      </c>
      <c r="T135" s="1">
        <v>660585</v>
      </c>
      <c r="U135">
        <v>31.1</v>
      </c>
      <c r="V135" s="1">
        <v>7455017</v>
      </c>
      <c r="W135" s="1">
        <v>726623</v>
      </c>
      <c r="X135">
        <v>31</v>
      </c>
    </row>
    <row r="136" spans="13:24" x14ac:dyDescent="0.35">
      <c r="M136" s="1">
        <v>2935755</v>
      </c>
      <c r="N136" s="1">
        <v>907009</v>
      </c>
      <c r="O136">
        <v>32.5</v>
      </c>
      <c r="P136" s="1">
        <v>3598453</v>
      </c>
      <c r="Q136" s="1">
        <v>1379281</v>
      </c>
      <c r="R136">
        <v>33.200000000000003</v>
      </c>
      <c r="S136" s="1">
        <v>8242661</v>
      </c>
      <c r="T136" s="1">
        <v>759249</v>
      </c>
      <c r="U136">
        <v>31</v>
      </c>
      <c r="V136" s="1">
        <v>8302770</v>
      </c>
      <c r="W136" s="1">
        <v>839001</v>
      </c>
      <c r="X136">
        <v>31</v>
      </c>
    </row>
    <row r="137" spans="13:24" x14ac:dyDescent="0.35">
      <c r="M137" s="1">
        <v>3175890</v>
      </c>
      <c r="N137" s="1">
        <v>1047970</v>
      </c>
      <c r="O137">
        <v>32.700000000000003</v>
      </c>
      <c r="P137" s="1">
        <v>3928470</v>
      </c>
      <c r="Q137" s="1">
        <v>1599491</v>
      </c>
      <c r="R137">
        <v>33.4</v>
      </c>
      <c r="S137" s="1">
        <v>9123583</v>
      </c>
      <c r="T137" s="1">
        <v>865159</v>
      </c>
      <c r="U137">
        <v>31.1</v>
      </c>
      <c r="V137" s="1">
        <v>9176993</v>
      </c>
      <c r="W137" s="1">
        <v>957169</v>
      </c>
      <c r="X137">
        <v>31</v>
      </c>
    </row>
    <row r="138" spans="13:24" x14ac:dyDescent="0.35">
      <c r="M138" s="1">
        <v>2800416</v>
      </c>
      <c r="N138" s="1">
        <v>1033909</v>
      </c>
      <c r="O138">
        <v>32.299999999999997</v>
      </c>
      <c r="P138" s="1">
        <v>3463816</v>
      </c>
      <c r="Q138" s="1">
        <v>1581705</v>
      </c>
      <c r="R138">
        <v>33.1</v>
      </c>
      <c r="S138" s="1">
        <v>9002597</v>
      </c>
      <c r="T138" s="1">
        <v>864996</v>
      </c>
      <c r="U138">
        <v>30.8</v>
      </c>
      <c r="V138" s="1">
        <v>9053351</v>
      </c>
      <c r="W138" s="1">
        <v>957019</v>
      </c>
      <c r="X138">
        <v>30.8</v>
      </c>
    </row>
    <row r="139" spans="13:24" x14ac:dyDescent="0.35">
      <c r="M139" s="1">
        <v>3107798</v>
      </c>
      <c r="N139" s="1">
        <v>1247589</v>
      </c>
      <c r="O139">
        <v>32.4</v>
      </c>
      <c r="P139" s="1">
        <v>4063436</v>
      </c>
      <c r="Q139" s="1">
        <v>1930435</v>
      </c>
      <c r="R139">
        <v>33</v>
      </c>
      <c r="S139" s="1">
        <v>9716923</v>
      </c>
      <c r="T139" s="1">
        <v>999048</v>
      </c>
      <c r="U139">
        <v>30.6</v>
      </c>
      <c r="V139" s="1">
        <v>9840945</v>
      </c>
      <c r="W139" s="1">
        <v>1117545</v>
      </c>
      <c r="X139">
        <v>30.5</v>
      </c>
    </row>
    <row r="140" spans="13:24" x14ac:dyDescent="0.35">
      <c r="M140" s="1">
        <v>3107809</v>
      </c>
      <c r="N140" s="1">
        <v>1247782</v>
      </c>
      <c r="O140">
        <v>32.4</v>
      </c>
      <c r="P140" s="1">
        <v>4063612</v>
      </c>
      <c r="Q140" s="1">
        <v>1930742</v>
      </c>
      <c r="R140">
        <v>33</v>
      </c>
      <c r="S140" s="1">
        <v>9717001</v>
      </c>
      <c r="T140" s="1">
        <v>999167</v>
      </c>
      <c r="U140">
        <v>30.6</v>
      </c>
      <c r="V140" s="1">
        <v>9841028</v>
      </c>
      <c r="W140" s="1">
        <v>1117684</v>
      </c>
      <c r="X140">
        <v>30.5</v>
      </c>
    </row>
    <row r="141" spans="13:24" x14ac:dyDescent="0.35">
      <c r="M141" s="1">
        <v>3564305</v>
      </c>
      <c r="N141" s="1">
        <v>1527999</v>
      </c>
      <c r="O141">
        <v>32.200000000000003</v>
      </c>
      <c r="P141" s="1">
        <v>4534850</v>
      </c>
      <c r="Q141" s="1">
        <v>2340847</v>
      </c>
      <c r="R141">
        <v>33.299999999999997</v>
      </c>
      <c r="S141" s="1">
        <v>11106521</v>
      </c>
      <c r="T141" s="1">
        <v>1193873</v>
      </c>
      <c r="U141">
        <v>30.6</v>
      </c>
      <c r="V141" s="1">
        <v>11247173</v>
      </c>
      <c r="W141" s="1">
        <v>1338423</v>
      </c>
      <c r="X141">
        <v>30.5</v>
      </c>
    </row>
    <row r="142" spans="13:24" x14ac:dyDescent="0.35">
      <c r="M142" s="1">
        <v>4033068</v>
      </c>
      <c r="N142" s="1">
        <v>1847463</v>
      </c>
      <c r="O142">
        <v>32.799999999999997</v>
      </c>
      <c r="P142" s="1">
        <v>5069910</v>
      </c>
      <c r="Q142" s="1">
        <v>2841685</v>
      </c>
      <c r="R142">
        <v>33.5</v>
      </c>
      <c r="S142" s="1">
        <v>12588985</v>
      </c>
      <c r="T142" s="1">
        <v>1437354</v>
      </c>
      <c r="U142">
        <v>30.5</v>
      </c>
      <c r="V142" s="1">
        <v>12690579</v>
      </c>
      <c r="W142" s="1">
        <v>1607482</v>
      </c>
      <c r="X142">
        <v>30.5</v>
      </c>
    </row>
    <row r="143" spans="13:24" x14ac:dyDescent="0.35">
      <c r="M143" s="1">
        <v>4781428</v>
      </c>
      <c r="N143" s="1">
        <v>2451440</v>
      </c>
      <c r="O143">
        <v>33</v>
      </c>
      <c r="P143" s="1">
        <v>6441046</v>
      </c>
      <c r="Q143" s="1">
        <v>3828830</v>
      </c>
      <c r="R143">
        <v>33.9</v>
      </c>
      <c r="S143" s="1">
        <v>15265417</v>
      </c>
      <c r="T143" s="1">
        <v>1865237</v>
      </c>
      <c r="U143">
        <v>30.7</v>
      </c>
      <c r="V143" s="1">
        <v>15450775</v>
      </c>
      <c r="W143" s="1">
        <v>2099690</v>
      </c>
      <c r="X143">
        <v>30.6</v>
      </c>
    </row>
    <row r="144" spans="13:24" x14ac:dyDescent="0.35">
      <c r="M144" s="1">
        <v>5677851</v>
      </c>
      <c r="N144" s="1">
        <v>3014277</v>
      </c>
      <c r="O144">
        <v>33.200000000000003</v>
      </c>
      <c r="P144" s="1">
        <v>7528215</v>
      </c>
      <c r="Q144" s="1">
        <v>4682107</v>
      </c>
      <c r="R144">
        <v>33.799999999999997</v>
      </c>
      <c r="S144" s="1">
        <v>17895634</v>
      </c>
      <c r="T144" s="1">
        <v>2265936</v>
      </c>
      <c r="U144">
        <v>30.6</v>
      </c>
      <c r="V144" s="1">
        <v>18103968</v>
      </c>
      <c r="W144" s="1">
        <v>2551903</v>
      </c>
      <c r="X144">
        <v>30.5</v>
      </c>
    </row>
    <row r="145" spans="13:24" x14ac:dyDescent="0.35">
      <c r="M145" s="1">
        <v>6715644</v>
      </c>
      <c r="N145" s="1">
        <v>3622720</v>
      </c>
      <c r="O145">
        <v>33.6</v>
      </c>
      <c r="P145" s="1">
        <v>8879910</v>
      </c>
      <c r="Q145" s="1">
        <v>5606642</v>
      </c>
      <c r="R145">
        <v>34.200000000000003</v>
      </c>
      <c r="S145" s="1">
        <v>20498253</v>
      </c>
      <c r="T145" s="1">
        <v>2692346</v>
      </c>
      <c r="U145">
        <v>30.6</v>
      </c>
      <c r="V145" s="1">
        <v>20741257</v>
      </c>
      <c r="W145" s="1">
        <v>3035257</v>
      </c>
      <c r="X145">
        <v>30.5</v>
      </c>
    </row>
    <row r="146" spans="13:24" x14ac:dyDescent="0.35">
      <c r="M146" s="1">
        <v>9196024</v>
      </c>
      <c r="N146" s="1">
        <v>5183916</v>
      </c>
      <c r="O146">
        <v>33.4</v>
      </c>
      <c r="P146" s="1">
        <v>11794994</v>
      </c>
      <c r="Q146" s="1">
        <v>8016388</v>
      </c>
      <c r="R146">
        <v>34.1</v>
      </c>
      <c r="S146" s="1">
        <v>28179798</v>
      </c>
      <c r="T146" s="1">
        <v>3812443</v>
      </c>
      <c r="U146">
        <v>30.5</v>
      </c>
      <c r="V146" s="1">
        <v>28516222</v>
      </c>
      <c r="W146" s="1">
        <v>4304239</v>
      </c>
      <c r="X146">
        <v>30.5</v>
      </c>
    </row>
    <row r="147" spans="13:24" x14ac:dyDescent="0.35">
      <c r="M147" s="1">
        <v>10166335</v>
      </c>
      <c r="N147" s="1">
        <v>6187310</v>
      </c>
      <c r="O147">
        <v>33.700000000000003</v>
      </c>
      <c r="P147" s="1">
        <v>13706907</v>
      </c>
      <c r="Q147" s="1">
        <v>9574885</v>
      </c>
      <c r="R147">
        <v>34.200000000000003</v>
      </c>
      <c r="S147" s="1">
        <v>32217723</v>
      </c>
      <c r="T147" s="1">
        <v>4527564</v>
      </c>
      <c r="U147">
        <v>30.5</v>
      </c>
      <c r="V147" s="1">
        <v>32655726</v>
      </c>
      <c r="W147" s="1">
        <v>5122709</v>
      </c>
      <c r="X147">
        <v>30.5</v>
      </c>
    </row>
    <row r="148" spans="13:24" x14ac:dyDescent="0.35">
      <c r="M148" s="1">
        <v>11885266</v>
      </c>
      <c r="N148" s="1">
        <v>7383573</v>
      </c>
      <c r="O148">
        <v>33.6</v>
      </c>
      <c r="P148" s="1">
        <v>15645119</v>
      </c>
      <c r="Q148" s="1">
        <v>11513826</v>
      </c>
      <c r="R148">
        <v>34.200000000000003</v>
      </c>
      <c r="S148" s="1">
        <v>38149408</v>
      </c>
      <c r="T148" s="1">
        <v>5404573</v>
      </c>
      <c r="U148">
        <v>30.4</v>
      </c>
      <c r="V148" s="1">
        <v>38679017</v>
      </c>
      <c r="W148" s="1">
        <v>6120679</v>
      </c>
      <c r="X148">
        <v>30.3</v>
      </c>
    </row>
    <row r="149" spans="13:24" x14ac:dyDescent="0.35">
      <c r="M149" s="1">
        <v>13437931</v>
      </c>
      <c r="N149" s="1">
        <v>8191907</v>
      </c>
      <c r="O149">
        <v>33.4</v>
      </c>
      <c r="P149" s="1">
        <v>17255994</v>
      </c>
      <c r="Q149" s="1">
        <v>13118945</v>
      </c>
      <c r="R149">
        <v>34.200000000000003</v>
      </c>
      <c r="S149" s="1">
        <v>42297994</v>
      </c>
      <c r="T149" s="1">
        <v>6024623</v>
      </c>
      <c r="U149">
        <v>30.4</v>
      </c>
      <c r="V149" s="1">
        <v>42854019</v>
      </c>
      <c r="W149" s="1">
        <v>6817651</v>
      </c>
      <c r="X149">
        <v>30.3</v>
      </c>
    </row>
    <row r="150" spans="13:24" x14ac:dyDescent="0.35">
      <c r="M150" s="1">
        <v>15237754</v>
      </c>
      <c r="N150" s="1">
        <v>9813644</v>
      </c>
      <c r="O150">
        <v>33.6</v>
      </c>
      <c r="P150" s="1">
        <v>20830352</v>
      </c>
      <c r="Q150" s="1">
        <v>15439578</v>
      </c>
      <c r="R150">
        <v>34.1</v>
      </c>
      <c r="S150" s="1">
        <v>49140957</v>
      </c>
      <c r="T150" s="1">
        <v>7221853</v>
      </c>
      <c r="U150">
        <v>30.5</v>
      </c>
      <c r="V150" s="1">
        <v>49853529</v>
      </c>
      <c r="W150" s="1">
        <v>8180084</v>
      </c>
      <c r="X150">
        <v>30.4</v>
      </c>
    </row>
    <row r="151" spans="13:24" x14ac:dyDescent="0.35">
      <c r="M151" s="1">
        <v>18220942</v>
      </c>
      <c r="N151" s="1">
        <v>11786793</v>
      </c>
      <c r="O151">
        <v>33.5</v>
      </c>
      <c r="P151" s="1">
        <v>24529564</v>
      </c>
      <c r="Q151" s="1">
        <v>18450394</v>
      </c>
      <c r="R151">
        <v>34.1</v>
      </c>
      <c r="S151" s="1">
        <v>57904101</v>
      </c>
      <c r="T151" s="1">
        <v>8640909</v>
      </c>
      <c r="U151">
        <v>30.5</v>
      </c>
      <c r="V151" s="1">
        <v>58677342</v>
      </c>
      <c r="W151" s="1">
        <v>9783601</v>
      </c>
      <c r="X151">
        <v>30.4</v>
      </c>
    </row>
    <row r="152" spans="13:24" x14ac:dyDescent="0.35">
      <c r="M152" s="1">
        <v>21022314</v>
      </c>
      <c r="N152" s="1">
        <v>14443723</v>
      </c>
      <c r="O152">
        <v>33.4</v>
      </c>
      <c r="P152" s="1">
        <v>29133864</v>
      </c>
      <c r="Q152" s="1">
        <v>22196176</v>
      </c>
      <c r="R152">
        <v>34.200000000000003</v>
      </c>
      <c r="S152" s="1">
        <v>68027840</v>
      </c>
      <c r="T152" s="1">
        <v>10295408</v>
      </c>
      <c r="U152">
        <v>30.5</v>
      </c>
      <c r="V152" s="1">
        <v>68935550</v>
      </c>
      <c r="W152" s="1">
        <v>11661124</v>
      </c>
      <c r="X152">
        <v>30.4</v>
      </c>
    </row>
    <row r="153" spans="13:24" x14ac:dyDescent="0.35">
      <c r="M153" s="1">
        <v>24892803</v>
      </c>
      <c r="N153" s="1">
        <v>17144204</v>
      </c>
      <c r="O153">
        <v>33.6</v>
      </c>
      <c r="P153" s="1">
        <v>34068253</v>
      </c>
      <c r="Q153" s="1">
        <v>26522120</v>
      </c>
      <c r="R153">
        <v>34.1</v>
      </c>
      <c r="S153" s="1">
        <v>80252740</v>
      </c>
      <c r="T153" s="1">
        <v>12298818</v>
      </c>
      <c r="U153">
        <v>30.5</v>
      </c>
      <c r="V153" s="1">
        <v>81507529</v>
      </c>
      <c r="W153" s="1">
        <v>13944806</v>
      </c>
      <c r="X153">
        <v>30.4</v>
      </c>
    </row>
    <row r="154" spans="13:24" x14ac:dyDescent="0.35">
      <c r="M154" s="1">
        <v>26164416</v>
      </c>
      <c r="N154" s="1">
        <v>17717685</v>
      </c>
      <c r="O154">
        <v>33.6</v>
      </c>
      <c r="P154" s="1">
        <v>35500824</v>
      </c>
      <c r="Q154" s="1">
        <v>27804669</v>
      </c>
      <c r="R154">
        <v>34</v>
      </c>
      <c r="S154" s="1">
        <v>83167964</v>
      </c>
      <c r="T154" s="1">
        <v>12767638</v>
      </c>
      <c r="U154">
        <v>30.4</v>
      </c>
      <c r="V154" s="1">
        <v>84421770</v>
      </c>
      <c r="W154" s="1">
        <v>14473107</v>
      </c>
      <c r="X154">
        <v>30.3</v>
      </c>
    </row>
    <row r="155" spans="13:24" s="3" customFormat="1" x14ac:dyDescent="0.35">
      <c r="M155" s="3" t="s">
        <v>18</v>
      </c>
    </row>
    <row r="156" spans="13:24" x14ac:dyDescent="0.35">
      <c r="M156" s="1">
        <v>197116</v>
      </c>
      <c r="N156" s="1">
        <v>7360</v>
      </c>
      <c r="O156">
        <v>18.8</v>
      </c>
      <c r="P156" s="1">
        <v>198068</v>
      </c>
      <c r="Q156" s="1">
        <v>9137</v>
      </c>
      <c r="R156">
        <v>18.8</v>
      </c>
      <c r="S156" s="1">
        <v>1095210</v>
      </c>
      <c r="T156" s="1">
        <v>47186</v>
      </c>
      <c r="U156">
        <v>27</v>
      </c>
      <c r="V156" s="1">
        <v>1095310</v>
      </c>
      <c r="W156" s="1">
        <v>47337</v>
      </c>
      <c r="X156">
        <v>27</v>
      </c>
    </row>
    <row r="157" spans="13:24" x14ac:dyDescent="0.35">
      <c r="M157" s="1">
        <v>200465</v>
      </c>
      <c r="N157" s="1">
        <v>8177</v>
      </c>
      <c r="O157">
        <v>18.899999999999999</v>
      </c>
      <c r="P157" s="1">
        <v>203796</v>
      </c>
      <c r="Q157" s="1">
        <v>10029</v>
      </c>
      <c r="R157">
        <v>18.899999999999999</v>
      </c>
      <c r="S157" s="1">
        <v>1072874</v>
      </c>
      <c r="T157" s="1">
        <v>48016</v>
      </c>
      <c r="U157">
        <v>27.1</v>
      </c>
      <c r="V157" s="1">
        <v>1073000</v>
      </c>
      <c r="W157" s="1">
        <v>48202</v>
      </c>
      <c r="X157">
        <v>27.1</v>
      </c>
    </row>
    <row r="158" spans="13:24" x14ac:dyDescent="0.35">
      <c r="M158" s="1">
        <v>201565</v>
      </c>
      <c r="N158" s="1">
        <v>9356</v>
      </c>
      <c r="O158">
        <v>18.899999999999999</v>
      </c>
      <c r="P158" s="1">
        <v>214220</v>
      </c>
      <c r="Q158" s="1">
        <v>11026</v>
      </c>
      <c r="R158">
        <v>19</v>
      </c>
      <c r="S158" s="1">
        <v>1088648</v>
      </c>
      <c r="T158" s="1">
        <v>48208</v>
      </c>
      <c r="U158">
        <v>27.2</v>
      </c>
      <c r="V158" s="1">
        <v>1089818</v>
      </c>
      <c r="W158" s="1">
        <v>48455</v>
      </c>
      <c r="X158">
        <v>27.2</v>
      </c>
    </row>
    <row r="159" spans="13:24" x14ac:dyDescent="0.35">
      <c r="M159" s="1">
        <v>221293</v>
      </c>
      <c r="N159" s="1">
        <v>9918</v>
      </c>
      <c r="O159">
        <v>19.100000000000001</v>
      </c>
      <c r="P159" s="1">
        <v>222431</v>
      </c>
      <c r="Q159" s="1">
        <v>12644</v>
      </c>
      <c r="R159">
        <v>19.100000000000001</v>
      </c>
      <c r="S159" s="1">
        <v>1158974</v>
      </c>
      <c r="T159" s="1">
        <v>49832</v>
      </c>
      <c r="U159">
        <v>27.5</v>
      </c>
      <c r="V159" s="1">
        <v>1163226</v>
      </c>
      <c r="W159" s="1">
        <v>50267</v>
      </c>
      <c r="X159">
        <v>27.5</v>
      </c>
    </row>
    <row r="160" spans="13:24" x14ac:dyDescent="0.35">
      <c r="M160" s="1">
        <v>221300</v>
      </c>
      <c r="N160" s="1">
        <v>11492</v>
      </c>
      <c r="O160">
        <v>19.100000000000001</v>
      </c>
      <c r="P160" s="1">
        <v>230990</v>
      </c>
      <c r="Q160" s="1">
        <v>14540</v>
      </c>
      <c r="R160">
        <v>19.2</v>
      </c>
      <c r="S160" s="1">
        <v>1214285</v>
      </c>
      <c r="T160" s="1">
        <v>51414</v>
      </c>
      <c r="U160">
        <v>27.6</v>
      </c>
      <c r="V160" s="1">
        <v>1216611</v>
      </c>
      <c r="W160" s="1">
        <v>51955</v>
      </c>
      <c r="X160">
        <v>27.6</v>
      </c>
    </row>
    <row r="161" spans="13:24" x14ac:dyDescent="0.35">
      <c r="M161" s="1">
        <v>230531</v>
      </c>
      <c r="N161" s="1">
        <v>12969</v>
      </c>
      <c r="O161">
        <v>19.100000000000001</v>
      </c>
      <c r="P161" s="1">
        <v>237057</v>
      </c>
      <c r="Q161" s="1">
        <v>16901</v>
      </c>
      <c r="R161">
        <v>19.2</v>
      </c>
      <c r="S161" s="1">
        <v>1259378</v>
      </c>
      <c r="T161" s="1">
        <v>52495</v>
      </c>
      <c r="U161">
        <v>27.7</v>
      </c>
      <c r="V161" s="1">
        <v>1259720</v>
      </c>
      <c r="W161" s="1">
        <v>53057</v>
      </c>
      <c r="X161">
        <v>27.7</v>
      </c>
    </row>
    <row r="162" spans="13:24" x14ac:dyDescent="0.35">
      <c r="M162" s="1">
        <v>238545</v>
      </c>
      <c r="N162" s="1">
        <v>14464</v>
      </c>
      <c r="O162">
        <v>19.2</v>
      </c>
      <c r="P162" s="1">
        <v>250729</v>
      </c>
      <c r="Q162" s="1">
        <v>18325</v>
      </c>
      <c r="R162">
        <v>19.3</v>
      </c>
      <c r="S162" s="1">
        <v>1298307</v>
      </c>
      <c r="T162" s="1">
        <v>53794</v>
      </c>
      <c r="U162">
        <v>27.8</v>
      </c>
      <c r="V162" s="1">
        <v>1300777</v>
      </c>
      <c r="W162" s="1">
        <v>54591</v>
      </c>
      <c r="X162">
        <v>27.8</v>
      </c>
    </row>
    <row r="163" spans="13:24" x14ac:dyDescent="0.35">
      <c r="M163" s="1">
        <v>241821</v>
      </c>
      <c r="N163" s="1">
        <v>16857</v>
      </c>
      <c r="O163">
        <v>19.2</v>
      </c>
      <c r="P163" s="1">
        <v>255950</v>
      </c>
      <c r="Q163" s="1">
        <v>21717</v>
      </c>
      <c r="R163">
        <v>19.3</v>
      </c>
      <c r="S163" s="1">
        <v>1409288</v>
      </c>
      <c r="T163" s="1">
        <v>56746</v>
      </c>
      <c r="U163">
        <v>27.9</v>
      </c>
      <c r="V163" s="1">
        <v>1411857</v>
      </c>
      <c r="W163" s="1">
        <v>57654</v>
      </c>
      <c r="X163">
        <v>28</v>
      </c>
    </row>
    <row r="164" spans="13:24" x14ac:dyDescent="0.35">
      <c r="M164" s="1">
        <v>264896</v>
      </c>
      <c r="N164" s="1">
        <v>19048</v>
      </c>
      <c r="O164">
        <v>19.399999999999999</v>
      </c>
      <c r="P164" s="1">
        <v>281731</v>
      </c>
      <c r="Q164" s="1">
        <v>26327</v>
      </c>
      <c r="R164">
        <v>19.5</v>
      </c>
      <c r="S164" s="1">
        <v>1493310</v>
      </c>
      <c r="T164" s="1">
        <v>58044</v>
      </c>
      <c r="U164">
        <v>27.7</v>
      </c>
      <c r="V164" s="1">
        <v>1495689</v>
      </c>
      <c r="W164" s="1">
        <v>59385</v>
      </c>
      <c r="X164">
        <v>27.7</v>
      </c>
    </row>
    <row r="165" spans="13:24" x14ac:dyDescent="0.35">
      <c r="M165" s="1">
        <v>274090</v>
      </c>
      <c r="N165" s="1">
        <v>22862</v>
      </c>
      <c r="O165">
        <v>19.399999999999999</v>
      </c>
      <c r="P165" s="1">
        <v>294233</v>
      </c>
      <c r="Q165" s="1">
        <v>32444</v>
      </c>
      <c r="R165">
        <v>19.600000000000001</v>
      </c>
      <c r="S165" s="1">
        <v>1601730</v>
      </c>
      <c r="T165" s="1">
        <v>62781</v>
      </c>
      <c r="U165">
        <v>28.1</v>
      </c>
      <c r="V165" s="1">
        <v>1603649</v>
      </c>
      <c r="W165" s="1">
        <v>64347</v>
      </c>
      <c r="X165">
        <v>28.1</v>
      </c>
    </row>
    <row r="166" spans="13:24" x14ac:dyDescent="0.35">
      <c r="M166" s="1">
        <v>281724</v>
      </c>
      <c r="N166" s="1">
        <v>25765</v>
      </c>
      <c r="O166">
        <v>19.5</v>
      </c>
      <c r="P166" s="1">
        <v>324861</v>
      </c>
      <c r="Q166" s="1">
        <v>37455</v>
      </c>
      <c r="R166">
        <v>20</v>
      </c>
      <c r="S166" s="1">
        <v>1699595</v>
      </c>
      <c r="T166" s="1">
        <v>66793</v>
      </c>
      <c r="U166">
        <v>28.4</v>
      </c>
      <c r="V166" s="1">
        <v>1704030</v>
      </c>
      <c r="W166" s="1">
        <v>68774</v>
      </c>
      <c r="X166">
        <v>28.5</v>
      </c>
    </row>
    <row r="167" spans="13:24" x14ac:dyDescent="0.35">
      <c r="M167" s="1">
        <v>322203</v>
      </c>
      <c r="N167" s="1">
        <v>31671</v>
      </c>
      <c r="O167">
        <v>19.600000000000001</v>
      </c>
      <c r="P167" s="1">
        <v>374739</v>
      </c>
      <c r="Q167" s="1">
        <v>46682</v>
      </c>
      <c r="R167">
        <v>20.100000000000001</v>
      </c>
      <c r="S167" s="1">
        <v>1835964</v>
      </c>
      <c r="T167" s="1">
        <v>70815</v>
      </c>
      <c r="U167">
        <v>28.3</v>
      </c>
      <c r="V167" s="1">
        <v>1839520</v>
      </c>
      <c r="W167" s="1">
        <v>73266</v>
      </c>
      <c r="X167">
        <v>28.3</v>
      </c>
    </row>
    <row r="168" spans="13:24" x14ac:dyDescent="0.35">
      <c r="M168" s="1">
        <v>357730</v>
      </c>
      <c r="N168" s="1">
        <v>39378</v>
      </c>
      <c r="O168">
        <v>20</v>
      </c>
      <c r="P168" s="1">
        <v>401623</v>
      </c>
      <c r="Q168" s="1">
        <v>58834</v>
      </c>
      <c r="R168">
        <v>20.2</v>
      </c>
      <c r="S168" s="1">
        <v>2039097</v>
      </c>
      <c r="T168" s="1">
        <v>77519</v>
      </c>
      <c r="U168">
        <v>28.4</v>
      </c>
      <c r="V168" s="1">
        <v>2053069</v>
      </c>
      <c r="W168" s="1">
        <v>79803</v>
      </c>
      <c r="X168">
        <v>28.2</v>
      </c>
    </row>
    <row r="169" spans="13:24" x14ac:dyDescent="0.35">
      <c r="M169" s="1">
        <v>381657</v>
      </c>
      <c r="N169" s="1">
        <v>49338</v>
      </c>
      <c r="O169">
        <v>20.2</v>
      </c>
      <c r="P169" s="1">
        <v>433262</v>
      </c>
      <c r="Q169" s="1">
        <v>74564</v>
      </c>
      <c r="R169">
        <v>20.399999999999999</v>
      </c>
      <c r="S169" s="1">
        <v>2217717</v>
      </c>
      <c r="T169" s="1">
        <v>86530</v>
      </c>
      <c r="U169">
        <v>28.6</v>
      </c>
      <c r="V169" s="1">
        <v>2226071</v>
      </c>
      <c r="W169" s="1">
        <v>90889</v>
      </c>
      <c r="X169">
        <v>28.7</v>
      </c>
    </row>
    <row r="170" spans="13:24" x14ac:dyDescent="0.35">
      <c r="M170" s="1">
        <v>421505</v>
      </c>
      <c r="N170" s="1">
        <v>56580</v>
      </c>
      <c r="O170">
        <v>20.2</v>
      </c>
      <c r="P170" s="1">
        <v>478105</v>
      </c>
      <c r="Q170" s="1">
        <v>86158</v>
      </c>
      <c r="R170">
        <v>20.5</v>
      </c>
      <c r="S170" s="1">
        <v>2426059</v>
      </c>
      <c r="T170" s="1">
        <v>93628</v>
      </c>
      <c r="U170">
        <v>28.7</v>
      </c>
      <c r="V170" s="1">
        <v>2437092</v>
      </c>
      <c r="W170" s="1">
        <v>98842</v>
      </c>
      <c r="X170">
        <v>28.7</v>
      </c>
    </row>
    <row r="171" spans="13:24" x14ac:dyDescent="0.35">
      <c r="M171" s="1">
        <v>458518</v>
      </c>
      <c r="N171" s="1">
        <v>72364</v>
      </c>
      <c r="O171">
        <v>20.399999999999999</v>
      </c>
      <c r="P171" s="1">
        <v>547437</v>
      </c>
      <c r="Q171" s="1">
        <v>111499</v>
      </c>
      <c r="R171">
        <v>20.7</v>
      </c>
      <c r="S171" s="1">
        <v>2745920</v>
      </c>
      <c r="T171" s="1">
        <v>106097</v>
      </c>
      <c r="U171">
        <v>28.6</v>
      </c>
      <c r="V171" s="1">
        <v>2759030</v>
      </c>
      <c r="W171" s="1">
        <v>112987</v>
      </c>
      <c r="X171">
        <v>28.6</v>
      </c>
    </row>
    <row r="172" spans="13:24" x14ac:dyDescent="0.35">
      <c r="M172" s="1">
        <v>471119</v>
      </c>
      <c r="N172" s="1">
        <v>76603</v>
      </c>
      <c r="O172">
        <v>20.5</v>
      </c>
      <c r="P172" s="1">
        <v>552695</v>
      </c>
      <c r="Q172" s="1">
        <v>117433</v>
      </c>
      <c r="R172">
        <v>20.7</v>
      </c>
      <c r="S172" s="1">
        <v>2783070</v>
      </c>
      <c r="T172" s="1">
        <v>109612</v>
      </c>
      <c r="U172">
        <v>28.6</v>
      </c>
      <c r="V172" s="1">
        <v>2795589</v>
      </c>
      <c r="W172" s="1">
        <v>116781</v>
      </c>
      <c r="X172">
        <v>28.7</v>
      </c>
    </row>
    <row r="173" spans="13:24" x14ac:dyDescent="0.35">
      <c r="M173" s="1">
        <v>1514327</v>
      </c>
      <c r="N173" s="1">
        <v>126079</v>
      </c>
      <c r="O173">
        <v>33.1</v>
      </c>
      <c r="P173" s="1">
        <v>1764062</v>
      </c>
      <c r="Q173" s="1">
        <v>176321</v>
      </c>
      <c r="R173">
        <v>33.700000000000003</v>
      </c>
      <c r="S173" s="1">
        <v>3966031</v>
      </c>
      <c r="T173" s="1">
        <v>163953</v>
      </c>
      <c r="U173">
        <v>33.299999999999997</v>
      </c>
      <c r="V173" s="1">
        <v>4015566</v>
      </c>
      <c r="W173" s="1">
        <v>172109</v>
      </c>
      <c r="X173">
        <v>33.4</v>
      </c>
    </row>
    <row r="174" spans="13:24" x14ac:dyDescent="0.35">
      <c r="M174" s="1">
        <v>1588955</v>
      </c>
      <c r="N174" s="1">
        <v>141519</v>
      </c>
      <c r="O174">
        <v>33.1</v>
      </c>
      <c r="P174" s="1">
        <v>1770171</v>
      </c>
      <c r="Q174" s="1">
        <v>196966</v>
      </c>
      <c r="R174">
        <v>33.6</v>
      </c>
      <c r="S174" s="1">
        <v>3957144</v>
      </c>
      <c r="T174" s="1">
        <v>168601</v>
      </c>
      <c r="U174">
        <v>33</v>
      </c>
      <c r="V174" s="1">
        <v>3983516</v>
      </c>
      <c r="W174" s="1">
        <v>178304</v>
      </c>
      <c r="X174">
        <v>33</v>
      </c>
    </row>
    <row r="175" spans="13:24" x14ac:dyDescent="0.35">
      <c r="M175" s="1">
        <v>1710001</v>
      </c>
      <c r="N175" s="1">
        <v>160015</v>
      </c>
      <c r="O175">
        <v>33</v>
      </c>
      <c r="P175" s="1">
        <v>1996806</v>
      </c>
      <c r="Q175" s="1">
        <v>229151</v>
      </c>
      <c r="R175">
        <v>33.6</v>
      </c>
      <c r="S175" s="1">
        <v>4227787</v>
      </c>
      <c r="T175" s="1">
        <v>183704</v>
      </c>
      <c r="U175">
        <v>33</v>
      </c>
      <c r="V175" s="1">
        <v>4243623</v>
      </c>
      <c r="W175" s="1">
        <v>194135</v>
      </c>
      <c r="X175">
        <v>33</v>
      </c>
    </row>
    <row r="176" spans="13:24" x14ac:dyDescent="0.35">
      <c r="M176" s="1">
        <v>1826278</v>
      </c>
      <c r="N176" s="1">
        <v>185140</v>
      </c>
      <c r="O176">
        <v>33.299999999999997</v>
      </c>
      <c r="P176" s="1">
        <v>2129784</v>
      </c>
      <c r="Q176" s="1">
        <v>266755</v>
      </c>
      <c r="R176">
        <v>33.799999999999997</v>
      </c>
      <c r="S176" s="1">
        <v>4554880</v>
      </c>
      <c r="T176" s="1">
        <v>203210</v>
      </c>
      <c r="U176">
        <v>33.1</v>
      </c>
      <c r="V176" s="1">
        <v>4567139</v>
      </c>
      <c r="W176" s="1">
        <v>215823</v>
      </c>
      <c r="X176">
        <v>33.1</v>
      </c>
    </row>
    <row r="177" spans="13:24" x14ac:dyDescent="0.35">
      <c r="M177" s="1">
        <v>1966567</v>
      </c>
      <c r="N177" s="1">
        <v>214302</v>
      </c>
      <c r="O177">
        <v>33.5</v>
      </c>
      <c r="P177" s="1">
        <v>2262336</v>
      </c>
      <c r="Q177" s="1">
        <v>310422</v>
      </c>
      <c r="R177">
        <v>34</v>
      </c>
      <c r="S177" s="1">
        <v>4824832</v>
      </c>
      <c r="T177" s="1">
        <v>225144</v>
      </c>
      <c r="U177">
        <v>33.200000000000003</v>
      </c>
      <c r="V177" s="1">
        <v>4851327</v>
      </c>
      <c r="W177" s="1">
        <v>240513</v>
      </c>
      <c r="X177">
        <v>33.200000000000003</v>
      </c>
    </row>
    <row r="178" spans="13:24" x14ac:dyDescent="0.35">
      <c r="M178" s="1">
        <v>2053523</v>
      </c>
      <c r="N178" s="1">
        <v>233689</v>
      </c>
      <c r="O178">
        <v>33.5</v>
      </c>
      <c r="P178" s="1">
        <v>2379584</v>
      </c>
      <c r="Q178" s="1">
        <v>340260</v>
      </c>
      <c r="R178">
        <v>34</v>
      </c>
      <c r="S178" s="1">
        <v>5224297</v>
      </c>
      <c r="T178" s="1">
        <v>239326</v>
      </c>
      <c r="U178">
        <v>33.1</v>
      </c>
      <c r="V178" s="1">
        <v>5246255</v>
      </c>
      <c r="W178" s="1">
        <v>256084</v>
      </c>
      <c r="X178">
        <v>33.1</v>
      </c>
    </row>
    <row r="179" spans="13:24" x14ac:dyDescent="0.35">
      <c r="M179" s="1">
        <v>2218921</v>
      </c>
      <c r="N179" s="1">
        <v>276206</v>
      </c>
      <c r="O179">
        <v>33.799999999999997</v>
      </c>
      <c r="P179" s="1">
        <v>2564864</v>
      </c>
      <c r="Q179" s="1">
        <v>400653</v>
      </c>
      <c r="R179">
        <v>34.200000000000003</v>
      </c>
      <c r="S179" s="1">
        <v>5570139</v>
      </c>
      <c r="T179" s="1">
        <v>279039</v>
      </c>
      <c r="U179">
        <v>33.1</v>
      </c>
      <c r="V179" s="1">
        <v>5591364</v>
      </c>
      <c r="W179" s="1">
        <v>299089</v>
      </c>
      <c r="X179">
        <v>33.1</v>
      </c>
    </row>
    <row r="180" spans="13:24" x14ac:dyDescent="0.35">
      <c r="M180" s="1">
        <v>2370064</v>
      </c>
      <c r="N180" s="1">
        <v>320903</v>
      </c>
      <c r="O180">
        <v>34</v>
      </c>
      <c r="P180" s="1">
        <v>2824978</v>
      </c>
      <c r="Q180" s="1">
        <v>472736</v>
      </c>
      <c r="R180">
        <v>34.4</v>
      </c>
      <c r="S180" s="1">
        <v>6032833</v>
      </c>
      <c r="T180" s="1">
        <v>311955</v>
      </c>
      <c r="U180">
        <v>33.200000000000003</v>
      </c>
      <c r="V180" s="1">
        <v>6057645</v>
      </c>
      <c r="W180" s="1">
        <v>336124</v>
      </c>
      <c r="X180">
        <v>33.200000000000003</v>
      </c>
    </row>
    <row r="181" spans="13:24" x14ac:dyDescent="0.35">
      <c r="M181" s="1">
        <v>2525026</v>
      </c>
      <c r="N181" s="1">
        <v>373893</v>
      </c>
      <c r="O181">
        <v>34.1</v>
      </c>
      <c r="P181" s="1">
        <v>3018134</v>
      </c>
      <c r="Q181" s="1">
        <v>554728</v>
      </c>
      <c r="R181">
        <v>34.5</v>
      </c>
      <c r="S181" s="1">
        <v>6797031</v>
      </c>
      <c r="T181" s="1">
        <v>359153</v>
      </c>
      <c r="U181">
        <v>33.299999999999997</v>
      </c>
      <c r="V181" s="1">
        <v>6830473</v>
      </c>
      <c r="W181" s="1">
        <v>388472</v>
      </c>
      <c r="X181">
        <v>33.299999999999997</v>
      </c>
    </row>
    <row r="182" spans="13:24" x14ac:dyDescent="0.35">
      <c r="M182" s="1">
        <v>3113390</v>
      </c>
      <c r="N182" s="1">
        <v>516505</v>
      </c>
      <c r="O182">
        <v>34.1</v>
      </c>
      <c r="P182" s="1">
        <v>3759714</v>
      </c>
      <c r="Q182" s="1">
        <v>772714</v>
      </c>
      <c r="R182">
        <v>34.6</v>
      </c>
      <c r="S182" s="1">
        <v>8343067</v>
      </c>
      <c r="T182" s="1">
        <v>466558</v>
      </c>
      <c r="U182">
        <v>33.200000000000003</v>
      </c>
      <c r="V182" s="1">
        <v>8386631</v>
      </c>
      <c r="W182" s="1">
        <v>508438</v>
      </c>
      <c r="X182">
        <v>33.299999999999997</v>
      </c>
    </row>
    <row r="183" spans="13:24" x14ac:dyDescent="0.35">
      <c r="M183" s="1">
        <v>3342122</v>
      </c>
      <c r="N183" s="1">
        <v>606090</v>
      </c>
      <c r="O183">
        <v>34.299999999999997</v>
      </c>
      <c r="P183" s="1">
        <v>4176905</v>
      </c>
      <c r="Q183" s="1">
        <v>916954</v>
      </c>
      <c r="R183">
        <v>34.700000000000003</v>
      </c>
      <c r="S183" s="1">
        <v>9151441</v>
      </c>
      <c r="T183" s="1">
        <v>530174</v>
      </c>
      <c r="U183">
        <v>33.200000000000003</v>
      </c>
      <c r="V183" s="1">
        <v>9210955</v>
      </c>
      <c r="W183" s="1">
        <v>580902</v>
      </c>
      <c r="X183">
        <v>33.299999999999997</v>
      </c>
    </row>
    <row r="184" spans="13:24" x14ac:dyDescent="0.35">
      <c r="M184" s="1">
        <v>3686979</v>
      </c>
      <c r="N184" s="1">
        <v>716746</v>
      </c>
      <c r="O184">
        <v>34.5</v>
      </c>
      <c r="P184" s="1">
        <v>4518011</v>
      </c>
      <c r="Q184" s="1">
        <v>1082312</v>
      </c>
      <c r="R184">
        <v>34.9</v>
      </c>
      <c r="S184" s="1">
        <v>10593424</v>
      </c>
      <c r="T184" s="1">
        <v>624413</v>
      </c>
      <c r="U184">
        <v>33.4</v>
      </c>
      <c r="V184" s="1">
        <v>10629633</v>
      </c>
      <c r="W184" s="1">
        <v>688145</v>
      </c>
      <c r="X184">
        <v>33.4</v>
      </c>
    </row>
    <row r="185" spans="13:24" x14ac:dyDescent="0.35">
      <c r="M185" s="1">
        <v>3904247</v>
      </c>
      <c r="N185" s="1">
        <v>772336</v>
      </c>
      <c r="O185">
        <v>34.5</v>
      </c>
      <c r="P185" s="1">
        <v>4728457</v>
      </c>
      <c r="Q185" s="1">
        <v>1167413</v>
      </c>
      <c r="R185">
        <v>35</v>
      </c>
      <c r="S185" s="1">
        <v>10940993</v>
      </c>
      <c r="T185" s="1">
        <v>665999</v>
      </c>
      <c r="U185">
        <v>33.4</v>
      </c>
      <c r="V185" s="1">
        <v>11039196</v>
      </c>
      <c r="W185" s="1">
        <v>732174</v>
      </c>
      <c r="X185">
        <v>33.5</v>
      </c>
    </row>
    <row r="186" spans="13:24" x14ac:dyDescent="0.35">
      <c r="M186" s="1">
        <v>4364125</v>
      </c>
      <c r="N186" s="1">
        <v>914643</v>
      </c>
      <c r="O186">
        <v>34.4</v>
      </c>
      <c r="P186" s="1">
        <v>5263165</v>
      </c>
      <c r="Q186" s="1">
        <v>1389746</v>
      </c>
      <c r="R186">
        <v>34.9</v>
      </c>
      <c r="S186" s="1">
        <v>12274269</v>
      </c>
      <c r="T186" s="1">
        <v>765555</v>
      </c>
      <c r="U186">
        <v>33.5</v>
      </c>
      <c r="V186" s="1">
        <v>12365824</v>
      </c>
      <c r="W186" s="1">
        <v>845504</v>
      </c>
      <c r="X186">
        <v>33.5</v>
      </c>
    </row>
    <row r="187" spans="13:24" x14ac:dyDescent="0.35">
      <c r="M187" s="1">
        <v>4775385</v>
      </c>
      <c r="N187" s="1">
        <v>1058497</v>
      </c>
      <c r="O187">
        <v>34.6</v>
      </c>
      <c r="P187" s="1">
        <v>5747796</v>
      </c>
      <c r="Q187" s="1">
        <v>1610398</v>
      </c>
      <c r="R187">
        <v>35.1</v>
      </c>
      <c r="S187" s="1">
        <v>13698433</v>
      </c>
      <c r="T187" s="1">
        <v>872624</v>
      </c>
      <c r="U187">
        <v>33.5</v>
      </c>
      <c r="V187" s="1">
        <v>13785707</v>
      </c>
      <c r="W187" s="1">
        <v>964808</v>
      </c>
      <c r="X187">
        <v>33.5</v>
      </c>
    </row>
    <row r="188" spans="13:24" x14ac:dyDescent="0.35">
      <c r="M188" s="1">
        <v>4222493</v>
      </c>
      <c r="N188" s="1">
        <v>1044049</v>
      </c>
      <c r="O188">
        <v>34.1</v>
      </c>
      <c r="P188" s="1">
        <v>5088034</v>
      </c>
      <c r="Q188" s="1">
        <v>1592040</v>
      </c>
      <c r="R188">
        <v>34.6</v>
      </c>
      <c r="S188" s="1">
        <v>13371066</v>
      </c>
      <c r="T188" s="1">
        <v>872465</v>
      </c>
      <c r="U188">
        <v>33.200000000000003</v>
      </c>
      <c r="V188" s="1">
        <v>13454242</v>
      </c>
      <c r="W188" s="1">
        <v>964664</v>
      </c>
      <c r="X188">
        <v>33.200000000000003</v>
      </c>
    </row>
    <row r="189" spans="13:24" x14ac:dyDescent="0.35">
      <c r="M189" s="1">
        <v>4627434</v>
      </c>
      <c r="N189" s="1">
        <v>1258183</v>
      </c>
      <c r="O189">
        <v>34.200000000000003</v>
      </c>
      <c r="P189" s="1">
        <v>6002358</v>
      </c>
      <c r="Q189" s="1">
        <v>1938682</v>
      </c>
      <c r="R189">
        <v>34.4</v>
      </c>
      <c r="S189" s="1">
        <v>14495285</v>
      </c>
      <c r="T189" s="1">
        <v>1007195</v>
      </c>
      <c r="U189">
        <v>33</v>
      </c>
      <c r="V189" s="1">
        <v>14665495</v>
      </c>
      <c r="W189" s="1">
        <v>1126296</v>
      </c>
      <c r="X189">
        <v>33.1</v>
      </c>
    </row>
    <row r="190" spans="13:24" x14ac:dyDescent="0.35">
      <c r="M190" s="1">
        <v>4627447</v>
      </c>
      <c r="N190" s="1">
        <v>1258376</v>
      </c>
      <c r="O190">
        <v>34.200000000000003</v>
      </c>
      <c r="P190" s="1">
        <v>6002372</v>
      </c>
      <c r="Q190" s="1">
        <v>1938989</v>
      </c>
      <c r="R190">
        <v>34.4</v>
      </c>
      <c r="S190" s="1">
        <v>14495381</v>
      </c>
      <c r="T190" s="1">
        <v>1007314</v>
      </c>
      <c r="U190">
        <v>33</v>
      </c>
      <c r="V190" s="1">
        <v>14665600</v>
      </c>
      <c r="W190" s="1">
        <v>1126435</v>
      </c>
      <c r="X190">
        <v>33.1</v>
      </c>
    </row>
    <row r="191" spans="13:24" x14ac:dyDescent="0.35">
      <c r="M191" s="1">
        <v>5230391</v>
      </c>
      <c r="N191" s="1">
        <v>1530002</v>
      </c>
      <c r="O191">
        <v>34.1</v>
      </c>
      <c r="P191" s="1">
        <v>6709917</v>
      </c>
      <c r="Q191" s="1">
        <v>2351515</v>
      </c>
      <c r="R191">
        <v>34.6</v>
      </c>
      <c r="S191" s="1">
        <v>16767711</v>
      </c>
      <c r="T191" s="1">
        <v>1211009</v>
      </c>
      <c r="U191">
        <v>33</v>
      </c>
      <c r="V191" s="1">
        <v>16962627</v>
      </c>
      <c r="W191" s="1">
        <v>1356208</v>
      </c>
      <c r="X191">
        <v>33</v>
      </c>
    </row>
    <row r="192" spans="13:24" x14ac:dyDescent="0.35">
      <c r="M192" s="1">
        <v>6149024</v>
      </c>
      <c r="N192" s="1">
        <v>1856236</v>
      </c>
      <c r="O192">
        <v>34</v>
      </c>
      <c r="P192" s="1">
        <v>7675666</v>
      </c>
      <c r="Q192" s="1">
        <v>2853698</v>
      </c>
      <c r="R192">
        <v>34.6</v>
      </c>
      <c r="S192" s="1">
        <v>19358699</v>
      </c>
      <c r="T192" s="1">
        <v>1450942</v>
      </c>
      <c r="U192">
        <v>33</v>
      </c>
      <c r="V192" s="1">
        <v>19523830</v>
      </c>
      <c r="W192" s="1">
        <v>1621607</v>
      </c>
      <c r="X192">
        <v>33.1</v>
      </c>
    </row>
    <row r="193" spans="13:24" x14ac:dyDescent="0.35">
      <c r="M193" s="1">
        <v>7227401</v>
      </c>
      <c r="N193" s="1">
        <v>2462647</v>
      </c>
      <c r="O193">
        <v>34.200000000000003</v>
      </c>
      <c r="P193" s="1">
        <v>9870606</v>
      </c>
      <c r="Q193" s="1">
        <v>3839798</v>
      </c>
      <c r="R193">
        <v>35</v>
      </c>
      <c r="S193" s="1">
        <v>23638581</v>
      </c>
      <c r="T193" s="1">
        <v>1884821</v>
      </c>
      <c r="U193">
        <v>33.1</v>
      </c>
      <c r="V193" s="1">
        <v>23636343</v>
      </c>
      <c r="W193" s="1">
        <v>2120637</v>
      </c>
      <c r="X193">
        <v>33.1</v>
      </c>
    </row>
    <row r="194" spans="13:24" x14ac:dyDescent="0.35">
      <c r="M194" s="1">
        <v>8571231</v>
      </c>
      <c r="N194" s="1">
        <v>3029751</v>
      </c>
      <c r="O194">
        <v>34.4</v>
      </c>
      <c r="P194" s="1">
        <v>11397312</v>
      </c>
      <c r="Q194" s="1">
        <v>4699614</v>
      </c>
      <c r="R194">
        <v>34.799999999999997</v>
      </c>
      <c r="S194" s="1">
        <v>27512315</v>
      </c>
      <c r="T194" s="1">
        <v>2291729</v>
      </c>
      <c r="U194">
        <v>33</v>
      </c>
      <c r="V194" s="1">
        <v>27816179</v>
      </c>
      <c r="W194" s="1">
        <v>2579441</v>
      </c>
      <c r="X194">
        <v>33</v>
      </c>
    </row>
    <row r="195" spans="13:24" x14ac:dyDescent="0.35">
      <c r="M195" s="1">
        <v>10268934</v>
      </c>
      <c r="N195" s="1">
        <v>3637735</v>
      </c>
      <c r="O195">
        <v>34.6</v>
      </c>
      <c r="P195" s="1">
        <v>13694323</v>
      </c>
      <c r="Q195" s="1">
        <v>5624905</v>
      </c>
      <c r="R195">
        <v>35.200000000000003</v>
      </c>
      <c r="S195" s="1">
        <v>31851278</v>
      </c>
      <c r="T195" s="1">
        <v>2725152</v>
      </c>
      <c r="U195">
        <v>33.1</v>
      </c>
      <c r="V195" s="1">
        <v>32212194</v>
      </c>
      <c r="W195" s="1">
        <v>3070272</v>
      </c>
      <c r="X195">
        <v>33.1</v>
      </c>
    </row>
    <row r="196" spans="13:24" x14ac:dyDescent="0.35">
      <c r="M196" s="1">
        <v>13831944</v>
      </c>
      <c r="N196" s="1">
        <v>5200564</v>
      </c>
      <c r="O196">
        <v>34.799999999999997</v>
      </c>
      <c r="P196" s="1">
        <v>18296349</v>
      </c>
      <c r="Q196" s="1">
        <v>8028338</v>
      </c>
      <c r="R196">
        <v>34.9</v>
      </c>
      <c r="S196" s="1">
        <v>44071995</v>
      </c>
      <c r="T196" s="1">
        <v>3873036</v>
      </c>
      <c r="U196">
        <v>33</v>
      </c>
      <c r="V196" s="1">
        <v>44631353</v>
      </c>
      <c r="W196" s="1">
        <v>4366942</v>
      </c>
      <c r="X196">
        <v>33.1</v>
      </c>
    </row>
    <row r="197" spans="13:24" x14ac:dyDescent="0.35">
      <c r="M197" s="1">
        <v>15736981</v>
      </c>
      <c r="N197" s="1">
        <v>6203560</v>
      </c>
      <c r="O197">
        <v>34.799999999999997</v>
      </c>
      <c r="P197" s="1">
        <v>20806682</v>
      </c>
      <c r="Q197" s="1">
        <v>9599728</v>
      </c>
      <c r="R197">
        <v>35.1</v>
      </c>
      <c r="S197" s="1">
        <v>50805066</v>
      </c>
      <c r="T197" s="1">
        <v>4602410</v>
      </c>
      <c r="U197">
        <v>33</v>
      </c>
      <c r="V197" s="1">
        <v>51442665</v>
      </c>
      <c r="W197" s="1">
        <v>5203358</v>
      </c>
      <c r="X197">
        <v>33.1</v>
      </c>
    </row>
    <row r="198" spans="13:24" x14ac:dyDescent="0.35">
      <c r="M198" s="1">
        <v>18117843</v>
      </c>
      <c r="N198" s="1">
        <v>7403001</v>
      </c>
      <c r="O198">
        <v>34.6</v>
      </c>
      <c r="P198" s="1">
        <v>23940619</v>
      </c>
      <c r="Q198" s="1">
        <v>11539347</v>
      </c>
      <c r="R198">
        <v>34.9</v>
      </c>
      <c r="S198" s="1">
        <v>60242255</v>
      </c>
      <c r="T198" s="1">
        <v>5502250</v>
      </c>
      <c r="U198">
        <v>32.9</v>
      </c>
      <c r="V198" s="1">
        <v>60925529</v>
      </c>
      <c r="W198" s="1">
        <v>6231363</v>
      </c>
      <c r="X198">
        <v>32.9</v>
      </c>
    </row>
    <row r="199" spans="13:24" x14ac:dyDescent="0.35">
      <c r="M199" s="1">
        <v>20141170</v>
      </c>
      <c r="N199" s="1">
        <v>8214826</v>
      </c>
      <c r="O199">
        <v>34.700000000000003</v>
      </c>
      <c r="P199" s="1">
        <v>27094020</v>
      </c>
      <c r="Q199" s="1">
        <v>13144564</v>
      </c>
      <c r="R199">
        <v>35.1</v>
      </c>
      <c r="S199" s="1">
        <v>66937221</v>
      </c>
      <c r="T199" s="1">
        <v>6146828</v>
      </c>
      <c r="U199">
        <v>32.9</v>
      </c>
      <c r="V199" s="1">
        <v>67784356</v>
      </c>
      <c r="W199" s="1">
        <v>6949042</v>
      </c>
      <c r="X199">
        <v>32.9</v>
      </c>
    </row>
    <row r="200" spans="13:24" x14ac:dyDescent="0.35">
      <c r="M200" s="1">
        <v>23597897</v>
      </c>
      <c r="N200" s="1">
        <v>9839475</v>
      </c>
      <c r="O200">
        <v>34.6</v>
      </c>
      <c r="P200" s="1">
        <v>32214912</v>
      </c>
      <c r="Q200" s="1">
        <v>15472740</v>
      </c>
      <c r="R200">
        <v>35</v>
      </c>
      <c r="S200" s="1">
        <v>77652391</v>
      </c>
      <c r="T200" s="1">
        <v>7390715</v>
      </c>
      <c r="U200">
        <v>32.9</v>
      </c>
      <c r="V200" s="1">
        <v>78641577</v>
      </c>
      <c r="W200" s="1">
        <v>8362809</v>
      </c>
      <c r="X200">
        <v>33</v>
      </c>
    </row>
    <row r="201" spans="13:24" x14ac:dyDescent="0.35">
      <c r="M201" s="1">
        <v>26891047</v>
      </c>
      <c r="N201" s="1">
        <v>11821470</v>
      </c>
      <c r="O201">
        <v>34.700000000000003</v>
      </c>
      <c r="P201" s="1">
        <v>37887803</v>
      </c>
      <c r="Q201" s="1">
        <v>18492664</v>
      </c>
      <c r="R201">
        <v>35</v>
      </c>
      <c r="S201" s="1">
        <v>91436631</v>
      </c>
      <c r="T201" s="1">
        <v>8865792</v>
      </c>
      <c r="U201">
        <v>32.9</v>
      </c>
      <c r="V201" s="1">
        <v>92569202</v>
      </c>
      <c r="W201" s="1">
        <v>10020858</v>
      </c>
      <c r="X201">
        <v>33</v>
      </c>
    </row>
    <row r="202" spans="13:24" x14ac:dyDescent="0.35">
      <c r="M202" s="1">
        <v>33107489</v>
      </c>
      <c r="N202" s="1">
        <v>14475465</v>
      </c>
      <c r="O202">
        <v>34.5</v>
      </c>
      <c r="P202" s="1">
        <v>43628166</v>
      </c>
      <c r="Q202" s="1">
        <v>22366806</v>
      </c>
      <c r="R202">
        <v>35.1</v>
      </c>
      <c r="S202" s="1">
        <v>108658487</v>
      </c>
      <c r="T202" s="1">
        <v>10563268</v>
      </c>
      <c r="U202">
        <v>33</v>
      </c>
      <c r="V202" s="1">
        <v>110037279</v>
      </c>
      <c r="W202" s="1">
        <v>11940033</v>
      </c>
      <c r="X202">
        <v>33</v>
      </c>
    </row>
    <row r="203" spans="13:24" x14ac:dyDescent="0.35">
      <c r="M203" s="1">
        <v>37999638</v>
      </c>
      <c r="N203" s="1">
        <v>17204075</v>
      </c>
      <c r="O203">
        <v>34.5</v>
      </c>
      <c r="P203" s="1">
        <v>53772983</v>
      </c>
      <c r="Q203" s="1">
        <v>27182263</v>
      </c>
      <c r="R203">
        <v>34.9</v>
      </c>
      <c r="S203" s="1">
        <v>128437987</v>
      </c>
      <c r="T203" s="1">
        <v>12613703</v>
      </c>
      <c r="U203">
        <v>33</v>
      </c>
      <c r="V203" s="1">
        <v>130256573</v>
      </c>
      <c r="W203" s="1">
        <v>14274082</v>
      </c>
      <c r="X203">
        <v>33</v>
      </c>
    </row>
    <row r="204" spans="13:24" x14ac:dyDescent="0.35">
      <c r="M204" s="1">
        <v>39899905</v>
      </c>
      <c r="N204" s="1">
        <v>17783421</v>
      </c>
      <c r="O204">
        <v>34.5</v>
      </c>
      <c r="P204" s="1">
        <v>54980699</v>
      </c>
      <c r="Q204" s="1">
        <v>28044043</v>
      </c>
      <c r="R204">
        <v>34.799999999999997</v>
      </c>
      <c r="S204" s="1">
        <v>133199429</v>
      </c>
      <c r="T204" s="1">
        <v>13092335</v>
      </c>
      <c r="U204">
        <v>33</v>
      </c>
      <c r="V204" s="1">
        <v>135028205</v>
      </c>
      <c r="W204" s="1">
        <v>14811611</v>
      </c>
      <c r="X204">
        <v>33</v>
      </c>
    </row>
  </sheetData>
  <dataValidations count="1">
    <dataValidation type="list" allowBlank="1" showInputMessage="1" showErrorMessage="1" sqref="C2" xr:uid="{00000000-0002-0000-0500-000000000000}">
      <formula1>"low,mid,high"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Data</vt:lpstr>
      <vt:lpstr>Both Scenarios $ per kgal</vt:lpstr>
      <vt:lpstr>Both Scenarios</vt:lpstr>
      <vt:lpstr>Figure 1. Low Nitrate 7%</vt:lpstr>
      <vt:lpstr>Figure 2. High Nitrate 7%</vt:lpstr>
      <vt:lpstr>comp_level</vt:lpstr>
      <vt:lpstr>Discount_Rate</vt:lpstr>
    </vt:vector>
  </TitlesOfParts>
  <Company>Abt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Ransom</dc:creator>
  <cp:lastModifiedBy>Thomas F. Speth</cp:lastModifiedBy>
  <cp:lastPrinted>2019-04-15T12:28:30Z</cp:lastPrinted>
  <dcterms:created xsi:type="dcterms:W3CDTF">2018-12-11T18:29:29Z</dcterms:created>
  <dcterms:modified xsi:type="dcterms:W3CDTF">2019-04-15T12:28:49Z</dcterms:modified>
</cp:coreProperties>
</file>