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R-Z\wcalfee\Net MyDocuments\Research\Low Tech Decon Studies\Altered Env Conditions Decon\2016 Altered Env Condition\Manuscript 2019\SciHub\"/>
    </mc:Choice>
  </mc:AlternateContent>
  <xr:revisionPtr revIDLastSave="0" documentId="13_ncr:1_{C1842149-D9AC-4748-AA12-E16097E75D93}" xr6:coauthVersionLast="36" xr6:coauthVersionMax="41" xr10:uidLastSave="{00000000-0000-0000-0000-000000000000}"/>
  <bookViews>
    <workbookView xWindow="0" yWindow="0" windowWidth="28800" windowHeight="11610" activeTab="1" xr2:uid="{C3E1124C-8F99-45C3-8947-DA474CA1ED8A}"/>
  </bookViews>
  <sheets>
    <sheet name="Data Dictionary and Test Matrix" sheetId="4" r:id="rId1"/>
    <sheet name="F.t." sheetId="2" r:id="rId2"/>
    <sheet name="VEE" sheetId="3" r:id="rId3"/>
    <sheet name="Supp Data - Heat Equipment" sheetId="5" r:id="rId4"/>
    <sheet name="Supp Data - RH Equipmen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3" l="1"/>
  <c r="H63" i="3"/>
  <c r="AJ9" i="3"/>
  <c r="Q53" i="3"/>
  <c r="Q52" i="2"/>
  <c r="T51" i="2"/>
  <c r="K55" i="2"/>
  <c r="K52" i="2"/>
  <c r="H56" i="2"/>
  <c r="H52" i="2"/>
  <c r="T39" i="2"/>
  <c r="Q41" i="2"/>
  <c r="K43" i="2"/>
  <c r="K39" i="2"/>
  <c r="H45" i="2"/>
  <c r="H41" i="2"/>
  <c r="T11" i="2"/>
  <c r="T8" i="2"/>
  <c r="Q13" i="2"/>
  <c r="Q8" i="2"/>
  <c r="K11" i="2"/>
  <c r="K8" i="2"/>
  <c r="H13" i="2"/>
  <c r="H8" i="2"/>
  <c r="T55" i="3" l="1"/>
  <c r="T53" i="3"/>
  <c r="Q57" i="3"/>
  <c r="K57" i="3"/>
  <c r="K53" i="3"/>
  <c r="H57" i="3"/>
  <c r="H53" i="3"/>
  <c r="T42" i="3"/>
  <c r="T40" i="3"/>
  <c r="Q46" i="3"/>
  <c r="Q40" i="3"/>
  <c r="K46" i="3"/>
  <c r="K40" i="3"/>
  <c r="H46" i="3"/>
  <c r="H40" i="3"/>
  <c r="T29" i="3"/>
  <c r="T25" i="3"/>
  <c r="Q31" i="3"/>
  <c r="Q27" i="3"/>
  <c r="K29" i="3"/>
  <c r="K25" i="3"/>
  <c r="H31" i="3"/>
  <c r="H27" i="3"/>
  <c r="AO19" i="3" l="1"/>
  <c r="AO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O5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L5" i="3"/>
  <c r="AO4" i="3"/>
  <c r="AL4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I4" i="3"/>
  <c r="AF4" i="3"/>
  <c r="AO32" i="2" l="1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O17" i="2"/>
  <c r="AL17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F17" i="2"/>
  <c r="AN10" i="3" l="1"/>
  <c r="AN9" i="3"/>
  <c r="AN8" i="3"/>
  <c r="AN7" i="3"/>
  <c r="AN6" i="3"/>
  <c r="AN5" i="3"/>
  <c r="AN4" i="3"/>
  <c r="AK9" i="3"/>
  <c r="AK8" i="3"/>
  <c r="AK7" i="3"/>
  <c r="AK6" i="3"/>
  <c r="AK5" i="3"/>
  <c r="AK4" i="3"/>
  <c r="AH10" i="3"/>
  <c r="AH9" i="3"/>
  <c r="AH8" i="3"/>
  <c r="AH7" i="3"/>
  <c r="AH6" i="3"/>
  <c r="AH5" i="3"/>
  <c r="AH4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N19" i="2"/>
  <c r="AN18" i="2"/>
  <c r="AN17" i="2"/>
  <c r="AK19" i="2"/>
  <c r="AK18" i="2"/>
  <c r="AK17" i="2"/>
  <c r="AM24" i="2" s="1"/>
  <c r="AH22" i="2"/>
  <c r="AH21" i="2"/>
  <c r="AH20" i="2"/>
  <c r="AH19" i="2"/>
  <c r="AH18" i="2"/>
  <c r="AH17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G24" i="2" s="1"/>
  <c r="H67" i="2" s="1"/>
  <c r="AG30" i="2" l="1"/>
  <c r="AG11" i="3"/>
  <c r="AP9" i="3"/>
  <c r="AN32" i="2"/>
  <c r="AK32" i="2"/>
  <c r="AH32" i="2"/>
  <c r="AE32" i="2"/>
  <c r="AN31" i="2"/>
  <c r="AK31" i="2"/>
  <c r="AH31" i="2"/>
  <c r="AE31" i="2"/>
  <c r="AN30" i="2"/>
  <c r="AK30" i="2"/>
  <c r="AH30" i="2"/>
  <c r="AN29" i="2"/>
  <c r="AK29" i="2"/>
  <c r="AH29" i="2"/>
  <c r="AN28" i="2"/>
  <c r="AK28" i="2"/>
  <c r="AH28" i="2"/>
  <c r="AN27" i="2"/>
  <c r="AK27" i="2"/>
  <c r="AH27" i="2"/>
  <c r="AN26" i="2"/>
  <c r="AK26" i="2"/>
  <c r="AH26" i="2"/>
  <c r="AN25" i="2"/>
  <c r="AK25" i="2"/>
  <c r="AM30" i="2" s="1"/>
  <c r="AH25" i="2"/>
  <c r="AN24" i="2"/>
  <c r="AP24" i="2" s="1"/>
  <c r="AH24" i="2"/>
  <c r="AJ24" i="2" s="1"/>
  <c r="AN23" i="2"/>
  <c r="AK23" i="2"/>
  <c r="AH23" i="2"/>
  <c r="AN22" i="2"/>
  <c r="AK22" i="2"/>
  <c r="AN21" i="2"/>
  <c r="AK21" i="2"/>
  <c r="AN20" i="2"/>
  <c r="AK20" i="2"/>
  <c r="AP29" i="2" l="1"/>
  <c r="AJ30" i="2"/>
  <c r="AK12" i="3"/>
  <c r="AN19" i="3"/>
  <c r="AN18" i="3"/>
  <c r="AN17" i="3"/>
  <c r="AN16" i="3"/>
  <c r="AN15" i="3"/>
  <c r="AN14" i="3"/>
  <c r="AN13" i="3"/>
  <c r="AN12" i="3"/>
  <c r="AN11" i="3"/>
  <c r="AK19" i="3"/>
  <c r="AK18" i="3"/>
  <c r="AK17" i="3"/>
  <c r="AK16" i="3"/>
  <c r="AK15" i="3"/>
  <c r="AK14" i="3"/>
  <c r="AK13" i="3"/>
  <c r="AK11" i="3"/>
  <c r="AM11" i="3" s="1"/>
  <c r="AK10" i="3"/>
  <c r="AH19" i="3"/>
  <c r="AH18" i="3"/>
  <c r="AH17" i="3"/>
  <c r="AH16" i="3"/>
  <c r="AH15" i="3"/>
  <c r="AH14" i="3"/>
  <c r="AH13" i="3"/>
  <c r="AH12" i="3"/>
  <c r="AH11" i="3"/>
  <c r="AE19" i="3"/>
  <c r="AG19" i="3" s="1"/>
  <c r="AE18" i="3"/>
  <c r="AP16" i="3" l="1"/>
  <c r="AM19" i="3"/>
  <c r="AJ17" i="3"/>
</calcChain>
</file>

<file path=xl/sharedStrings.xml><?xml version="1.0" encoding="utf-8"?>
<sst xmlns="http://schemas.openxmlformats.org/spreadsheetml/2006/main" count="759" uniqueCount="330">
  <si>
    <t>Glass</t>
  </si>
  <si>
    <t>Paper</t>
  </si>
  <si>
    <t>*ambient RH higher than test RH</t>
  </si>
  <si>
    <t>0.00*</t>
  </si>
  <si>
    <t>NA</t>
  </si>
  <si>
    <t>LVS</t>
  </si>
  <si>
    <t>F.t. 60° ambient RH</t>
  </si>
  <si>
    <t>58.2°C 25.7%</t>
  </si>
  <si>
    <t>22.5°C    32.9%</t>
  </si>
  <si>
    <t>61.1°C 24.8%</t>
  </si>
  <si>
    <t>21.4°C    38.2%</t>
  </si>
  <si>
    <t>37.7°C  16.2%</t>
  </si>
  <si>
    <t>20.9°C  17.9%</t>
  </si>
  <si>
    <t>24.4°C  40.3%</t>
  </si>
  <si>
    <t>38.1°C  19.4%</t>
  </si>
  <si>
    <t>F.t. 38°C ambient RH</t>
  </si>
  <si>
    <t xml:space="preserve"> F.t. 38°C  75% RH</t>
  </si>
  <si>
    <t>37.1°C  73.7%</t>
  </si>
  <si>
    <t>21.2°C  54.9%</t>
  </si>
  <si>
    <t>VEE 60°C ambient RH</t>
  </si>
  <si>
    <t>VEE 38°C  75% RH</t>
  </si>
  <si>
    <t>59.0°C 30.9%</t>
  </si>
  <si>
    <t>25.7°C  40.8%</t>
  </si>
  <si>
    <t>62.6°C  20.7%</t>
  </si>
  <si>
    <t>22.0°C  51.6%</t>
  </si>
  <si>
    <t>37.7°C  76.4%</t>
  </si>
  <si>
    <t>21.2°C  54.0%</t>
  </si>
  <si>
    <t>VEE 38°C  ambient RH</t>
  </si>
  <si>
    <t>21.6°C  56.8%</t>
  </si>
  <si>
    <t>38.1°C  43.4%</t>
  </si>
  <si>
    <t>VEE ambient Temp  75% RH</t>
  </si>
  <si>
    <t>21.8°C  73.6%</t>
  </si>
  <si>
    <t>21.8°C  30.1%</t>
  </si>
  <si>
    <t>F.t. ambient Temp  75% RH</t>
  </si>
  <si>
    <t>21.8°C 74.3%</t>
  </si>
  <si>
    <t>LR</t>
  </si>
  <si>
    <t>AVERAGED DATA</t>
  </si>
  <si>
    <t>2nd Experiment ONLY</t>
  </si>
  <si>
    <t>Averaged Data</t>
  </si>
  <si>
    <t>SD</t>
  </si>
  <si>
    <t>Target Environmental Conditions</t>
  </si>
  <si>
    <t>Time points assessed (h)</t>
  </si>
  <si>
    <t>Abbriviations</t>
  </si>
  <si>
    <t xml:space="preserve">F.t. </t>
  </si>
  <si>
    <t>Francisella tularensis</t>
  </si>
  <si>
    <t>live vaccine strain</t>
  </si>
  <si>
    <t xml:space="preserve">Avg </t>
  </si>
  <si>
    <t>Average</t>
  </si>
  <si>
    <t>RH</t>
  </si>
  <si>
    <t>Relative Humidity</t>
  </si>
  <si>
    <t>D-Value</t>
  </si>
  <si>
    <t>Time to reach 90% reduction</t>
  </si>
  <si>
    <t>h</t>
  </si>
  <si>
    <t>hours</t>
  </si>
  <si>
    <t>standard deviation</t>
  </si>
  <si>
    <t>log reduction</t>
  </si>
  <si>
    <t>VEE</t>
  </si>
  <si>
    <t>Venezuelan equine encephalitis</t>
  </si>
  <si>
    <t>TP</t>
  </si>
  <si>
    <t>Time point</t>
  </si>
  <si>
    <t>Stdev</t>
  </si>
  <si>
    <t>Organism</t>
  </si>
  <si>
    <t>Test Materials</t>
  </si>
  <si>
    <t>60 ± 2 °C, 30 ± 10% RH</t>
  </si>
  <si>
    <t>0.5, 1, 2, 6</t>
  </si>
  <si>
    <t xml:space="preserve">38 ± 2 °C, 30 ± 10% RH </t>
  </si>
  <si>
    <t>1, 6, 24, 48, 96, 168, 240</t>
  </si>
  <si>
    <t>38 ± 2 °C, 75 ± 10% RH</t>
  </si>
  <si>
    <t>24, 48, 96</t>
  </si>
  <si>
    <t>22 ± 2 °C, 75 ± 10% RH</t>
  </si>
  <si>
    <t>0.5, 1, 2, 6, 12, 24, 48</t>
  </si>
  <si>
    <t>12, 24, 48, 72, 96</t>
  </si>
  <si>
    <r>
      <t xml:space="preserve">F. tularensis </t>
    </r>
    <r>
      <rPr>
        <sz val="12"/>
        <color theme="1"/>
        <rFont val="Times New Roman"/>
        <family val="1"/>
      </rPr>
      <t>Schu 4, F. tularensis LVS</t>
    </r>
  </si>
  <si>
    <t>Glass,       Paper</t>
  </si>
  <si>
    <t>VEEV IAB,        VEEV TC83</t>
  </si>
  <si>
    <t>Test Temp, RH</t>
  </si>
  <si>
    <t>Control Temp, RH</t>
  </si>
  <si>
    <r>
      <t>Control Total (Log</t>
    </r>
    <r>
      <rPr>
        <vertAlign val="sub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)</t>
    </r>
  </si>
  <si>
    <r>
      <t>Decon Total (Log</t>
    </r>
    <r>
      <rPr>
        <vertAlign val="sub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)</t>
    </r>
  </si>
  <si>
    <t>Inoculum</t>
  </si>
  <si>
    <t>VEE TC83 AVG.</t>
  </si>
  <si>
    <t>VEE TC83</t>
  </si>
  <si>
    <t>D-value (h)</t>
  </si>
  <si>
    <t>Time (h)</t>
  </si>
  <si>
    <t>F.t. Shu4</t>
  </si>
  <si>
    <t>F.t. LVS</t>
  </si>
  <si>
    <t>F.t. Schu4 AVG.</t>
  </si>
  <si>
    <t>F.t. LVS AVG.</t>
  </si>
  <si>
    <t>21.8°C             30.1%</t>
  </si>
  <si>
    <t>VEE IAB</t>
  </si>
  <si>
    <t>VEE IAB AVG.</t>
  </si>
  <si>
    <t>F.t Control Glass AVG. D-value</t>
  </si>
  <si>
    <t>VEEV control Glass AVG. D-value</t>
  </si>
  <si>
    <t>VEEV control AVG. D-value</t>
  </si>
  <si>
    <t>Company</t>
  </si>
  <si>
    <t>Model #</t>
  </si>
  <si>
    <t>Fuel</t>
  </si>
  <si>
    <t>Fuel Tank</t>
  </si>
  <si>
    <t>Fuel Consumption Rate</t>
  </si>
  <si>
    <t>BTU</t>
  </si>
  <si>
    <t>Air Flow (CFM)</t>
  </si>
  <si>
    <t>Volts/Amps</t>
  </si>
  <si>
    <t>KW</t>
  </si>
  <si>
    <t>Temp Rise from Ambient</t>
  </si>
  <si>
    <t>Weight (lbs)</t>
  </si>
  <si>
    <t>Dimensions (inches)</t>
  </si>
  <si>
    <t>Country of Origin</t>
  </si>
  <si>
    <t>Price</t>
  </si>
  <si>
    <t>Rental</t>
  </si>
  <si>
    <t>website</t>
  </si>
  <si>
    <t>Electric Heaters</t>
  </si>
  <si>
    <t>Green Tech Solutions</t>
  </si>
  <si>
    <t>ePro 400</t>
  </si>
  <si>
    <t>Electric</t>
  </si>
  <si>
    <t>120/45</t>
  </si>
  <si>
    <t>23x17x23</t>
  </si>
  <si>
    <t>USA</t>
  </si>
  <si>
    <t>www.greentechheat.com</t>
  </si>
  <si>
    <t>Moseback Manufacturing</t>
  </si>
  <si>
    <t>HX60</t>
  </si>
  <si>
    <t>480 3PH/73</t>
  </si>
  <si>
    <t>20/40/60</t>
  </si>
  <si>
    <t>31x19x25</t>
  </si>
  <si>
    <t>6K</t>
  </si>
  <si>
    <t>www.mosebachresistors.com</t>
  </si>
  <si>
    <t>HX150</t>
  </si>
  <si>
    <t>480 3PH/181</t>
  </si>
  <si>
    <t>50/100/150</t>
  </si>
  <si>
    <t>60x33x38</t>
  </si>
  <si>
    <t>24K</t>
  </si>
  <si>
    <t>Omnitec Design, Inc.</t>
  </si>
  <si>
    <t>Vulcan RT</t>
  </si>
  <si>
    <t>220/50</t>
  </si>
  <si>
    <t>95°F</t>
  </si>
  <si>
    <t>11x17x30</t>
  </si>
  <si>
    <t>http://omnitecdesign.com/product/vulcan-heater/</t>
  </si>
  <si>
    <t>Marley Engineered Products</t>
  </si>
  <si>
    <t>MSDH6043</t>
  </si>
  <si>
    <t>480 3PH/73.3</t>
  </si>
  <si>
    <t>70-172°F</t>
  </si>
  <si>
    <t>44x25x38</t>
  </si>
  <si>
    <t>https://www.marleymep.com/products/qmark/msdh-series-high-temp-electric-blower</t>
  </si>
  <si>
    <t>TPI</t>
  </si>
  <si>
    <t>P3P5548T</t>
  </si>
  <si>
    <t>480 3PH/57.8</t>
  </si>
  <si>
    <t>84°F</t>
  </si>
  <si>
    <t>18x31x30</t>
  </si>
  <si>
    <t>http://www.tpicorp.com/uploads/2/2/3/3/22337256/electrical-h.pdf</t>
  </si>
  <si>
    <t>Liquid Fuel Heaters</t>
  </si>
  <si>
    <t>Titan Propane</t>
  </si>
  <si>
    <t>Propane</t>
  </si>
  <si>
    <t>120/7.5</t>
  </si>
  <si>
    <t>31x50x27</t>
  </si>
  <si>
    <t>Jet Heat</t>
  </si>
  <si>
    <t>GT1400 SA-M</t>
  </si>
  <si>
    <t xml:space="preserve">Ultra Low Sulfer (ULS) Diesel or ULS Kerosene </t>
  </si>
  <si>
    <t>20 Gal</t>
  </si>
  <si>
    <t>3.2-5.3 GPH</t>
  </si>
  <si>
    <t xml:space="preserve">145-200°F </t>
  </si>
  <si>
    <t>72x28x42</t>
  </si>
  <si>
    <t>$75-80K</t>
  </si>
  <si>
    <t>$2400/Week</t>
  </si>
  <si>
    <t>www.jetheat.com</t>
  </si>
  <si>
    <t>Dewalt</t>
  </si>
  <si>
    <t>DXH215HD</t>
  </si>
  <si>
    <t>Kerosne/JP8</t>
  </si>
  <si>
    <t>14 Gal</t>
  </si>
  <si>
    <t>1.6 GPH</t>
  </si>
  <si>
    <t>24x36x48</t>
  </si>
  <si>
    <t>http://www.dewalt.com/en-us/products/gear-and-equipment/construction-heaters/215000-btuhr-forced-air-kerosene-construction-heater/dxh215hd</t>
  </si>
  <si>
    <t>TempAir*</t>
  </si>
  <si>
    <t>THP-1400</t>
  </si>
  <si>
    <t>NG/LP</t>
  </si>
  <si>
    <t>120/20</t>
  </si>
  <si>
    <t>200°F</t>
  </si>
  <si>
    <t>61x32x48</t>
  </si>
  <si>
    <t>www.temp-air.com</t>
  </si>
  <si>
    <t>Mobile Air*</t>
  </si>
  <si>
    <t>220/30</t>
  </si>
  <si>
    <t>73x41x44</t>
  </si>
  <si>
    <t>1500/Month</t>
  </si>
  <si>
    <t>www.mobileair.com</t>
  </si>
  <si>
    <t>Indirect Heaters</t>
  </si>
  <si>
    <t>L.B. White*</t>
  </si>
  <si>
    <t>Foreman 750</t>
  </si>
  <si>
    <t>LP/NG/Diesel</t>
  </si>
  <si>
    <t>LP 34.5 LBS/HR or NG 750 CU.ft./HR</t>
  </si>
  <si>
    <t>32x53x94</t>
  </si>
  <si>
    <t>950/Month</t>
  </si>
  <si>
    <t>http://www.lbwhite.com/products/Construction-Heaters/Foreman-Indirect-fired-heater</t>
  </si>
  <si>
    <t>Generac*</t>
  </si>
  <si>
    <t>MAC550F</t>
  </si>
  <si>
    <t>Diesel</t>
  </si>
  <si>
    <t>111 Gal</t>
  </si>
  <si>
    <t>2.9 GPH</t>
  </si>
  <si>
    <t>180°F</t>
  </si>
  <si>
    <t>191x72x88</t>
  </si>
  <si>
    <t>$90K</t>
  </si>
  <si>
    <t>http://www.generacmobileproducts.com/products/heaters</t>
  </si>
  <si>
    <t>MAC1.2G</t>
  </si>
  <si>
    <t>270 Gal</t>
  </si>
  <si>
    <t>1.2 GPH</t>
  </si>
  <si>
    <t>255x96x102</t>
  </si>
  <si>
    <t>$103K</t>
  </si>
  <si>
    <t>MAC4.2G</t>
  </si>
  <si>
    <t>146 Gal</t>
  </si>
  <si>
    <t>289x102x118</t>
  </si>
  <si>
    <t>$207K</t>
  </si>
  <si>
    <t>MIDFO-800</t>
  </si>
  <si>
    <t>200 Gal</t>
  </si>
  <si>
    <t>7.14 GPH</t>
  </si>
  <si>
    <t>10KW</t>
  </si>
  <si>
    <t>144x36x74</t>
  </si>
  <si>
    <t>$56K</t>
  </si>
  <si>
    <t>$5600/Month</t>
  </si>
  <si>
    <t>Therm Dynamics*</t>
  </si>
  <si>
    <t>TD1200-400</t>
  </si>
  <si>
    <t>9.3 GPH</t>
  </si>
  <si>
    <t>168x60x84</t>
  </si>
  <si>
    <t>67K</t>
  </si>
  <si>
    <t>www.thermdynamics.com</t>
  </si>
  <si>
    <t>OHV500</t>
  </si>
  <si>
    <t>60x24x49</t>
  </si>
  <si>
    <t>* Several models avaialable covering wide range of BTU output.</t>
  </si>
  <si>
    <t>NA - Not Applicable</t>
  </si>
  <si>
    <t>Required psi</t>
  </si>
  <si>
    <t>Require Liquid Flow (GPH)</t>
  </si>
  <si>
    <t>Particle Size (microns)</t>
  </si>
  <si>
    <t>Temp Range (°F)</t>
  </si>
  <si>
    <t>cold fog</t>
  </si>
  <si>
    <r>
      <t>Smart Fog</t>
    </r>
    <r>
      <rPr>
        <vertAlign val="superscript"/>
        <sz val="12"/>
        <rFont val="Times New Roman"/>
        <family val="1"/>
      </rPr>
      <t>†</t>
    </r>
  </si>
  <si>
    <t>ES100</t>
  </si>
  <si>
    <t>2 to 10</t>
  </si>
  <si>
    <t>120/2</t>
  </si>
  <si>
    <t>30-150</t>
  </si>
  <si>
    <t>24x24x72</t>
  </si>
  <si>
    <t>http://www.smartfog.com/product/es100m</t>
  </si>
  <si>
    <r>
      <t>Aqua Fog*</t>
    </r>
    <r>
      <rPr>
        <vertAlign val="superscript"/>
        <sz val="12"/>
        <rFont val="Times New Roman"/>
        <family val="1"/>
      </rPr>
      <t>†</t>
    </r>
  </si>
  <si>
    <t>Hydro SS 700</t>
  </si>
  <si>
    <t>115/1.5</t>
  </si>
  <si>
    <t>33-160</t>
  </si>
  <si>
    <t>16x17x20</t>
  </si>
  <si>
    <t>http://www.jaybird-mfg.com/products/hydro-ss-series/bench-top/</t>
  </si>
  <si>
    <t>HRSM</t>
  </si>
  <si>
    <t>18 Gal Tank</t>
  </si>
  <si>
    <t>5 to 35</t>
  </si>
  <si>
    <t>115/5.6</t>
  </si>
  <si>
    <t>21x44</t>
  </si>
  <si>
    <t>http://www.jaybird-mfg.com/products/xe-mobile-series/crsm/</t>
  </si>
  <si>
    <t>Amco</t>
  </si>
  <si>
    <t>space humidifiers</t>
  </si>
  <si>
    <t>14x12x8</t>
  </si>
  <si>
    <t>https://www.amco.com/spacehumidifiers.php</t>
  </si>
  <si>
    <t>FogCo</t>
  </si>
  <si>
    <t>5 per nozzle</t>
  </si>
  <si>
    <t>12x12x10</t>
  </si>
  <si>
    <t>https://fogco.com/product-category/air-injection/</t>
  </si>
  <si>
    <t xml:space="preserve">Microcool </t>
  </si>
  <si>
    <t>FFM1023</t>
  </si>
  <si>
    <t>10 to 20</t>
  </si>
  <si>
    <t>220/7</t>
  </si>
  <si>
    <t>72x36x48</t>
  </si>
  <si>
    <t>http://www.microcool.com/equipment/fog-humidification.htm</t>
  </si>
  <si>
    <t>Nortec</t>
  </si>
  <si>
    <t>af-22</t>
  </si>
  <si>
    <t>115/3</t>
  </si>
  <si>
    <t>8x22x10</t>
  </si>
  <si>
    <t>https://www.humidity.com/humidifier-humidifiers/direct-room-adiabatic-humidification-systems/af22</t>
  </si>
  <si>
    <t>Air and waster systems</t>
  </si>
  <si>
    <t>arcticmist pump</t>
  </si>
  <si>
    <t>1 GPM</t>
  </si>
  <si>
    <t>120/14</t>
  </si>
  <si>
    <t>24,36,36</t>
  </si>
  <si>
    <t>http://www.airandwatersystems.com/humidification/arcticmist.html</t>
  </si>
  <si>
    <t>arcticmist fan</t>
  </si>
  <si>
    <t>10 per fan</t>
  </si>
  <si>
    <t>3 to 45</t>
  </si>
  <si>
    <t>120/2.8</t>
  </si>
  <si>
    <t xml:space="preserve">20" </t>
  </si>
  <si>
    <t>evaporative/steam</t>
  </si>
  <si>
    <t>Meg evap</t>
  </si>
  <si>
    <t>HV50</t>
  </si>
  <si>
    <t>230 3PH/13</t>
  </si>
  <si>
    <t>66x60x48</t>
  </si>
  <si>
    <t>http://www.megevap.com/hvta-30.asp</t>
  </si>
  <si>
    <t>Dristeem</t>
  </si>
  <si>
    <t>Vapormist</t>
  </si>
  <si>
    <t>2 to 25</t>
  </si>
  <si>
    <t>steam</t>
  </si>
  <si>
    <t>480 3PH/41</t>
  </si>
  <si>
    <t>24x18x18</t>
  </si>
  <si>
    <t>http://www.dristeem.com/products/steam-generation/electric-steam-humidifiers/vapormist</t>
  </si>
  <si>
    <t>ultrasonic</t>
  </si>
  <si>
    <t>Humidifirst</t>
  </si>
  <si>
    <t>MP-25</t>
  </si>
  <si>
    <t>1 to 5</t>
  </si>
  <si>
    <t>120/6</t>
  </si>
  <si>
    <t>29x16x13</t>
  </si>
  <si>
    <t>http://www.humidifirst.com/mp-specs.html</t>
  </si>
  <si>
    <t>MF-20</t>
  </si>
  <si>
    <t>115/5</t>
  </si>
  <si>
    <t>36x25x84</t>
  </si>
  <si>
    <t>http://www.humidifirst.com/mist-free.html</t>
  </si>
  <si>
    <t>Humidity Source</t>
  </si>
  <si>
    <t>UH-303</t>
  </si>
  <si>
    <t>10 to 70</t>
  </si>
  <si>
    <t>4 to 7</t>
  </si>
  <si>
    <t>18x7x12</t>
  </si>
  <si>
    <t>http://www.humiditysource.com/ultra.html</t>
  </si>
  <si>
    <t>Mainland mart</t>
  </si>
  <si>
    <t>ZS-40</t>
  </si>
  <si>
    <t>1 to 10</t>
  </si>
  <si>
    <t>120/12</t>
  </si>
  <si>
    <t>25x20x13</t>
  </si>
  <si>
    <t>http://www.mainlandmart.com/humidify.html</t>
  </si>
  <si>
    <t>Stulz</t>
  </si>
  <si>
    <t>DRH</t>
  </si>
  <si>
    <t>30-75</t>
  </si>
  <si>
    <t>1.6 to 6.3</t>
  </si>
  <si>
    <t>115/1</t>
  </si>
  <si>
    <t>34 to 122 F</t>
  </si>
  <si>
    <t>40x8x11</t>
  </si>
  <si>
    <t>https://www.stulz-usa.com/en/ultrasonic-humidification/drh-ultrasonic/</t>
  </si>
  <si>
    <t>Carel</t>
  </si>
  <si>
    <t>UU08R1AS00</t>
  </si>
  <si>
    <t>120/6.3</t>
  </si>
  <si>
    <t>13x11x34</t>
  </si>
  <si>
    <t>Italy</t>
  </si>
  <si>
    <t>http://www.carelusa.com/product/humisonic-direct</t>
  </si>
  <si>
    <r>
      <rPr>
        <vertAlign val="superscript"/>
        <sz val="11"/>
        <rFont val="Calibri"/>
        <family val="2"/>
        <scheme val="minor"/>
      </rPr>
      <t xml:space="preserve">† </t>
    </r>
    <r>
      <rPr>
        <sz val="11"/>
        <rFont val="Calibri"/>
        <family val="2"/>
        <scheme val="minor"/>
      </rPr>
      <t>Possibly compatible wth decon solutions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</si>
</sst>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4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b/>
      <sz val="1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2"/>
      <name val="Times New Roman"/>
      <family val="1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6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2" fillId="2" borderId="7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 wrapText="1"/>
    </xf>
    <xf numFmtId="2" fontId="5" fillId="2" borderId="0" xfId="0" applyNumberFormat="1" applyFont="1" applyFill="1" applyAlignment="1">
      <alignment horizontal="center" wrapText="1"/>
    </xf>
    <xf numFmtId="2" fontId="2" fillId="2" borderId="0" xfId="0" applyNumberFormat="1" applyFont="1" applyFill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31" xfId="0" applyFont="1" applyFill="1" applyBorder="1" applyAlignment="1">
      <alignment horizontal="left"/>
    </xf>
    <xf numFmtId="0" fontId="2" fillId="2" borderId="44" xfId="0" applyFont="1" applyFill="1" applyBorder="1" applyAlignment="1">
      <alignment horizontal="left"/>
    </xf>
    <xf numFmtId="2" fontId="2" fillId="2" borderId="39" xfId="0" applyNumberFormat="1" applyFont="1" applyFill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left"/>
    </xf>
    <xf numFmtId="2" fontId="2" fillId="2" borderId="35" xfId="0" applyNumberFormat="1" applyFont="1" applyFill="1" applyBorder="1" applyAlignment="1">
      <alignment horizontal="left"/>
    </xf>
    <xf numFmtId="2" fontId="2" fillId="2" borderId="47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/>
    <xf numFmtId="2" fontId="2" fillId="2" borderId="30" xfId="0" applyNumberFormat="1" applyFont="1" applyFill="1" applyBorder="1" applyAlignment="1">
      <alignment horizontal="left"/>
    </xf>
    <xf numFmtId="0" fontId="2" fillId="2" borderId="2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22" xfId="0" applyFont="1" applyFill="1" applyBorder="1"/>
    <xf numFmtId="0" fontId="2" fillId="2" borderId="3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2" fontId="2" fillId="2" borderId="34" xfId="0" applyNumberFormat="1" applyFont="1" applyFill="1" applyBorder="1"/>
    <xf numFmtId="0" fontId="2" fillId="2" borderId="45" xfId="0" applyFont="1" applyFill="1" applyBorder="1" applyAlignment="1">
      <alignment horizontal="center"/>
    </xf>
    <xf numFmtId="2" fontId="2" fillId="2" borderId="36" xfId="0" applyNumberFormat="1" applyFont="1" applyFill="1" applyBorder="1"/>
    <xf numFmtId="0" fontId="2" fillId="2" borderId="37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2" fontId="2" fillId="2" borderId="38" xfId="0" applyNumberFormat="1" applyFont="1" applyFill="1" applyBorder="1"/>
    <xf numFmtId="0" fontId="5" fillId="2" borderId="18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/>
    </xf>
    <xf numFmtId="2" fontId="5" fillId="2" borderId="45" xfId="0" applyNumberFormat="1" applyFont="1" applyFill="1" applyBorder="1" applyAlignment="1">
      <alignment horizontal="center"/>
    </xf>
    <xf numFmtId="2" fontId="5" fillId="2" borderId="37" xfId="0" applyNumberFormat="1" applyFont="1" applyFill="1" applyBorder="1" applyAlignment="1">
      <alignment horizontal="center"/>
    </xf>
    <xf numFmtId="2" fontId="2" fillId="2" borderId="45" xfId="0" applyNumberFormat="1" applyFont="1" applyFill="1" applyBorder="1" applyAlignment="1">
      <alignment horizontal="center"/>
    </xf>
    <xf numFmtId="2" fontId="2" fillId="2" borderId="47" xfId="0" applyNumberFormat="1" applyFont="1" applyFill="1" applyBorder="1" applyAlignment="1">
      <alignment horizontal="center"/>
    </xf>
    <xf numFmtId="2" fontId="2" fillId="2" borderId="0" xfId="0" applyNumberFormat="1" applyFont="1" applyFill="1"/>
    <xf numFmtId="2" fontId="2" fillId="2" borderId="3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5" fillId="2" borderId="46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 wrapText="1"/>
    </xf>
    <xf numFmtId="2" fontId="2" fillId="2" borderId="13" xfId="0" applyNumberFormat="1" applyFont="1" applyFill="1" applyBorder="1"/>
    <xf numFmtId="2" fontId="2" fillId="2" borderId="14" xfId="0" applyNumberFormat="1" applyFont="1" applyFill="1" applyBorder="1"/>
    <xf numFmtId="2" fontId="2" fillId="2" borderId="15" xfId="0" applyNumberFormat="1" applyFont="1" applyFill="1" applyBorder="1"/>
    <xf numFmtId="2" fontId="2" fillId="2" borderId="48" xfId="0" applyNumberFormat="1" applyFont="1" applyFill="1" applyBorder="1"/>
    <xf numFmtId="2" fontId="5" fillId="2" borderId="18" xfId="0" applyNumberFormat="1" applyFont="1" applyFill="1" applyBorder="1" applyAlignment="1">
      <alignment horizontal="center" wrapText="1"/>
    </xf>
    <xf numFmtId="2" fontId="5" fillId="2" borderId="35" xfId="0" applyNumberFormat="1" applyFont="1" applyFill="1" applyBorder="1" applyAlignment="1">
      <alignment horizontal="center" wrapText="1"/>
    </xf>
    <xf numFmtId="2" fontId="5" fillId="2" borderId="30" xfId="0" applyNumberFormat="1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2" fontId="2" fillId="2" borderId="37" xfId="0" applyNumberFormat="1" applyFont="1" applyFill="1" applyBorder="1" applyAlignment="1">
      <alignment horizontal="center"/>
    </xf>
    <xf numFmtId="2" fontId="2" fillId="2" borderId="39" xfId="0" applyNumberFormat="1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2" fontId="2" fillId="2" borderId="6" xfId="0" applyNumberFormat="1" applyFont="1" applyFill="1" applyBorder="1"/>
    <xf numFmtId="2" fontId="2" fillId="2" borderId="2" xfId="0" applyNumberFormat="1" applyFont="1" applyFill="1" applyBorder="1"/>
    <xf numFmtId="2" fontId="2" fillId="2" borderId="4" xfId="0" applyNumberFormat="1" applyFont="1" applyFill="1" applyBorder="1"/>
    <xf numFmtId="2" fontId="2" fillId="2" borderId="1" xfId="0" applyNumberFormat="1" applyFont="1" applyFill="1" applyBorder="1"/>
    <xf numFmtId="2" fontId="2" fillId="2" borderId="45" xfId="0" applyNumberFormat="1" applyFont="1" applyFill="1" applyBorder="1"/>
    <xf numFmtId="2" fontId="2" fillId="2" borderId="46" xfId="0" applyNumberFormat="1" applyFont="1" applyFill="1" applyBorder="1"/>
    <xf numFmtId="2" fontId="2" fillId="2" borderId="47" xfId="0" applyNumberFormat="1" applyFont="1" applyFill="1" applyBorder="1"/>
    <xf numFmtId="2" fontId="2" fillId="2" borderId="32" xfId="0" applyNumberFormat="1" applyFont="1" applyFill="1" applyBorder="1"/>
    <xf numFmtId="2" fontId="2" fillId="2" borderId="50" xfId="0" applyNumberFormat="1" applyFont="1" applyFill="1" applyBorder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/>
    </xf>
    <xf numFmtId="2" fontId="2" fillId="2" borderId="18" xfId="0" applyNumberFormat="1" applyFont="1" applyFill="1" applyBorder="1"/>
    <xf numFmtId="2" fontId="2" fillId="2" borderId="28" xfId="0" applyNumberFormat="1" applyFont="1" applyFill="1" applyBorder="1"/>
    <xf numFmtId="2" fontId="2" fillId="2" borderId="51" xfId="0" applyNumberFormat="1" applyFont="1" applyFill="1" applyBorder="1"/>
    <xf numFmtId="2" fontId="2" fillId="2" borderId="2" xfId="0" applyNumberFormat="1" applyFont="1" applyFill="1" applyBorder="1" applyAlignment="1">
      <alignment horizontal="center"/>
    </xf>
    <xf numFmtId="2" fontId="2" fillId="2" borderId="30" xfId="0" applyNumberFormat="1" applyFont="1" applyFill="1" applyBorder="1" applyAlignment="1">
      <alignment horizontal="center"/>
    </xf>
    <xf numFmtId="2" fontId="2" fillId="2" borderId="3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3" fillId="2" borderId="0" xfId="0" applyFont="1" applyFill="1"/>
    <xf numFmtId="2" fontId="6" fillId="2" borderId="26" xfId="0" applyNumberFormat="1" applyFont="1" applyFill="1" applyBorder="1"/>
    <xf numFmtId="2" fontId="6" fillId="2" borderId="37" xfId="0" applyNumberFormat="1" applyFont="1" applyFill="1" applyBorder="1"/>
    <xf numFmtId="2" fontId="6" fillId="2" borderId="39" xfId="0" applyNumberFormat="1" applyFont="1" applyFill="1" applyBorder="1"/>
    <xf numFmtId="2" fontId="6" fillId="2" borderId="31" xfId="0" applyNumberFormat="1" applyFont="1" applyFill="1" applyBorder="1"/>
    <xf numFmtId="2" fontId="6" fillId="2" borderId="44" xfId="0" applyNumberFormat="1" applyFont="1" applyFill="1" applyBorder="1"/>
    <xf numFmtId="0" fontId="2" fillId="2" borderId="53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wrapText="1"/>
    </xf>
    <xf numFmtId="2" fontId="2" fillId="2" borderId="54" xfId="0" applyNumberFormat="1" applyFont="1" applyFill="1" applyBorder="1" applyAlignment="1">
      <alignment horizontal="left"/>
    </xf>
    <xf numFmtId="2" fontId="6" fillId="2" borderId="47" xfId="0" applyNumberFormat="1" applyFont="1" applyFill="1" applyBorder="1"/>
    <xf numFmtId="0" fontId="2" fillId="2" borderId="52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39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37" xfId="0" applyFont="1" applyFill="1" applyBorder="1"/>
    <xf numFmtId="2" fontId="2" fillId="2" borderId="46" xfId="0" applyNumberFormat="1" applyFont="1" applyFill="1" applyBorder="1" applyAlignment="1">
      <alignment horizontal="center"/>
    </xf>
    <xf numFmtId="2" fontId="2" fillId="2" borderId="43" xfId="0" applyNumberFormat="1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2" borderId="36" xfId="0" applyNumberFormat="1" applyFont="1" applyFill="1" applyBorder="1" applyAlignment="1">
      <alignment horizontal="center"/>
    </xf>
    <xf numFmtId="2" fontId="2" fillId="2" borderId="44" xfId="0" applyNumberFormat="1" applyFont="1" applyFill="1" applyBorder="1" applyAlignment="1">
      <alignment horizontal="center"/>
    </xf>
    <xf numFmtId="2" fontId="2" fillId="2" borderId="38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 wrapText="1"/>
    </xf>
    <xf numFmtId="2" fontId="2" fillId="2" borderId="29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39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2" fontId="11" fillId="2" borderId="37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2" fontId="5" fillId="2" borderId="47" xfId="0" applyNumberFormat="1" applyFont="1" applyFill="1" applyBorder="1" applyAlignment="1">
      <alignment horizontal="center"/>
    </xf>
    <xf numFmtId="2" fontId="6" fillId="2" borderId="45" xfId="0" applyNumberFormat="1" applyFont="1" applyFill="1" applyBorder="1" applyAlignment="1">
      <alignment horizontal="center"/>
    </xf>
    <xf numFmtId="2" fontId="11" fillId="2" borderId="18" xfId="0" applyNumberFormat="1" applyFont="1" applyFill="1" applyBorder="1" applyAlignment="1">
      <alignment horizontal="center" wrapText="1"/>
    </xf>
    <xf numFmtId="2" fontId="5" fillId="2" borderId="44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2" borderId="39" xfId="0" applyNumberFormat="1" applyFont="1" applyFill="1" applyBorder="1" applyAlignment="1">
      <alignment horizontal="center"/>
    </xf>
    <xf numFmtId="0" fontId="2" fillId="2" borderId="45" xfId="0" applyFont="1" applyFill="1" applyBorder="1"/>
    <xf numFmtId="0" fontId="2" fillId="2" borderId="47" xfId="0" applyFont="1" applyFill="1" applyBorder="1"/>
    <xf numFmtId="0" fontId="2" fillId="2" borderId="39" xfId="0" applyFont="1" applyFill="1" applyBorder="1"/>
    <xf numFmtId="2" fontId="6" fillId="2" borderId="26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2" fontId="5" fillId="2" borderId="54" xfId="0" applyNumberFormat="1" applyFont="1" applyFill="1" applyBorder="1" applyAlignment="1">
      <alignment horizontal="center"/>
    </xf>
    <xf numFmtId="2" fontId="5" fillId="2" borderId="55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 wrapText="1"/>
    </xf>
    <xf numFmtId="2" fontId="5" fillId="2" borderId="20" xfId="0" applyNumberFormat="1" applyFont="1" applyFill="1" applyBorder="1" applyAlignment="1">
      <alignment horizontal="center" wrapText="1"/>
    </xf>
    <xf numFmtId="2" fontId="5" fillId="2" borderId="18" xfId="0" applyNumberFormat="1" applyFont="1" applyFill="1" applyBorder="1" applyAlignment="1">
      <alignment horizontal="center" wrapText="1"/>
    </xf>
    <xf numFmtId="2" fontId="2" fillId="2" borderId="54" xfId="0" applyNumberFormat="1" applyFont="1" applyFill="1" applyBorder="1" applyAlignment="1">
      <alignment horizontal="center"/>
    </xf>
    <xf numFmtId="2" fontId="2" fillId="2" borderId="5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2" fontId="2" fillId="2" borderId="46" xfId="0" applyNumberFormat="1" applyFont="1" applyFill="1" applyBorder="1" applyAlignment="1">
      <alignment horizontal="center" vertical="center" wrapText="1"/>
    </xf>
    <xf numFmtId="2" fontId="2" fillId="2" borderId="45" xfId="0" applyNumberFormat="1" applyFont="1" applyFill="1" applyBorder="1" applyAlignment="1">
      <alignment horizontal="center" vertical="center" wrapText="1"/>
    </xf>
    <xf numFmtId="2" fontId="2" fillId="2" borderId="47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2" fillId="2" borderId="49" xfId="0" applyNumberFormat="1" applyFont="1" applyFill="1" applyBorder="1" applyAlignment="1">
      <alignment horizontal="center"/>
    </xf>
    <xf numFmtId="2" fontId="2" fillId="2" borderId="30" xfId="0" applyNumberFormat="1" applyFont="1" applyFill="1" applyBorder="1" applyAlignment="1">
      <alignment horizontal="center"/>
    </xf>
    <xf numFmtId="2" fontId="2" fillId="2" borderId="3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2" fontId="2" fillId="2" borderId="50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2" fontId="2" fillId="2" borderId="53" xfId="0" applyNumberFormat="1" applyFont="1" applyFill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 horizontal="center" wrapText="1"/>
    </xf>
    <xf numFmtId="2" fontId="5" fillId="2" borderId="50" xfId="0" applyNumberFormat="1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2" fontId="2" fillId="2" borderId="22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3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42" fontId="15" fillId="2" borderId="6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42" fontId="15" fillId="2" borderId="2" xfId="0" applyNumberFormat="1" applyFont="1" applyFill="1" applyBorder="1" applyAlignment="1">
      <alignment horizontal="center" vertical="center" wrapText="1"/>
    </xf>
    <xf numFmtId="0" fontId="16" fillId="2" borderId="56" xfId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42" fontId="15" fillId="2" borderId="4" xfId="0" applyNumberFormat="1" applyFont="1" applyFill="1" applyBorder="1" applyAlignment="1">
      <alignment horizontal="center" vertical="center" wrapText="1"/>
    </xf>
    <xf numFmtId="0" fontId="12" fillId="2" borderId="4" xfId="1" applyFill="1" applyBorder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2" fontId="15" fillId="2" borderId="1" xfId="0" applyNumberFormat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42" fontId="15" fillId="2" borderId="3" xfId="0" applyNumberFormat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2" fillId="2" borderId="0" xfId="1" applyFill="1" applyAlignment="1">
      <alignment horizontal="left" vertical="center" wrapText="1"/>
    </xf>
    <xf numFmtId="0" fontId="12" fillId="2" borderId="2" xfId="1" applyFill="1" applyBorder="1" applyAlignment="1">
      <alignment vertical="center" wrapText="1"/>
    </xf>
    <xf numFmtId="0" fontId="12" fillId="2" borderId="1" xfId="1" applyFill="1" applyBorder="1" applyAlignment="1">
      <alignment vertical="center" wrapText="1"/>
    </xf>
    <xf numFmtId="0" fontId="12" fillId="2" borderId="2" xfId="1" applyFill="1" applyBorder="1" applyAlignment="1">
      <alignment horizontal="left" vertical="center" wrapText="1"/>
    </xf>
    <xf numFmtId="0" fontId="15" fillId="2" borderId="56" xfId="0" applyFont="1" applyFill="1" applyBorder="1" applyAlignment="1">
      <alignment horizontal="center" vertical="center" wrapText="1"/>
    </xf>
    <xf numFmtId="3" fontId="15" fillId="2" borderId="56" xfId="0" applyNumberFormat="1" applyFont="1" applyFill="1" applyBorder="1" applyAlignment="1">
      <alignment horizontal="center" vertical="center" wrapText="1"/>
    </xf>
    <xf numFmtId="16" fontId="15" fillId="2" borderId="56" xfId="0" applyNumberFormat="1" applyFont="1" applyFill="1" applyBorder="1" applyAlignment="1">
      <alignment horizontal="center" vertical="center" wrapText="1"/>
    </xf>
    <xf numFmtId="42" fontId="15" fillId="2" borderId="56" xfId="0" applyNumberFormat="1" applyFont="1" applyFill="1" applyBorder="1" applyAlignment="1">
      <alignment horizontal="center" vertical="center" wrapText="1"/>
    </xf>
    <xf numFmtId="0" fontId="12" fillId="2" borderId="56" xfId="1" applyFill="1" applyBorder="1" applyAlignment="1">
      <alignment horizontal="left" vertical="center" wrapText="1"/>
    </xf>
    <xf numFmtId="0" fontId="12" fillId="2" borderId="56" xfId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17" fontId="15" fillId="2" borderId="4" xfId="0" applyNumberFormat="1" applyFont="1" applyFill="1" applyBorder="1" applyAlignment="1">
      <alignment horizontal="center" vertical="center" wrapText="1"/>
    </xf>
    <xf numFmtId="0" fontId="12" fillId="2" borderId="3" xfId="1" applyFill="1" applyBorder="1" applyAlignment="1">
      <alignment horizontal="left" vertical="center" wrapText="1"/>
    </xf>
    <xf numFmtId="0" fontId="14" fillId="2" borderId="3" xfId="0" applyFont="1" applyFill="1" applyBorder="1"/>
    <xf numFmtId="0" fontId="12" fillId="2" borderId="6" xfId="1" applyFill="1" applyBorder="1" applyAlignment="1">
      <alignment horizontal="left" vertical="center" wrapText="1"/>
    </xf>
    <xf numFmtId="0" fontId="12" fillId="2" borderId="0" xfId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2" fontId="6" fillId="0" borderId="39" xfId="0" applyNumberFormat="1" applyFont="1" applyFill="1" applyBorder="1"/>
    <xf numFmtId="0" fontId="2" fillId="0" borderId="47" xfId="0" applyFont="1" applyFill="1" applyBorder="1" applyAlignment="1">
      <alignment horizontal="center"/>
    </xf>
    <xf numFmtId="2" fontId="6" fillId="0" borderId="31" xfId="0" applyNumberFormat="1" applyFont="1" applyFill="1" applyBorder="1"/>
    <xf numFmtId="2" fontId="6" fillId="0" borderId="26" xfId="0" applyNumberFormat="1" applyFont="1" applyFill="1" applyBorder="1"/>
    <xf numFmtId="0" fontId="5" fillId="0" borderId="18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2" fillId="0" borderId="27" xfId="0" applyFont="1" applyFill="1" applyBorder="1"/>
    <xf numFmtId="0" fontId="5" fillId="0" borderId="10" xfId="0" applyFont="1" applyFill="1" applyBorder="1" applyAlignment="1">
      <alignment horizontal="center" wrapText="1"/>
    </xf>
    <xf numFmtId="2" fontId="6" fillId="0" borderId="37" xfId="0" applyNumberFormat="1" applyFont="1" applyFill="1" applyBorder="1"/>
    <xf numFmtId="2" fontId="2" fillId="0" borderId="27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6" fillId="0" borderId="44" xfId="0" applyNumberFormat="1" applyFont="1" applyFill="1" applyBorder="1"/>
    <xf numFmtId="2" fontId="2" fillId="0" borderId="5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Schu4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F.t.!$G$4:$G$8</c:f>
                <c:numCache>
                  <c:formatCode>General</c:formatCode>
                  <c:ptCount val="5"/>
                  <c:pt idx="0">
                    <c:v>0.09</c:v>
                  </c:pt>
                  <c:pt idx="1">
                    <c:v>0.15</c:v>
                  </c:pt>
                  <c:pt idx="2">
                    <c:v>0.09</c:v>
                  </c:pt>
                  <c:pt idx="3">
                    <c:v>0.13</c:v>
                  </c:pt>
                  <c:pt idx="4">
                    <c:v>0.17</c:v>
                  </c:pt>
                </c:numCache>
              </c:numRef>
            </c:plus>
            <c:minus>
              <c:numRef>
                <c:f>F.t.!$G$4:$G$8</c:f>
                <c:numCache>
                  <c:formatCode>General</c:formatCode>
                  <c:ptCount val="5"/>
                  <c:pt idx="0">
                    <c:v>0.09</c:v>
                  </c:pt>
                  <c:pt idx="1">
                    <c:v>0.15</c:v>
                  </c:pt>
                  <c:pt idx="2">
                    <c:v>0.09</c:v>
                  </c:pt>
                  <c:pt idx="3">
                    <c:v>0.13</c:v>
                  </c:pt>
                  <c:pt idx="4">
                    <c:v>0.17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F.t.!$B$4:$B$8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xVal>
          <c:yVal>
            <c:numRef>
              <c:f>F.t.!$F$4:$F$8</c:f>
              <c:numCache>
                <c:formatCode>General</c:formatCode>
                <c:ptCount val="5"/>
                <c:pt idx="0">
                  <c:v>7.62</c:v>
                </c:pt>
                <c:pt idx="1">
                  <c:v>7.27</c:v>
                </c:pt>
                <c:pt idx="2">
                  <c:v>7.18</c:v>
                </c:pt>
                <c:pt idx="3">
                  <c:v>6.82</c:v>
                </c:pt>
                <c:pt idx="4">
                  <c:v>6.86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D7-487D-9D50-6C6EF18D00FD}"/>
            </c:ext>
          </c:extLst>
        </c:ser>
        <c:ser>
          <c:idx val="1"/>
          <c:order val="1"/>
          <c:tx>
            <c:v>Schu4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2540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F.t.!$J$4:$J$8</c:f>
                <c:numCache>
                  <c:formatCode>General</c:formatCode>
                  <c:ptCount val="5"/>
                  <c:pt idx="0">
                    <c:v>0.09</c:v>
                  </c:pt>
                  <c:pt idx="1">
                    <c:v>0.35</c:v>
                  </c:pt>
                  <c:pt idx="2">
                    <c:v>0.44</c:v>
                  </c:pt>
                  <c:pt idx="3">
                    <c:v>0.23</c:v>
                  </c:pt>
                  <c:pt idx="4">
                    <c:v>0</c:v>
                  </c:pt>
                </c:numCache>
              </c:numRef>
            </c:plus>
            <c:minus>
              <c:numRef>
                <c:f>F.t.!$J$4:$J$8</c:f>
                <c:numCache>
                  <c:formatCode>General</c:formatCode>
                  <c:ptCount val="5"/>
                  <c:pt idx="0">
                    <c:v>0.09</c:v>
                  </c:pt>
                  <c:pt idx="1">
                    <c:v>0.35</c:v>
                  </c:pt>
                  <c:pt idx="2">
                    <c:v>0.44</c:v>
                  </c:pt>
                  <c:pt idx="3">
                    <c:v>0.23</c:v>
                  </c:pt>
                  <c:pt idx="4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F.t.!$B$4:$B$8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xVal>
          <c:yVal>
            <c:numRef>
              <c:f>F.t.!$I$4:$I$8</c:f>
              <c:numCache>
                <c:formatCode>General</c:formatCode>
                <c:ptCount val="5"/>
                <c:pt idx="0">
                  <c:v>7.62</c:v>
                </c:pt>
                <c:pt idx="1">
                  <c:v>3.72</c:v>
                </c:pt>
                <c:pt idx="2">
                  <c:v>2.34</c:v>
                </c:pt>
                <c:pt idx="3">
                  <c:v>2.38</c:v>
                </c:pt>
                <c:pt idx="4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D7-487D-9D50-6C6EF18D00FD}"/>
            </c:ext>
          </c:extLst>
        </c:ser>
        <c:ser>
          <c:idx val="2"/>
          <c:order val="2"/>
          <c:tx>
            <c:v>Schu4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F.t.!$G$9:$G$13</c:f>
                <c:numCache>
                  <c:formatCode>General</c:formatCode>
                  <c:ptCount val="5"/>
                  <c:pt idx="0">
                    <c:v>0.14000000000000001</c:v>
                  </c:pt>
                  <c:pt idx="1">
                    <c:v>0.15</c:v>
                  </c:pt>
                  <c:pt idx="2">
                    <c:v>0.12</c:v>
                  </c:pt>
                  <c:pt idx="3">
                    <c:v>0.12</c:v>
                  </c:pt>
                  <c:pt idx="4">
                    <c:v>0.16</c:v>
                  </c:pt>
                </c:numCache>
              </c:numRef>
            </c:plus>
            <c:minus>
              <c:numRef>
                <c:f>F.t.!$G$9:$G$13</c:f>
                <c:numCache>
                  <c:formatCode>General</c:formatCode>
                  <c:ptCount val="5"/>
                  <c:pt idx="0">
                    <c:v>0.14000000000000001</c:v>
                  </c:pt>
                  <c:pt idx="1">
                    <c:v>0.15</c:v>
                  </c:pt>
                  <c:pt idx="2">
                    <c:v>0.12</c:v>
                  </c:pt>
                  <c:pt idx="3">
                    <c:v>0.12</c:v>
                  </c:pt>
                  <c:pt idx="4">
                    <c:v>0.16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F.t.!$B$4:$B$8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xVal>
          <c:yVal>
            <c:numRef>
              <c:f>F.t.!$F$9:$F$13</c:f>
              <c:numCache>
                <c:formatCode>General</c:formatCode>
                <c:ptCount val="5"/>
                <c:pt idx="0">
                  <c:v>5.84</c:v>
                </c:pt>
                <c:pt idx="1">
                  <c:v>5.82</c:v>
                </c:pt>
                <c:pt idx="2">
                  <c:v>5.75</c:v>
                </c:pt>
                <c:pt idx="3" formatCode="0.00">
                  <c:v>5.4</c:v>
                </c:pt>
                <c:pt idx="4">
                  <c:v>4.97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D7-487D-9D50-6C6EF18D00FD}"/>
            </c:ext>
          </c:extLst>
        </c:ser>
        <c:ser>
          <c:idx val="3"/>
          <c:order val="3"/>
          <c:tx>
            <c:v>Schu4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F.t.!$J$9:$J$13</c:f>
                <c:numCache>
                  <c:formatCode>General</c:formatCode>
                  <c:ptCount val="5"/>
                  <c:pt idx="0">
                    <c:v>0.14000000000000001</c:v>
                  </c:pt>
                  <c:pt idx="1">
                    <c:v>0.47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F.t.!$J$9:$J$13</c:f>
                <c:numCache>
                  <c:formatCode>General</c:formatCode>
                  <c:ptCount val="5"/>
                  <c:pt idx="0">
                    <c:v>0.14000000000000001</c:v>
                  </c:pt>
                  <c:pt idx="1">
                    <c:v>0.47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F.t.!$B$4:$B$8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xVal>
          <c:yVal>
            <c:numRef>
              <c:f>F.t.!$I$9:$I$13</c:f>
              <c:numCache>
                <c:formatCode>0.00</c:formatCode>
                <c:ptCount val="5"/>
                <c:pt idx="0" formatCode="General">
                  <c:v>5.84</c:v>
                </c:pt>
                <c:pt idx="1">
                  <c:v>0.63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D7-487D-9D50-6C6EF18D0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6.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4970612647778002"/>
              <c:y val="0.8793402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1"/>
      </c:valAx>
      <c:valAx>
        <c:axId val="89120128"/>
        <c:scaling>
          <c:orientation val="minMax"/>
          <c:max val="8"/>
        </c:scaling>
        <c:delete val="0"/>
        <c:axPos val="l"/>
        <c:title>
          <c:tx>
            <c:rich>
              <a:bodyPr rot="-5400000" spcFirstLastPara="1" vertOverflow="ellipsis" vert="horz" wrap="square" anchor="ctr" anchorCtr="0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6562183327244025E-2"/>
              <c:y val="8.85532090915413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0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Ica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VEE!$G$35:$G$40</c:f>
                <c:numCache>
                  <c:formatCode>General</c:formatCode>
                  <c:ptCount val="6"/>
                  <c:pt idx="0">
                    <c:v>0.02</c:v>
                  </c:pt>
                  <c:pt idx="1">
                    <c:v>0.24</c:v>
                  </c:pt>
                  <c:pt idx="2">
                    <c:v>0.03</c:v>
                  </c:pt>
                  <c:pt idx="3">
                    <c:v>0.24</c:v>
                  </c:pt>
                  <c:pt idx="4">
                    <c:v>0.14000000000000001</c:v>
                  </c:pt>
                  <c:pt idx="5">
                    <c:v>0.28999999999999998</c:v>
                  </c:pt>
                </c:numCache>
              </c:numRef>
            </c:plus>
            <c:minus>
              <c:numRef>
                <c:f>VEE!$G$35:$G$40</c:f>
                <c:numCache>
                  <c:formatCode>General</c:formatCode>
                  <c:ptCount val="6"/>
                  <c:pt idx="0">
                    <c:v>0.02</c:v>
                  </c:pt>
                  <c:pt idx="1">
                    <c:v>0.24</c:v>
                  </c:pt>
                  <c:pt idx="2">
                    <c:v>0.03</c:v>
                  </c:pt>
                  <c:pt idx="3">
                    <c:v>0.24</c:v>
                  </c:pt>
                  <c:pt idx="4">
                    <c:v>0.14000000000000001</c:v>
                  </c:pt>
                  <c:pt idx="5">
                    <c:v>0.28999999999999998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VEE!$B$35:$B$40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VEE!$F$35:$F$40</c:f>
              <c:numCache>
                <c:formatCode>General</c:formatCode>
                <c:ptCount val="6"/>
                <c:pt idx="0">
                  <c:v>7.85</c:v>
                </c:pt>
                <c:pt idx="1">
                  <c:v>7.15</c:v>
                </c:pt>
                <c:pt idx="2">
                  <c:v>6.74</c:v>
                </c:pt>
                <c:pt idx="3">
                  <c:v>6.21</c:v>
                </c:pt>
                <c:pt idx="4">
                  <c:v>5.59</c:v>
                </c:pt>
                <c:pt idx="5">
                  <c:v>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16-4D94-ABEF-04B402081EDD}"/>
            </c:ext>
          </c:extLst>
        </c:ser>
        <c:ser>
          <c:idx val="1"/>
          <c:order val="1"/>
          <c:tx>
            <c:v>Ica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VEE!$J$35:$J$40</c:f>
                <c:numCache>
                  <c:formatCode>General</c:formatCode>
                  <c:ptCount val="6"/>
                  <c:pt idx="0">
                    <c:v>0.02</c:v>
                  </c:pt>
                  <c:pt idx="1">
                    <c:v>0.17</c:v>
                  </c:pt>
                  <c:pt idx="2">
                    <c:v>0.26</c:v>
                  </c:pt>
                  <c:pt idx="3">
                    <c:v>1.0900000000000001</c:v>
                  </c:pt>
                  <c:pt idx="4">
                    <c:v>1.03</c:v>
                  </c:pt>
                  <c:pt idx="5">
                    <c:v>0</c:v>
                  </c:pt>
                </c:numCache>
              </c:numRef>
            </c:plus>
            <c:minus>
              <c:numRef>
                <c:f>VEE!$J$35:$J$40</c:f>
                <c:numCache>
                  <c:formatCode>General</c:formatCode>
                  <c:ptCount val="6"/>
                  <c:pt idx="0">
                    <c:v>0.02</c:v>
                  </c:pt>
                  <c:pt idx="1">
                    <c:v>0.17</c:v>
                  </c:pt>
                  <c:pt idx="2">
                    <c:v>0.26</c:v>
                  </c:pt>
                  <c:pt idx="3">
                    <c:v>1.0900000000000001</c:v>
                  </c:pt>
                  <c:pt idx="4">
                    <c:v>1.03</c:v>
                  </c:pt>
                  <c:pt idx="5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VEE!$B$35:$B$40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VEE!$I$35:$I$40</c:f>
              <c:numCache>
                <c:formatCode>0.00</c:formatCode>
                <c:ptCount val="6"/>
                <c:pt idx="0" formatCode="General">
                  <c:v>7.85</c:v>
                </c:pt>
                <c:pt idx="1">
                  <c:v>4.6399999999999997</c:v>
                </c:pt>
                <c:pt idx="2">
                  <c:v>1.98</c:v>
                </c:pt>
                <c:pt idx="3">
                  <c:v>1.1399999999999999</c:v>
                </c:pt>
                <c:pt idx="4">
                  <c:v>0.46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56-4E10-ABBA-DF0C1224D66F}"/>
            </c:ext>
          </c:extLst>
        </c:ser>
        <c:ser>
          <c:idx val="2"/>
          <c:order val="2"/>
          <c:tx>
            <c:v>Ica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VEE!$G$41:$G$46</c:f>
                <c:numCache>
                  <c:formatCode>General</c:formatCode>
                  <c:ptCount val="6"/>
                  <c:pt idx="0">
                    <c:v>7.0000000000000007E-2</c:v>
                  </c:pt>
                  <c:pt idx="1">
                    <c:v>0.1</c:v>
                  </c:pt>
                  <c:pt idx="2">
                    <c:v>0.3</c:v>
                  </c:pt>
                  <c:pt idx="3">
                    <c:v>0.09</c:v>
                  </c:pt>
                  <c:pt idx="4">
                    <c:v>0.36</c:v>
                  </c:pt>
                  <c:pt idx="5">
                    <c:v>0.38</c:v>
                  </c:pt>
                </c:numCache>
              </c:numRef>
            </c:plus>
            <c:minus>
              <c:numRef>
                <c:f>VEE!$G$41:$G$46</c:f>
                <c:numCache>
                  <c:formatCode>General</c:formatCode>
                  <c:ptCount val="6"/>
                  <c:pt idx="0">
                    <c:v>7.0000000000000007E-2</c:v>
                  </c:pt>
                  <c:pt idx="1">
                    <c:v>0.1</c:v>
                  </c:pt>
                  <c:pt idx="2">
                    <c:v>0.3</c:v>
                  </c:pt>
                  <c:pt idx="3">
                    <c:v>0.09</c:v>
                  </c:pt>
                  <c:pt idx="4">
                    <c:v>0.36</c:v>
                  </c:pt>
                  <c:pt idx="5">
                    <c:v>0.38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VEE!$B$41:$B$46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VEE!$F$41:$F$46</c:f>
              <c:numCache>
                <c:formatCode>0.00</c:formatCode>
                <c:ptCount val="6"/>
                <c:pt idx="0" formatCode="General">
                  <c:v>7.66</c:v>
                </c:pt>
                <c:pt idx="1">
                  <c:v>6.43</c:v>
                </c:pt>
                <c:pt idx="2">
                  <c:v>6.28</c:v>
                </c:pt>
                <c:pt idx="3">
                  <c:v>5.55</c:v>
                </c:pt>
                <c:pt idx="4">
                  <c:v>5.32</c:v>
                </c:pt>
                <c:pt idx="5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16-4D94-ABEF-04B402081EDD}"/>
            </c:ext>
          </c:extLst>
        </c:ser>
        <c:ser>
          <c:idx val="3"/>
          <c:order val="3"/>
          <c:tx>
            <c:v>Ica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VEE!$J$41:$J$46</c:f>
                <c:numCache>
                  <c:formatCode>General</c:formatCode>
                  <c:ptCount val="6"/>
                  <c:pt idx="0">
                    <c:v>7.0000000000000007E-2</c:v>
                  </c:pt>
                  <c:pt idx="1">
                    <c:v>0.24</c:v>
                  </c:pt>
                  <c:pt idx="2">
                    <c:v>0.17</c:v>
                  </c:pt>
                  <c:pt idx="3">
                    <c:v>0.25</c:v>
                  </c:pt>
                  <c:pt idx="4">
                    <c:v>0.25</c:v>
                  </c:pt>
                  <c:pt idx="5">
                    <c:v>0.95</c:v>
                  </c:pt>
                </c:numCache>
              </c:numRef>
            </c:plus>
            <c:minus>
              <c:numRef>
                <c:f>VEE!$J$41:$J$46</c:f>
                <c:numCache>
                  <c:formatCode>General</c:formatCode>
                  <c:ptCount val="6"/>
                  <c:pt idx="0">
                    <c:v>7.0000000000000007E-2</c:v>
                  </c:pt>
                  <c:pt idx="1">
                    <c:v>0.24</c:v>
                  </c:pt>
                  <c:pt idx="2">
                    <c:v>0.17</c:v>
                  </c:pt>
                  <c:pt idx="3">
                    <c:v>0.25</c:v>
                  </c:pt>
                  <c:pt idx="4">
                    <c:v>0.25</c:v>
                  </c:pt>
                  <c:pt idx="5">
                    <c:v>0.95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VEE!$B$41:$B$46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VEE!$I$41:$I$46</c:f>
              <c:numCache>
                <c:formatCode>0.00</c:formatCode>
                <c:ptCount val="6"/>
                <c:pt idx="0" formatCode="General">
                  <c:v>7.66</c:v>
                </c:pt>
                <c:pt idx="1">
                  <c:v>4.97</c:v>
                </c:pt>
                <c:pt idx="2">
                  <c:v>3.91</c:v>
                </c:pt>
                <c:pt idx="3">
                  <c:v>3.2</c:v>
                </c:pt>
                <c:pt idx="4">
                  <c:v>2.57</c:v>
                </c:pt>
                <c:pt idx="5">
                  <c:v>1.28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56-4E10-ABBA-DF0C1224D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5994471923433589"/>
              <c:y val="0.8793402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24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7064050210083117E-2"/>
              <c:y val="0.101804188977022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TC83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VEE!$P$35:$P$40</c:f>
                <c:numCache>
                  <c:formatCode>General</c:formatCode>
                  <c:ptCount val="6"/>
                  <c:pt idx="0">
                    <c:v>0.04</c:v>
                  </c:pt>
                  <c:pt idx="1">
                    <c:v>0.24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0.44</c:v>
                  </c:pt>
                  <c:pt idx="5">
                    <c:v>0.32</c:v>
                  </c:pt>
                </c:numCache>
              </c:numRef>
            </c:plus>
            <c:minus>
              <c:numRef>
                <c:f>VEE!$P$35:$P$40</c:f>
                <c:numCache>
                  <c:formatCode>General</c:formatCode>
                  <c:ptCount val="6"/>
                  <c:pt idx="0">
                    <c:v>0.04</c:v>
                  </c:pt>
                  <c:pt idx="1">
                    <c:v>0.24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0.44</c:v>
                  </c:pt>
                  <c:pt idx="5">
                    <c:v>0.32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VEE!$B$35:$B$40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VEE!$O$35:$O$40</c:f>
              <c:numCache>
                <c:formatCode>General</c:formatCode>
                <c:ptCount val="6"/>
                <c:pt idx="0">
                  <c:v>7.6</c:v>
                </c:pt>
                <c:pt idx="1">
                  <c:v>6.81</c:v>
                </c:pt>
                <c:pt idx="2">
                  <c:v>6.68</c:v>
                </c:pt>
                <c:pt idx="3">
                  <c:v>6.68</c:v>
                </c:pt>
                <c:pt idx="4">
                  <c:v>5.71</c:v>
                </c:pt>
                <c:pt idx="5">
                  <c:v>5.26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F1-4D43-B938-F5C8410E9396}"/>
            </c:ext>
          </c:extLst>
        </c:ser>
        <c:ser>
          <c:idx val="1"/>
          <c:order val="1"/>
          <c:tx>
            <c:v>TC83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VEE!$S$35:$S$40</c:f>
                <c:numCache>
                  <c:formatCode>General</c:formatCode>
                  <c:ptCount val="6"/>
                  <c:pt idx="0">
                    <c:v>0.04</c:v>
                  </c:pt>
                  <c:pt idx="1">
                    <c:v>0.33</c:v>
                  </c:pt>
                  <c:pt idx="2">
                    <c:v>1.1100000000000001</c:v>
                  </c:pt>
                  <c:pt idx="3">
                    <c:v>0.59</c:v>
                  </c:pt>
                  <c:pt idx="4">
                    <c:v>1.2</c:v>
                  </c:pt>
                  <c:pt idx="5">
                    <c:v>1.1000000000000001</c:v>
                  </c:pt>
                </c:numCache>
              </c:numRef>
            </c:plus>
            <c:minus>
              <c:numRef>
                <c:f>VEE!$S$35:$S$40</c:f>
                <c:numCache>
                  <c:formatCode>General</c:formatCode>
                  <c:ptCount val="6"/>
                  <c:pt idx="0">
                    <c:v>0.04</c:v>
                  </c:pt>
                  <c:pt idx="1">
                    <c:v>0.33</c:v>
                  </c:pt>
                  <c:pt idx="2">
                    <c:v>1.1100000000000001</c:v>
                  </c:pt>
                  <c:pt idx="3">
                    <c:v>0.59</c:v>
                  </c:pt>
                  <c:pt idx="4">
                    <c:v>1.2</c:v>
                  </c:pt>
                  <c:pt idx="5">
                    <c:v>1.1000000000000001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VEE!$B$35:$B$40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VEE!$R$35:$R$40</c:f>
              <c:numCache>
                <c:formatCode>0.00</c:formatCode>
                <c:ptCount val="6"/>
                <c:pt idx="0" formatCode="General">
                  <c:v>7.6</c:v>
                </c:pt>
                <c:pt idx="1">
                  <c:v>5.09</c:v>
                </c:pt>
                <c:pt idx="2">
                  <c:v>3.3</c:v>
                </c:pt>
                <c:pt idx="3">
                  <c:v>2.15</c:v>
                </c:pt>
                <c:pt idx="4">
                  <c:v>1.74</c:v>
                </c:pt>
                <c:pt idx="5">
                  <c:v>1.17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F1-4D43-B938-F5C8410E9396}"/>
            </c:ext>
          </c:extLst>
        </c:ser>
        <c:ser>
          <c:idx val="2"/>
          <c:order val="2"/>
          <c:tx>
            <c:v>TC83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VEE!$P$41:$P$46</c:f>
                <c:numCache>
                  <c:formatCode>General</c:formatCode>
                  <c:ptCount val="6"/>
                  <c:pt idx="0">
                    <c:v>0.18</c:v>
                  </c:pt>
                  <c:pt idx="1">
                    <c:v>0.37</c:v>
                  </c:pt>
                  <c:pt idx="2">
                    <c:v>1.89</c:v>
                  </c:pt>
                  <c:pt idx="3">
                    <c:v>1.18</c:v>
                  </c:pt>
                  <c:pt idx="4">
                    <c:v>0.68</c:v>
                  </c:pt>
                  <c:pt idx="5">
                    <c:v>0</c:v>
                  </c:pt>
                </c:numCache>
              </c:numRef>
            </c:plus>
            <c:minus>
              <c:numRef>
                <c:f>VEE!$P$41:$P$46</c:f>
                <c:numCache>
                  <c:formatCode>General</c:formatCode>
                  <c:ptCount val="6"/>
                  <c:pt idx="0">
                    <c:v>0.18</c:v>
                  </c:pt>
                  <c:pt idx="1">
                    <c:v>0.37</c:v>
                  </c:pt>
                  <c:pt idx="2">
                    <c:v>1.89</c:v>
                  </c:pt>
                  <c:pt idx="3">
                    <c:v>1.18</c:v>
                  </c:pt>
                  <c:pt idx="4">
                    <c:v>0.68</c:v>
                  </c:pt>
                  <c:pt idx="5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VEE!$B$41:$B$46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VEE!$O$41:$O$46</c:f>
              <c:numCache>
                <c:formatCode>0.00</c:formatCode>
                <c:ptCount val="6"/>
                <c:pt idx="0" formatCode="General">
                  <c:v>4.3499999999999996</c:v>
                </c:pt>
                <c:pt idx="1">
                  <c:v>2.82</c:v>
                </c:pt>
                <c:pt idx="2">
                  <c:v>1.91</c:v>
                </c:pt>
                <c:pt idx="3">
                  <c:v>0.86</c:v>
                </c:pt>
                <c:pt idx="4">
                  <c:v>0.3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F1-4D43-B938-F5C8410E9396}"/>
            </c:ext>
          </c:extLst>
        </c:ser>
        <c:ser>
          <c:idx val="3"/>
          <c:order val="3"/>
          <c:tx>
            <c:v>TC83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VEE!$S$41:$S$46</c:f>
                <c:numCache>
                  <c:formatCode>General</c:formatCode>
                  <c:ptCount val="6"/>
                  <c:pt idx="0">
                    <c:v>0.18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VEE!$S$41:$S$46</c:f>
                <c:numCache>
                  <c:formatCode>General</c:formatCode>
                  <c:ptCount val="6"/>
                  <c:pt idx="0">
                    <c:v>0.18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VEE!$B$41:$B$46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VEE!$R$41:$R$46</c:f>
              <c:numCache>
                <c:formatCode>0.00</c:formatCode>
                <c:ptCount val="6"/>
                <c:pt idx="0" formatCode="General">
                  <c:v>4.3499999999999996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11-44FC-A510-71AEF2B59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5638348913579624"/>
              <c:y val="0.8793402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24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3588209278512809E-2"/>
              <c:y val="8.86743134716559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Ica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VEE!$G$50:$G$53</c:f>
                <c:numCache>
                  <c:formatCode>General</c:formatCode>
                  <c:ptCount val="4"/>
                  <c:pt idx="0">
                    <c:v>0.1</c:v>
                  </c:pt>
                  <c:pt idx="1">
                    <c:v>0.04</c:v>
                  </c:pt>
                  <c:pt idx="2">
                    <c:v>0.06</c:v>
                  </c:pt>
                  <c:pt idx="3">
                    <c:v>0.04</c:v>
                  </c:pt>
                </c:numCache>
              </c:numRef>
            </c:plus>
            <c:minus>
              <c:numRef>
                <c:f>VEE!$G$50:$G$53</c:f>
                <c:numCache>
                  <c:formatCode>General</c:formatCode>
                  <c:ptCount val="4"/>
                  <c:pt idx="0">
                    <c:v>0.1</c:v>
                  </c:pt>
                  <c:pt idx="1">
                    <c:v>0.04</c:v>
                  </c:pt>
                  <c:pt idx="2">
                    <c:v>0.06</c:v>
                  </c:pt>
                  <c:pt idx="3">
                    <c:v>0.04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VEE!$B$50:$B$53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VEE!$F$50:$F$53</c:f>
              <c:numCache>
                <c:formatCode>General</c:formatCode>
                <c:ptCount val="4"/>
                <c:pt idx="0">
                  <c:v>7.65</c:v>
                </c:pt>
                <c:pt idx="1">
                  <c:v>6.87</c:v>
                </c:pt>
                <c:pt idx="2">
                  <c:v>6.85</c:v>
                </c:pt>
                <c:pt idx="3">
                  <c:v>5.85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B4-40E7-B611-AB80EF6CA03A}"/>
            </c:ext>
          </c:extLst>
        </c:ser>
        <c:ser>
          <c:idx val="1"/>
          <c:order val="1"/>
          <c:tx>
            <c:v>Ica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VEE!$J$50:$J$53</c:f>
                <c:numCache>
                  <c:formatCode>General</c:formatCode>
                  <c:ptCount val="4"/>
                  <c:pt idx="0">
                    <c:v>0.1</c:v>
                  </c:pt>
                  <c:pt idx="1">
                    <c:v>0.2</c:v>
                  </c:pt>
                  <c:pt idx="2">
                    <c:v>0.19</c:v>
                  </c:pt>
                  <c:pt idx="3">
                    <c:v>0.11</c:v>
                  </c:pt>
                </c:numCache>
              </c:numRef>
            </c:plus>
            <c:minus>
              <c:numRef>
                <c:f>VEE!$J$50:$J$53</c:f>
                <c:numCache>
                  <c:formatCode>General</c:formatCode>
                  <c:ptCount val="4"/>
                  <c:pt idx="0">
                    <c:v>0.1</c:v>
                  </c:pt>
                  <c:pt idx="1">
                    <c:v>0.2</c:v>
                  </c:pt>
                  <c:pt idx="2">
                    <c:v>0.19</c:v>
                  </c:pt>
                  <c:pt idx="3">
                    <c:v>0.11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VEE!$B$50:$B$53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VEE!$I$50:$I$53</c:f>
              <c:numCache>
                <c:formatCode>0.00</c:formatCode>
                <c:ptCount val="4"/>
                <c:pt idx="0" formatCode="General">
                  <c:v>7.65</c:v>
                </c:pt>
                <c:pt idx="1">
                  <c:v>5.94</c:v>
                </c:pt>
                <c:pt idx="2">
                  <c:v>4.99</c:v>
                </c:pt>
                <c:pt idx="3">
                  <c:v>3.19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23-4D00-9617-BA115B77ABE5}"/>
            </c:ext>
          </c:extLst>
        </c:ser>
        <c:ser>
          <c:idx val="2"/>
          <c:order val="2"/>
          <c:tx>
            <c:v>Ica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VEE!$G$54:$G$57</c:f>
                <c:numCache>
                  <c:formatCode>General</c:formatCode>
                  <c:ptCount val="4"/>
                  <c:pt idx="0">
                    <c:v>0.08</c:v>
                  </c:pt>
                  <c:pt idx="1">
                    <c:v>0.03</c:v>
                  </c:pt>
                  <c:pt idx="2">
                    <c:v>0.13</c:v>
                  </c:pt>
                  <c:pt idx="3">
                    <c:v>0.17</c:v>
                  </c:pt>
                </c:numCache>
              </c:numRef>
            </c:plus>
            <c:minus>
              <c:numRef>
                <c:f>VEE!$G$54:$G$57</c:f>
                <c:numCache>
                  <c:formatCode>General</c:formatCode>
                  <c:ptCount val="4"/>
                  <c:pt idx="0">
                    <c:v>0.08</c:v>
                  </c:pt>
                  <c:pt idx="1">
                    <c:v>0.03</c:v>
                  </c:pt>
                  <c:pt idx="2">
                    <c:v>0.13</c:v>
                  </c:pt>
                  <c:pt idx="3">
                    <c:v>0.17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VEE!$B$54:$B$57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VEE!$F$54:$F$57</c:f>
              <c:numCache>
                <c:formatCode>0.00</c:formatCode>
                <c:ptCount val="4"/>
                <c:pt idx="0" formatCode="General">
                  <c:v>7.64</c:v>
                </c:pt>
                <c:pt idx="1">
                  <c:v>7.69</c:v>
                </c:pt>
                <c:pt idx="2">
                  <c:v>6.64</c:v>
                </c:pt>
                <c:pt idx="3">
                  <c:v>6.15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B4-40E7-B611-AB80EF6CA03A}"/>
            </c:ext>
          </c:extLst>
        </c:ser>
        <c:ser>
          <c:idx val="3"/>
          <c:order val="3"/>
          <c:tx>
            <c:v>Ica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VEE!$J$54:$J$57</c:f>
                <c:numCache>
                  <c:formatCode>General</c:formatCode>
                  <c:ptCount val="4"/>
                  <c:pt idx="0">
                    <c:v>0.08</c:v>
                  </c:pt>
                  <c:pt idx="1">
                    <c:v>0.13</c:v>
                  </c:pt>
                  <c:pt idx="2">
                    <c:v>0.37</c:v>
                  </c:pt>
                  <c:pt idx="3">
                    <c:v>0</c:v>
                  </c:pt>
                </c:numCache>
              </c:numRef>
            </c:plus>
            <c:minus>
              <c:numRef>
                <c:f>VEE!$J$54:$J$57</c:f>
                <c:numCache>
                  <c:formatCode>General</c:formatCode>
                  <c:ptCount val="4"/>
                  <c:pt idx="0">
                    <c:v>0.08</c:v>
                  </c:pt>
                  <c:pt idx="1">
                    <c:v>0.13</c:v>
                  </c:pt>
                  <c:pt idx="2">
                    <c:v>0.37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VEE!$B$54:$B$57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VEE!$I$54:$I$57</c:f>
              <c:numCache>
                <c:formatCode>0.00</c:formatCode>
                <c:ptCount val="4"/>
                <c:pt idx="0" formatCode="General">
                  <c:v>7.64</c:v>
                </c:pt>
                <c:pt idx="1">
                  <c:v>4.8</c:v>
                </c:pt>
                <c:pt idx="2">
                  <c:v>2.83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23-4D00-9617-BA115B77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5994471923433589"/>
              <c:y val="0.8793402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24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7147704849904176E-2"/>
              <c:y val="0.101582889790382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TC83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VEE!$P$50:$P$53</c:f>
                <c:numCache>
                  <c:formatCode>General</c:formatCode>
                  <c:ptCount val="4"/>
                  <c:pt idx="0">
                    <c:v>0.21</c:v>
                  </c:pt>
                  <c:pt idx="1">
                    <c:v>0.14000000000000001</c:v>
                  </c:pt>
                  <c:pt idx="2">
                    <c:v>0.35</c:v>
                  </c:pt>
                  <c:pt idx="3">
                    <c:v>0.22</c:v>
                  </c:pt>
                </c:numCache>
              </c:numRef>
            </c:plus>
            <c:minus>
              <c:numRef>
                <c:f>VEE!$P$50:$P$53</c:f>
                <c:numCache>
                  <c:formatCode>General</c:formatCode>
                  <c:ptCount val="4"/>
                  <c:pt idx="0">
                    <c:v>0.21</c:v>
                  </c:pt>
                  <c:pt idx="1">
                    <c:v>0.14000000000000001</c:v>
                  </c:pt>
                  <c:pt idx="2">
                    <c:v>0.35</c:v>
                  </c:pt>
                  <c:pt idx="3">
                    <c:v>0.22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VEE!$B$50:$B$53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VEE!$O$50:$O$53</c:f>
              <c:numCache>
                <c:formatCode>General</c:formatCode>
                <c:ptCount val="4"/>
                <c:pt idx="0">
                  <c:v>7.11</c:v>
                </c:pt>
                <c:pt idx="1">
                  <c:v>6.15</c:v>
                </c:pt>
                <c:pt idx="2">
                  <c:v>5.95</c:v>
                </c:pt>
                <c:pt idx="3">
                  <c:v>4.88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8C-4E29-A77E-2F0CEE313DC4}"/>
            </c:ext>
          </c:extLst>
        </c:ser>
        <c:ser>
          <c:idx val="1"/>
          <c:order val="1"/>
          <c:tx>
            <c:v>TC83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VEE!$S$50:$S$53</c:f>
                <c:numCache>
                  <c:formatCode>General</c:formatCode>
                  <c:ptCount val="4"/>
                  <c:pt idx="0">
                    <c:v>0.21</c:v>
                  </c:pt>
                  <c:pt idx="1">
                    <c:v>0.28999999999999998</c:v>
                  </c:pt>
                  <c:pt idx="2">
                    <c:v>0.34</c:v>
                  </c:pt>
                  <c:pt idx="3">
                    <c:v>0.2</c:v>
                  </c:pt>
                </c:numCache>
              </c:numRef>
            </c:plus>
            <c:minus>
              <c:numRef>
                <c:f>VEE!$S$50:$S$53</c:f>
                <c:numCache>
                  <c:formatCode>General</c:formatCode>
                  <c:ptCount val="4"/>
                  <c:pt idx="0">
                    <c:v>0.21</c:v>
                  </c:pt>
                  <c:pt idx="1">
                    <c:v>0.28999999999999998</c:v>
                  </c:pt>
                  <c:pt idx="2">
                    <c:v>0.34</c:v>
                  </c:pt>
                  <c:pt idx="3">
                    <c:v>0.2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VEE!$B$50:$B$53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VEE!$R$50:$R$53</c:f>
              <c:numCache>
                <c:formatCode>0.00</c:formatCode>
                <c:ptCount val="4"/>
                <c:pt idx="0" formatCode="General">
                  <c:v>7.11</c:v>
                </c:pt>
                <c:pt idx="1">
                  <c:v>4.62</c:v>
                </c:pt>
                <c:pt idx="2">
                  <c:v>3.86</c:v>
                </c:pt>
                <c:pt idx="3">
                  <c:v>3.25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AA-4DA3-8835-1CF1C1C48C65}"/>
            </c:ext>
          </c:extLst>
        </c:ser>
        <c:ser>
          <c:idx val="2"/>
          <c:order val="2"/>
          <c:tx>
            <c:v>TC83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VEE!$P$54:$P$57</c:f>
                <c:numCache>
                  <c:formatCode>General</c:formatCode>
                  <c:ptCount val="4"/>
                  <c:pt idx="0">
                    <c:v>0.26</c:v>
                  </c:pt>
                  <c:pt idx="1">
                    <c:v>0.41</c:v>
                  </c:pt>
                  <c:pt idx="2">
                    <c:v>0.37</c:v>
                  </c:pt>
                  <c:pt idx="3">
                    <c:v>1.53</c:v>
                  </c:pt>
                </c:numCache>
              </c:numRef>
            </c:plus>
            <c:minus>
              <c:numRef>
                <c:f>VEE!$P$54:$P$57</c:f>
                <c:numCache>
                  <c:formatCode>General</c:formatCode>
                  <c:ptCount val="4"/>
                  <c:pt idx="0">
                    <c:v>0.26</c:v>
                  </c:pt>
                  <c:pt idx="1">
                    <c:v>0.41</c:v>
                  </c:pt>
                  <c:pt idx="2">
                    <c:v>0.37</c:v>
                  </c:pt>
                  <c:pt idx="3">
                    <c:v>1.53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VEE!$B$54:$B$57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VEE!$O$54:$O$57</c:f>
              <c:numCache>
                <c:formatCode>0.00</c:formatCode>
                <c:ptCount val="4"/>
                <c:pt idx="0" formatCode="General">
                  <c:v>3.67</c:v>
                </c:pt>
                <c:pt idx="1">
                  <c:v>2.15</c:v>
                </c:pt>
                <c:pt idx="2">
                  <c:v>2.98</c:v>
                </c:pt>
                <c:pt idx="3">
                  <c:v>1.1100000000000001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8C-4E29-A77E-2F0CEE313DC4}"/>
            </c:ext>
          </c:extLst>
        </c:ser>
        <c:ser>
          <c:idx val="3"/>
          <c:order val="3"/>
          <c:tx>
            <c:v>TC83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VEE!$S$54:$S$57</c:f>
                <c:numCache>
                  <c:formatCode>General</c:formatCode>
                  <c:ptCount val="4"/>
                  <c:pt idx="0">
                    <c:v>0.26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VEE!$S$54:$S$57</c:f>
                <c:numCache>
                  <c:formatCode>General</c:formatCode>
                  <c:ptCount val="4"/>
                  <c:pt idx="0">
                    <c:v>0.26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VEE!$B$54:$B$57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VEE!$R$54:$R$57</c:f>
              <c:numCache>
                <c:formatCode>0.00</c:formatCode>
                <c:ptCount val="4"/>
                <c:pt idx="0" formatCode="General">
                  <c:v>3.67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AA-4DA3-8835-1CF1C1C48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5994474169842592"/>
              <c:y val="0.8836805555555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24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3783212834520874E-2"/>
              <c:y val="9.57884616790589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TC83 Glass CTRL</c:v>
          </c:tx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(VEE!$B$4,VEE!$B$6,VEE!$B$8:$B$11)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48</c:v>
                </c:pt>
              </c:numCache>
            </c:numRef>
          </c:xVal>
          <c:yVal>
            <c:numRef>
              <c:f>(VEE!$AA$4,VEE!$AA$6,VEE!$AA$8:$AA$11)</c:f>
              <c:numCache>
                <c:formatCode>0.00</c:formatCode>
                <c:ptCount val="6"/>
                <c:pt idx="0">
                  <c:v>7.38</c:v>
                </c:pt>
                <c:pt idx="1">
                  <c:v>7.19</c:v>
                </c:pt>
                <c:pt idx="2">
                  <c:v>6.78</c:v>
                </c:pt>
                <c:pt idx="3">
                  <c:v>6.12</c:v>
                </c:pt>
                <c:pt idx="4">
                  <c:v>6.23</c:v>
                </c:pt>
                <c:pt idx="5">
                  <c:v>5.77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E4-4A85-B2E5-80E95988F1BE}"/>
            </c:ext>
          </c:extLst>
        </c:ser>
        <c:ser>
          <c:idx val="1"/>
          <c:order val="1"/>
          <c:tx>
            <c:v>TC83 Glass Decon</c:v>
          </c:tx>
          <c:marker>
            <c:symbol val="circle"/>
            <c:size val="7"/>
            <c:spPr>
              <a:solidFill>
                <a:schemeClr val="bg1"/>
              </a:solidFill>
              <a:ln w="19050">
                <a:solidFill>
                  <a:schemeClr val="accent2"/>
                </a:solidFill>
              </a:ln>
            </c:spPr>
          </c:marker>
          <c:xVal>
            <c:numRef>
              <c:f>(VEE!$B$4,VEE!$B$6,VEE!$B$8:$B$11)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48</c:v>
                </c:pt>
              </c:numCache>
            </c:numRef>
          </c:xVal>
          <c:yVal>
            <c:numRef>
              <c:f>(VEE!$AC$4,VEE!$AC$6,VEE!$AC$8:$AC$11)</c:f>
              <c:numCache>
                <c:formatCode>0.00</c:formatCode>
                <c:ptCount val="6"/>
                <c:pt idx="0">
                  <c:v>7.38</c:v>
                </c:pt>
                <c:pt idx="1">
                  <c:v>5.83</c:v>
                </c:pt>
                <c:pt idx="2">
                  <c:v>2.92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E4-4A85-B2E5-80E95988F1BE}"/>
            </c:ext>
          </c:extLst>
        </c:ser>
        <c:ser>
          <c:idx val="2"/>
          <c:order val="2"/>
          <c:tx>
            <c:v>TC83 Paper CTRL</c:v>
          </c:tx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(VEE!$B$12,VEE!$B$14,VEE!$B$16:$B$19)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48</c:v>
                </c:pt>
              </c:numCache>
            </c:numRef>
          </c:xVal>
          <c:yVal>
            <c:numRef>
              <c:f>(VEE!$AA$12,VEE!$AA$14,VEE!$AA$16:$AA$19)</c:f>
              <c:numCache>
                <c:formatCode>0.00</c:formatCode>
                <c:ptCount val="6"/>
                <c:pt idx="0">
                  <c:v>2.41</c:v>
                </c:pt>
                <c:pt idx="1">
                  <c:v>3.28</c:v>
                </c:pt>
                <c:pt idx="2">
                  <c:v>2.52</c:v>
                </c:pt>
                <c:pt idx="3">
                  <c:v>1.25</c:v>
                </c:pt>
                <c:pt idx="4">
                  <c:v>1.67</c:v>
                </c:pt>
                <c:pt idx="5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E4-4A85-B2E5-80E95988F1BE}"/>
            </c:ext>
          </c:extLst>
        </c:ser>
        <c:ser>
          <c:idx val="3"/>
          <c:order val="3"/>
          <c:tx>
            <c:v>TC83 Paper Decon</c:v>
          </c:tx>
          <c:marker>
            <c:symbol val="triangle"/>
            <c:size val="8"/>
            <c:spPr>
              <a:solidFill>
                <a:schemeClr val="bg1"/>
              </a:solidFill>
              <a:ln w="12700">
                <a:solidFill>
                  <a:schemeClr val="accent4"/>
                </a:solidFill>
              </a:ln>
            </c:spPr>
          </c:marker>
          <c:xVal>
            <c:numRef>
              <c:f>(VEE!$B$12,VEE!$B$14,VEE!$B$16:$B$19)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48</c:v>
                </c:pt>
              </c:numCache>
            </c:numRef>
          </c:xVal>
          <c:yVal>
            <c:numRef>
              <c:f>(VEE!$AC$12,VEE!$AC$14,VEE!$AC$16:$AC$19)</c:f>
              <c:numCache>
                <c:formatCode>0.00</c:formatCode>
                <c:ptCount val="6"/>
                <c:pt idx="0">
                  <c:v>2.41</c:v>
                </c:pt>
                <c:pt idx="1">
                  <c:v>0.94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BE4-4A85-B2E5-80E95988F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Hours</a:t>
                </a:r>
              </a:p>
            </c:rich>
          </c:tx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crossAx val="89120128"/>
        <c:crosses val="autoZero"/>
        <c:crossBetween val="midCat"/>
        <c:majorUnit val="12"/>
        <c:minorUnit val="6"/>
      </c:valAx>
      <c:valAx>
        <c:axId val="89120128"/>
        <c:scaling>
          <c:orientation val="minMax"/>
          <c:max val="8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Recovery</a:t>
                </a:r>
                <a:r>
                  <a:rPr lang="en-US" sz="1200" baseline="0"/>
                  <a:t> (Log</a:t>
                </a:r>
                <a:r>
                  <a:rPr lang="en-US" sz="1200" baseline="-25000"/>
                  <a:t>10 </a:t>
                </a:r>
                <a:r>
                  <a:rPr lang="en-US" sz="1200" baseline="0"/>
                  <a:t>CFU)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9.4395283744046973E-3"/>
              <c:y val="0.26615941467039139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/>
        </c:spPr>
        <c:crossAx val="89117824"/>
        <c:crossesAt val="0"/>
        <c:crossBetween val="midCat"/>
        <c:majorUnit val="2"/>
        <c:minorUnit val="0.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Ica Glass CTRL</c:v>
          </c:tx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(VEE!$B$4,VEE!$B$6,VEE!$B$8:$B$11)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48</c:v>
                </c:pt>
              </c:numCache>
            </c:numRef>
          </c:xVal>
          <c:yVal>
            <c:numRef>
              <c:f>(VEE!$M$4,VEE!$M$6,VEE!$M$8:$M$11)</c:f>
              <c:numCache>
                <c:formatCode>General</c:formatCode>
                <c:ptCount val="6"/>
                <c:pt idx="0">
                  <c:v>7.73</c:v>
                </c:pt>
                <c:pt idx="1">
                  <c:v>7.64</c:v>
                </c:pt>
                <c:pt idx="2">
                  <c:v>7.44</c:v>
                </c:pt>
                <c:pt idx="3">
                  <c:v>6.63</c:v>
                </c:pt>
                <c:pt idx="4">
                  <c:v>6.36</c:v>
                </c:pt>
                <c:pt idx="5">
                  <c:v>6.36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61-467E-88D5-259B2B99DD00}"/>
            </c:ext>
          </c:extLst>
        </c:ser>
        <c:ser>
          <c:idx val="1"/>
          <c:order val="1"/>
          <c:tx>
            <c:v>Ica Glass Decon</c:v>
          </c:tx>
          <c:marker>
            <c:symbol val="circle"/>
            <c:size val="7"/>
            <c:spPr>
              <a:solidFill>
                <a:schemeClr val="bg1"/>
              </a:solidFill>
              <a:ln w="19050">
                <a:solidFill>
                  <a:schemeClr val="accent2"/>
                </a:solidFill>
              </a:ln>
            </c:spPr>
          </c:marker>
          <c:xVal>
            <c:numRef>
              <c:f>(VEE!$B$4,VEE!$B$6,VEE!$B$8:$B$11)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48</c:v>
                </c:pt>
              </c:numCache>
            </c:numRef>
          </c:xVal>
          <c:yVal>
            <c:numRef>
              <c:f>(VEE!$O$4,VEE!$O$6,VEE!$O$8:$O$11)</c:f>
              <c:numCache>
                <c:formatCode>General</c:formatCode>
                <c:ptCount val="6"/>
                <c:pt idx="0">
                  <c:v>7.73</c:v>
                </c:pt>
                <c:pt idx="1">
                  <c:v>6.28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61-467E-88D5-259B2B99DD00}"/>
            </c:ext>
          </c:extLst>
        </c:ser>
        <c:ser>
          <c:idx val="2"/>
          <c:order val="2"/>
          <c:tx>
            <c:v>Ica Paper CTRL</c:v>
          </c:tx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(VEE!$B$12,VEE!$B$14,VEE!$B$16:$B$19)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48</c:v>
                </c:pt>
              </c:numCache>
            </c:numRef>
          </c:xVal>
          <c:yVal>
            <c:numRef>
              <c:f>(VEE!$M$12,VEE!$M$14,VEE!$M$16:$M$19)</c:f>
              <c:numCache>
                <c:formatCode>General</c:formatCode>
                <c:ptCount val="6"/>
                <c:pt idx="0">
                  <c:v>7.41</c:v>
                </c:pt>
                <c:pt idx="1">
                  <c:v>6.89</c:v>
                </c:pt>
                <c:pt idx="2">
                  <c:v>6.71</c:v>
                </c:pt>
                <c:pt idx="3" formatCode="0.00">
                  <c:v>5.76</c:v>
                </c:pt>
                <c:pt idx="4" formatCode="0.00">
                  <c:v>5.7</c:v>
                </c:pt>
                <c:pt idx="5" formatCode="0.00">
                  <c:v>5.1100000000000003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61-467E-88D5-259B2B99DD00}"/>
            </c:ext>
          </c:extLst>
        </c:ser>
        <c:ser>
          <c:idx val="3"/>
          <c:order val="3"/>
          <c:tx>
            <c:v>Ica Paper Decon</c:v>
          </c:tx>
          <c:marker>
            <c:symbol val="triangle"/>
            <c:size val="8"/>
            <c:spPr>
              <a:solidFill>
                <a:schemeClr val="bg1"/>
              </a:solidFill>
              <a:ln w="12700">
                <a:solidFill>
                  <a:schemeClr val="accent4"/>
                </a:solidFill>
              </a:ln>
            </c:spPr>
          </c:marker>
          <c:xVal>
            <c:numRef>
              <c:f>(VEE!$B$12,VEE!$B$14,VEE!$B$16:$B$19)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12</c:v>
                </c:pt>
                <c:pt idx="4">
                  <c:v>24</c:v>
                </c:pt>
                <c:pt idx="5">
                  <c:v>48</c:v>
                </c:pt>
              </c:numCache>
            </c:numRef>
          </c:xVal>
          <c:yVal>
            <c:numRef>
              <c:f>(VEE!$O$12,VEE!$O$14,VEE!$O$16:$O$19)</c:f>
              <c:numCache>
                <c:formatCode>0.00</c:formatCode>
                <c:ptCount val="6"/>
                <c:pt idx="0" formatCode="General">
                  <c:v>7.41</c:v>
                </c:pt>
                <c:pt idx="1">
                  <c:v>5.7</c:v>
                </c:pt>
                <c:pt idx="2">
                  <c:v>0.61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61-467E-88D5-259B2B99D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Hours</a:t>
                </a:r>
              </a:p>
            </c:rich>
          </c:tx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crossAx val="89120128"/>
        <c:crosses val="autoZero"/>
        <c:crossBetween val="midCat"/>
        <c:majorUnit val="12"/>
        <c:minorUnit val="6"/>
      </c:valAx>
      <c:valAx>
        <c:axId val="89120128"/>
        <c:scaling>
          <c:orientation val="minMax"/>
          <c:max val="8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Recovery</a:t>
                </a:r>
                <a:r>
                  <a:rPr lang="en-US" sz="1200" baseline="0"/>
                  <a:t> (Log</a:t>
                </a:r>
                <a:r>
                  <a:rPr lang="en-US" sz="1200" baseline="-25000"/>
                  <a:t>10 </a:t>
                </a:r>
                <a:r>
                  <a:rPr lang="en-US" sz="1200" baseline="0"/>
                  <a:t>CFU)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9.4395283744046973E-3"/>
              <c:y val="0.26615941467039139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/>
        </c:spPr>
        <c:crossAx val="89117824"/>
        <c:crossesAt val="0"/>
        <c:crossBetween val="midCat"/>
        <c:majorUnit val="2"/>
        <c:minorUnit val="0.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TC83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VEE!$P$24:$P$27</c:f>
                <c:numCache>
                  <c:formatCode>General</c:formatCode>
                  <c:ptCount val="4"/>
                  <c:pt idx="0">
                    <c:v>0.12</c:v>
                  </c:pt>
                  <c:pt idx="1">
                    <c:v>0.24</c:v>
                  </c:pt>
                  <c:pt idx="2">
                    <c:v>0.28000000000000003</c:v>
                  </c:pt>
                  <c:pt idx="3">
                    <c:v>0.59</c:v>
                  </c:pt>
                </c:numCache>
              </c:numRef>
            </c:plus>
            <c:minus>
              <c:numRef>
                <c:f>VEE!$P$24:$P$27</c:f>
                <c:numCache>
                  <c:formatCode>General</c:formatCode>
                  <c:ptCount val="4"/>
                  <c:pt idx="0">
                    <c:v>0.12</c:v>
                  </c:pt>
                  <c:pt idx="1">
                    <c:v>0.24</c:v>
                  </c:pt>
                  <c:pt idx="2">
                    <c:v>0.28000000000000003</c:v>
                  </c:pt>
                  <c:pt idx="3">
                    <c:v>0.59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VEE!$B$24:$B$27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VEE!$O$24:$O$27</c:f>
              <c:numCache>
                <c:formatCode>General</c:formatCode>
                <c:ptCount val="4"/>
                <c:pt idx="0">
                  <c:v>7.55</c:v>
                </c:pt>
                <c:pt idx="1">
                  <c:v>6.25</c:v>
                </c:pt>
                <c:pt idx="2">
                  <c:v>6.27</c:v>
                </c:pt>
                <c:pt idx="3">
                  <c:v>5.0999999999999996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06-4090-BFE5-9BF9CA1B66EB}"/>
            </c:ext>
          </c:extLst>
        </c:ser>
        <c:ser>
          <c:idx val="1"/>
          <c:order val="1"/>
          <c:tx>
            <c:v>TC83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VEE!$S$24:$S$27</c:f>
                <c:numCache>
                  <c:formatCode>General</c:formatCode>
                  <c:ptCount val="4"/>
                  <c:pt idx="0">
                    <c:v>0.12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VEE!$S$24:$S$27</c:f>
                <c:numCache>
                  <c:formatCode>General</c:formatCode>
                  <c:ptCount val="4"/>
                  <c:pt idx="0">
                    <c:v>0.12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VEE!$B$24:$B$27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VEE!$R$24:$R$27</c:f>
              <c:numCache>
                <c:formatCode>0.00</c:formatCode>
                <c:ptCount val="4"/>
                <c:pt idx="0" formatCode="General">
                  <c:v>7.55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C06-4090-BFE5-9BF9CA1B66EB}"/>
            </c:ext>
          </c:extLst>
        </c:ser>
        <c:ser>
          <c:idx val="2"/>
          <c:order val="2"/>
          <c:tx>
            <c:v>TC83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VEE!$P$28:$P$31</c:f>
                <c:numCache>
                  <c:formatCode>General</c:formatCode>
                  <c:ptCount val="4"/>
                  <c:pt idx="0">
                    <c:v>0.19</c:v>
                  </c:pt>
                  <c:pt idx="1">
                    <c:v>1.28</c:v>
                  </c:pt>
                  <c:pt idx="2">
                    <c:v>0</c:v>
                  </c:pt>
                  <c:pt idx="3">
                    <c:v>0.68</c:v>
                  </c:pt>
                </c:numCache>
              </c:numRef>
            </c:plus>
            <c:minus>
              <c:numRef>
                <c:f>VEE!$P$28:$P$31</c:f>
                <c:numCache>
                  <c:formatCode>General</c:formatCode>
                  <c:ptCount val="4"/>
                  <c:pt idx="0">
                    <c:v>0.19</c:v>
                  </c:pt>
                  <c:pt idx="1">
                    <c:v>1.28</c:v>
                  </c:pt>
                  <c:pt idx="2">
                    <c:v>0</c:v>
                  </c:pt>
                  <c:pt idx="3">
                    <c:v>0.68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VEE!$B$28:$B$31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VEE!$O$28:$O$31</c:f>
              <c:numCache>
                <c:formatCode>0.00</c:formatCode>
                <c:ptCount val="4"/>
                <c:pt idx="0" formatCode="General">
                  <c:v>4.34</c:v>
                </c:pt>
                <c:pt idx="1">
                  <c:v>0.93</c:v>
                </c:pt>
                <c:pt idx="2">
                  <c:v>0</c:v>
                </c:pt>
                <c:pt idx="3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06-4090-BFE5-9BF9CA1B66EB}"/>
            </c:ext>
          </c:extLst>
        </c:ser>
        <c:ser>
          <c:idx val="3"/>
          <c:order val="3"/>
          <c:tx>
            <c:v>TC83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VEE!$S$28:$S$31</c:f>
                <c:numCache>
                  <c:formatCode>General</c:formatCode>
                  <c:ptCount val="4"/>
                  <c:pt idx="0">
                    <c:v>0.19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VEE!$S$28:$S$31</c:f>
                <c:numCache>
                  <c:formatCode>General</c:formatCode>
                  <c:ptCount val="4"/>
                  <c:pt idx="0">
                    <c:v>0.19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VEE!$B$28:$B$31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VEE!$R$28:$R$31</c:f>
              <c:numCache>
                <c:formatCode>0.00</c:formatCode>
                <c:ptCount val="4"/>
                <c:pt idx="0" formatCode="General">
                  <c:v>4.34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C06-4090-BFE5-9BF9CA1B6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6350599426105554"/>
              <c:y val="0.8793402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24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3782657045326505E-2"/>
              <c:y val="9.09728078148785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Ica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VEE!$AF$4:$AF$11</c:f>
                <c:numCache>
                  <c:formatCode>General</c:formatCode>
                  <c:ptCount val="8"/>
                  <c:pt idx="0">
                    <c:v>4.4999999999999998E-2</c:v>
                  </c:pt>
                  <c:pt idx="1">
                    <c:v>0.05</c:v>
                  </c:pt>
                  <c:pt idx="2">
                    <c:v>6.0000000000000005E-2</c:v>
                  </c:pt>
                  <c:pt idx="3">
                    <c:v>0.24</c:v>
                  </c:pt>
                  <c:pt idx="4">
                    <c:v>0.06</c:v>
                  </c:pt>
                  <c:pt idx="5">
                    <c:v>0.08</c:v>
                  </c:pt>
                  <c:pt idx="6">
                    <c:v>7.0000000000000007E-2</c:v>
                  </c:pt>
                  <c:pt idx="7">
                    <c:v>7.0000000000000007E-2</c:v>
                  </c:pt>
                </c:numCache>
              </c:numRef>
            </c:plus>
            <c:minus>
              <c:numRef>
                <c:f>VEE!$AF$4:$AF$11</c:f>
                <c:numCache>
                  <c:formatCode>General</c:formatCode>
                  <c:ptCount val="8"/>
                  <c:pt idx="0">
                    <c:v>4.4999999999999998E-2</c:v>
                  </c:pt>
                  <c:pt idx="1">
                    <c:v>0.05</c:v>
                  </c:pt>
                  <c:pt idx="2">
                    <c:v>6.0000000000000005E-2</c:v>
                  </c:pt>
                  <c:pt idx="3">
                    <c:v>0.24</c:v>
                  </c:pt>
                  <c:pt idx="4">
                    <c:v>0.06</c:v>
                  </c:pt>
                  <c:pt idx="5">
                    <c:v>0.08</c:v>
                  </c:pt>
                  <c:pt idx="6">
                    <c:v>7.0000000000000007E-2</c:v>
                  </c:pt>
                  <c:pt idx="7">
                    <c:v>7.0000000000000007E-2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VEE!$B$4:$B$11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VEE!$AE$4:$AE$11</c:f>
              <c:numCache>
                <c:formatCode>0.00</c:formatCode>
                <c:ptCount val="8"/>
                <c:pt idx="0">
                  <c:v>7.58</c:v>
                </c:pt>
                <c:pt idx="1">
                  <c:v>7.47</c:v>
                </c:pt>
                <c:pt idx="2">
                  <c:v>7.5600000000000005</c:v>
                </c:pt>
                <c:pt idx="3">
                  <c:v>7.28</c:v>
                </c:pt>
                <c:pt idx="4">
                  <c:v>7.15</c:v>
                </c:pt>
                <c:pt idx="5">
                  <c:v>6.63</c:v>
                </c:pt>
                <c:pt idx="6">
                  <c:v>6.36</c:v>
                </c:pt>
                <c:pt idx="7">
                  <c:v>6.36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10-4059-8F40-486948727EC8}"/>
            </c:ext>
          </c:extLst>
        </c:ser>
        <c:ser>
          <c:idx val="1"/>
          <c:order val="1"/>
          <c:tx>
            <c:v>Ica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VEE!$AI$4:$AI$11</c:f>
                <c:numCache>
                  <c:formatCode>General</c:formatCode>
                  <c:ptCount val="8"/>
                  <c:pt idx="0">
                    <c:v>4.4999999999999998E-2</c:v>
                  </c:pt>
                  <c:pt idx="1">
                    <c:v>0.11</c:v>
                  </c:pt>
                  <c:pt idx="2">
                    <c:v>0.15</c:v>
                  </c:pt>
                  <c:pt idx="3">
                    <c:v>0.08</c:v>
                  </c:pt>
                  <c:pt idx="4">
                    <c:v>0.55500000000000005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VEE!$AI$4:$AI$11</c:f>
                <c:numCache>
                  <c:formatCode>General</c:formatCode>
                  <c:ptCount val="8"/>
                  <c:pt idx="0">
                    <c:v>4.4999999999999998E-2</c:v>
                  </c:pt>
                  <c:pt idx="1">
                    <c:v>0.11</c:v>
                  </c:pt>
                  <c:pt idx="2">
                    <c:v>0.15</c:v>
                  </c:pt>
                  <c:pt idx="3">
                    <c:v>0.08</c:v>
                  </c:pt>
                  <c:pt idx="4">
                    <c:v>0.55500000000000005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VEE!$B$4:$B$11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VEE!$AH$4:$AH$11</c:f>
              <c:numCache>
                <c:formatCode>0.00</c:formatCode>
                <c:ptCount val="8"/>
                <c:pt idx="0">
                  <c:v>7.58</c:v>
                </c:pt>
                <c:pt idx="1">
                  <c:v>6.83</c:v>
                </c:pt>
                <c:pt idx="2">
                  <c:v>6.3650000000000002</c:v>
                </c:pt>
                <c:pt idx="3">
                  <c:v>5.49</c:v>
                </c:pt>
                <c:pt idx="4">
                  <c:v>0.96499999999999997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10-4059-8F40-486948727EC8}"/>
            </c:ext>
          </c:extLst>
        </c:ser>
        <c:ser>
          <c:idx val="2"/>
          <c:order val="2"/>
          <c:tx>
            <c:v>Ica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VEE!$AF$12:$AF$19</c:f>
                <c:numCache>
                  <c:formatCode>General</c:formatCode>
                  <c:ptCount val="8"/>
                  <c:pt idx="0">
                    <c:v>5.5000000000000007E-2</c:v>
                  </c:pt>
                  <c:pt idx="1">
                    <c:v>0.13</c:v>
                  </c:pt>
                  <c:pt idx="2">
                    <c:v>0.26</c:v>
                  </c:pt>
                  <c:pt idx="3">
                    <c:v>0.22</c:v>
                  </c:pt>
                  <c:pt idx="4">
                    <c:v>0.14499999999999999</c:v>
                  </c:pt>
                  <c:pt idx="5">
                    <c:v>7.0000000000000007E-2</c:v>
                  </c:pt>
                  <c:pt idx="6">
                    <c:v>7.0000000000000007E-2</c:v>
                  </c:pt>
                  <c:pt idx="7">
                    <c:v>0.3</c:v>
                  </c:pt>
                </c:numCache>
              </c:numRef>
            </c:plus>
            <c:minus>
              <c:numRef>
                <c:f>VEE!$AF$12:$AF$19</c:f>
                <c:numCache>
                  <c:formatCode>General</c:formatCode>
                  <c:ptCount val="8"/>
                  <c:pt idx="0">
                    <c:v>5.5000000000000007E-2</c:v>
                  </c:pt>
                  <c:pt idx="1">
                    <c:v>0.13</c:v>
                  </c:pt>
                  <c:pt idx="2">
                    <c:v>0.26</c:v>
                  </c:pt>
                  <c:pt idx="3">
                    <c:v>0.22</c:v>
                  </c:pt>
                  <c:pt idx="4">
                    <c:v>0.14499999999999999</c:v>
                  </c:pt>
                  <c:pt idx="5">
                    <c:v>7.0000000000000007E-2</c:v>
                  </c:pt>
                  <c:pt idx="6">
                    <c:v>7.0000000000000007E-2</c:v>
                  </c:pt>
                  <c:pt idx="7">
                    <c:v>0.3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VEE!$B$12:$B$19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VEE!$AE$12:$AE$19</c:f>
              <c:numCache>
                <c:formatCode>0.00</c:formatCode>
                <c:ptCount val="8"/>
                <c:pt idx="0">
                  <c:v>7.12</c:v>
                </c:pt>
                <c:pt idx="1">
                  <c:v>6.58</c:v>
                </c:pt>
                <c:pt idx="2">
                  <c:v>6.625</c:v>
                </c:pt>
                <c:pt idx="3">
                  <c:v>6.28</c:v>
                </c:pt>
                <c:pt idx="4">
                  <c:v>6.3450000000000006</c:v>
                </c:pt>
                <c:pt idx="5">
                  <c:v>5.76</c:v>
                </c:pt>
                <c:pt idx="6">
                  <c:v>5.7</c:v>
                </c:pt>
                <c:pt idx="7">
                  <c:v>5.1100000000000003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10-4059-8F40-486948727EC8}"/>
            </c:ext>
          </c:extLst>
        </c:ser>
        <c:ser>
          <c:idx val="3"/>
          <c:order val="3"/>
          <c:tx>
            <c:v>Ica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VEE!$AI$12:$AI$19</c:f>
                <c:numCache>
                  <c:formatCode>General</c:formatCode>
                  <c:ptCount val="8"/>
                  <c:pt idx="0">
                    <c:v>5.5000000000000007E-2</c:v>
                  </c:pt>
                  <c:pt idx="1">
                    <c:v>0.19</c:v>
                  </c:pt>
                  <c:pt idx="2">
                    <c:v>0.11000000000000001</c:v>
                  </c:pt>
                  <c:pt idx="3">
                    <c:v>0.31</c:v>
                  </c:pt>
                  <c:pt idx="4">
                    <c:v>0.57499999999999996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VEE!$AI$12:$AI$19</c:f>
                <c:numCache>
                  <c:formatCode>General</c:formatCode>
                  <c:ptCount val="8"/>
                  <c:pt idx="0">
                    <c:v>5.5000000000000007E-2</c:v>
                  </c:pt>
                  <c:pt idx="1">
                    <c:v>0.19</c:v>
                  </c:pt>
                  <c:pt idx="2">
                    <c:v>0.11000000000000001</c:v>
                  </c:pt>
                  <c:pt idx="3">
                    <c:v>0.31</c:v>
                  </c:pt>
                  <c:pt idx="4">
                    <c:v>0.57499999999999996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VEE!$B$12:$B$19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VEE!$AH$12:$AH$19</c:f>
              <c:numCache>
                <c:formatCode>0.00</c:formatCode>
                <c:ptCount val="8"/>
                <c:pt idx="0">
                  <c:v>7.12</c:v>
                </c:pt>
                <c:pt idx="1">
                  <c:v>6.15</c:v>
                </c:pt>
                <c:pt idx="2">
                  <c:v>5.6449999999999996</c:v>
                </c:pt>
                <c:pt idx="3">
                  <c:v>4.8099999999999996</c:v>
                </c:pt>
                <c:pt idx="4">
                  <c:v>1.47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10-4059-8F40-486948727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5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6878167503559687"/>
              <c:y val="0.87890229350261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12"/>
        <c:minorUnit val="6"/>
      </c:valAx>
      <c:valAx>
        <c:axId val="89120128"/>
        <c:scaling>
          <c:orientation val="minMax"/>
          <c:max val="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3825710846568555E-2"/>
              <c:y val="9.20578297878510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TC83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VEE!$AL$4:$AL$11</c:f>
                <c:numCache>
                  <c:formatCode>General</c:formatCode>
                  <c:ptCount val="8"/>
                  <c:pt idx="0">
                    <c:v>0.13</c:v>
                  </c:pt>
                  <c:pt idx="1">
                    <c:v>0.05</c:v>
                  </c:pt>
                  <c:pt idx="2">
                    <c:v>0.16499999999999998</c:v>
                  </c:pt>
                  <c:pt idx="3">
                    <c:v>0.12</c:v>
                  </c:pt>
                  <c:pt idx="4">
                    <c:v>0.22</c:v>
                  </c:pt>
                  <c:pt idx="5">
                    <c:v>0.37</c:v>
                  </c:pt>
                  <c:pt idx="6">
                    <c:v>0.2</c:v>
                  </c:pt>
                  <c:pt idx="7">
                    <c:v>0.25</c:v>
                  </c:pt>
                </c:numCache>
              </c:numRef>
            </c:plus>
            <c:minus>
              <c:numRef>
                <c:f>VEE!$AL$4:$AL$11</c:f>
                <c:numCache>
                  <c:formatCode>General</c:formatCode>
                  <c:ptCount val="8"/>
                  <c:pt idx="0">
                    <c:v>0.13</c:v>
                  </c:pt>
                  <c:pt idx="1">
                    <c:v>0.05</c:v>
                  </c:pt>
                  <c:pt idx="2">
                    <c:v>0.16499999999999998</c:v>
                  </c:pt>
                  <c:pt idx="3">
                    <c:v>0.12</c:v>
                  </c:pt>
                  <c:pt idx="4">
                    <c:v>0.22</c:v>
                  </c:pt>
                  <c:pt idx="5">
                    <c:v>0.37</c:v>
                  </c:pt>
                  <c:pt idx="6">
                    <c:v>0.2</c:v>
                  </c:pt>
                  <c:pt idx="7">
                    <c:v>0.25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VEE!$B$4:$B$11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VEE!$AK$4:$AK$11</c:f>
              <c:numCache>
                <c:formatCode>0.00</c:formatCode>
                <c:ptCount val="8"/>
                <c:pt idx="0">
                  <c:v>7.3100000000000005</c:v>
                </c:pt>
                <c:pt idx="1">
                  <c:v>7.42</c:v>
                </c:pt>
                <c:pt idx="2">
                  <c:v>7.2450000000000001</c:v>
                </c:pt>
                <c:pt idx="3">
                  <c:v>6.95</c:v>
                </c:pt>
                <c:pt idx="4">
                  <c:v>6.8049999999999997</c:v>
                </c:pt>
                <c:pt idx="5">
                  <c:v>6.12</c:v>
                </c:pt>
                <c:pt idx="6">
                  <c:v>6.23</c:v>
                </c:pt>
                <c:pt idx="7">
                  <c:v>5.77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9C-49C5-9364-D9E5F071C7A0}"/>
            </c:ext>
          </c:extLst>
        </c:ser>
        <c:ser>
          <c:idx val="1"/>
          <c:order val="1"/>
          <c:tx>
            <c:v>TC83 Glass Decon</c:v>
          </c:tx>
          <c:spPr>
            <a:ln w="31750" cap="rnd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VEE!$AO$4:$AO$11</c:f>
                <c:numCache>
                  <c:formatCode>General</c:formatCode>
                  <c:ptCount val="8"/>
                  <c:pt idx="0">
                    <c:v>0.13</c:v>
                  </c:pt>
                  <c:pt idx="1">
                    <c:v>0.15</c:v>
                  </c:pt>
                  <c:pt idx="2">
                    <c:v>0.42000000000000004</c:v>
                  </c:pt>
                  <c:pt idx="3">
                    <c:v>0.1</c:v>
                  </c:pt>
                  <c:pt idx="4">
                    <c:v>0.45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VEE!$AO$4:$AO$11</c:f>
                <c:numCache>
                  <c:formatCode>General</c:formatCode>
                  <c:ptCount val="8"/>
                  <c:pt idx="0">
                    <c:v>0.13</c:v>
                  </c:pt>
                  <c:pt idx="1">
                    <c:v>0.15</c:v>
                  </c:pt>
                  <c:pt idx="2">
                    <c:v>0.42000000000000004</c:v>
                  </c:pt>
                  <c:pt idx="3">
                    <c:v>0.1</c:v>
                  </c:pt>
                  <c:pt idx="4">
                    <c:v>0.45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VEE!$B$4:$B$11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VEE!$AN$4:$AN$11</c:f>
              <c:numCache>
                <c:formatCode>0.00</c:formatCode>
                <c:ptCount val="8"/>
                <c:pt idx="0">
                  <c:v>7.3100000000000005</c:v>
                </c:pt>
                <c:pt idx="1">
                  <c:v>6.59</c:v>
                </c:pt>
                <c:pt idx="2">
                  <c:v>5.83</c:v>
                </c:pt>
                <c:pt idx="3">
                  <c:v>4.8499999999999996</c:v>
                </c:pt>
                <c:pt idx="4">
                  <c:v>2.8250000000000002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9C-49C5-9364-D9E5F071C7A0}"/>
            </c:ext>
          </c:extLst>
        </c:ser>
        <c:ser>
          <c:idx val="2"/>
          <c:order val="2"/>
          <c:tx>
            <c:v>TC83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VEE!$AL$12:$AL$19</c:f>
                <c:numCache>
                  <c:formatCode>General</c:formatCode>
                  <c:ptCount val="8"/>
                  <c:pt idx="0">
                    <c:v>1.79</c:v>
                  </c:pt>
                  <c:pt idx="1">
                    <c:v>0.53</c:v>
                  </c:pt>
                  <c:pt idx="2">
                    <c:v>0.38</c:v>
                  </c:pt>
                  <c:pt idx="3">
                    <c:v>0.28999999999999998</c:v>
                  </c:pt>
                  <c:pt idx="4">
                    <c:v>0.79500000000000004</c:v>
                  </c:pt>
                  <c:pt idx="5">
                    <c:v>1.1599999999999999</c:v>
                  </c:pt>
                  <c:pt idx="6">
                    <c:v>1</c:v>
                  </c:pt>
                  <c:pt idx="7">
                    <c:v>0.68</c:v>
                  </c:pt>
                </c:numCache>
              </c:numRef>
            </c:plus>
            <c:minus>
              <c:numRef>
                <c:f>VEE!$AL$12:$AL$19</c:f>
                <c:numCache>
                  <c:formatCode>General</c:formatCode>
                  <c:ptCount val="8"/>
                  <c:pt idx="0">
                    <c:v>1.79</c:v>
                  </c:pt>
                  <c:pt idx="1">
                    <c:v>0.53</c:v>
                  </c:pt>
                  <c:pt idx="2">
                    <c:v>0.38</c:v>
                  </c:pt>
                  <c:pt idx="3">
                    <c:v>0.28999999999999998</c:v>
                  </c:pt>
                  <c:pt idx="4">
                    <c:v>0.79500000000000004</c:v>
                  </c:pt>
                  <c:pt idx="5">
                    <c:v>1.1599999999999999</c:v>
                  </c:pt>
                  <c:pt idx="6">
                    <c:v>1</c:v>
                  </c:pt>
                  <c:pt idx="7">
                    <c:v>0.68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VEE!$B$12:$B$19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VEE!$AK$12:$AK$19</c:f>
              <c:numCache>
                <c:formatCode>0.00</c:formatCode>
                <c:ptCount val="8"/>
                <c:pt idx="0">
                  <c:v>1.94</c:v>
                </c:pt>
                <c:pt idx="1">
                  <c:v>2.65</c:v>
                </c:pt>
                <c:pt idx="2">
                  <c:v>3.0599999999999996</c:v>
                </c:pt>
                <c:pt idx="3">
                  <c:v>2.42</c:v>
                </c:pt>
                <c:pt idx="4">
                  <c:v>1.6400000000000001</c:v>
                </c:pt>
                <c:pt idx="5">
                  <c:v>1.25</c:v>
                </c:pt>
                <c:pt idx="6">
                  <c:v>1.67</c:v>
                </c:pt>
                <c:pt idx="7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9C-49C5-9364-D9E5F071C7A0}"/>
            </c:ext>
          </c:extLst>
        </c:ser>
        <c:ser>
          <c:idx val="3"/>
          <c:order val="3"/>
          <c:tx>
            <c:v>TC83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VEE!$AO$12:$AO$19</c:f>
                <c:numCache>
                  <c:formatCode>General</c:formatCode>
                  <c:ptCount val="8"/>
                  <c:pt idx="0">
                    <c:v>1.79</c:v>
                  </c:pt>
                  <c:pt idx="1">
                    <c:v>0.37</c:v>
                  </c:pt>
                  <c:pt idx="2">
                    <c:v>0.81</c:v>
                  </c:pt>
                  <c:pt idx="3">
                    <c:v>0.91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VEE!$AO$12:$AO$19</c:f>
                <c:numCache>
                  <c:formatCode>General</c:formatCode>
                  <c:ptCount val="8"/>
                  <c:pt idx="0">
                    <c:v>1.79</c:v>
                  </c:pt>
                  <c:pt idx="1">
                    <c:v>0.37</c:v>
                  </c:pt>
                  <c:pt idx="2">
                    <c:v>0.81</c:v>
                  </c:pt>
                  <c:pt idx="3">
                    <c:v>0.91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VEE!$B$12:$B$19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VEE!$AN$12:$AN$19</c:f>
              <c:numCache>
                <c:formatCode>0.00</c:formatCode>
                <c:ptCount val="8"/>
                <c:pt idx="0">
                  <c:v>1.94</c:v>
                </c:pt>
                <c:pt idx="1">
                  <c:v>3.09</c:v>
                </c:pt>
                <c:pt idx="2">
                  <c:v>1.5149999999999999</c:v>
                </c:pt>
                <c:pt idx="3">
                  <c:v>1.61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9C-49C5-9364-D9E5F071C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5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6878167503559687"/>
              <c:y val="0.883258326110436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12"/>
        <c:minorUnit val="6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3603532960869519E-2"/>
              <c:y val="8.67098794971070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LVS4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F.t.!$P$4:$P$8</c:f>
                <c:numCache>
                  <c:formatCode>General</c:formatCode>
                  <c:ptCount val="5"/>
                  <c:pt idx="0">
                    <c:v>0.17</c:v>
                  </c:pt>
                  <c:pt idx="1">
                    <c:v>0.42</c:v>
                  </c:pt>
                  <c:pt idx="2">
                    <c:v>0.16</c:v>
                  </c:pt>
                  <c:pt idx="3">
                    <c:v>0.4</c:v>
                  </c:pt>
                  <c:pt idx="4">
                    <c:v>0.08</c:v>
                  </c:pt>
                </c:numCache>
              </c:numRef>
            </c:plus>
            <c:minus>
              <c:numRef>
                <c:f>F.t.!$P$4:$P$8</c:f>
                <c:numCache>
                  <c:formatCode>General</c:formatCode>
                  <c:ptCount val="5"/>
                  <c:pt idx="0">
                    <c:v>0.17</c:v>
                  </c:pt>
                  <c:pt idx="1">
                    <c:v>0.42</c:v>
                  </c:pt>
                  <c:pt idx="2">
                    <c:v>0.16</c:v>
                  </c:pt>
                  <c:pt idx="3">
                    <c:v>0.4</c:v>
                  </c:pt>
                  <c:pt idx="4">
                    <c:v>0.08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F.t.!$B$4:$B$8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xVal>
          <c:yVal>
            <c:numRef>
              <c:f>F.t.!$O$4:$O$8</c:f>
              <c:numCache>
                <c:formatCode>General</c:formatCode>
                <c:ptCount val="5"/>
                <c:pt idx="0">
                  <c:v>6.91</c:v>
                </c:pt>
                <c:pt idx="1">
                  <c:v>6.59</c:v>
                </c:pt>
                <c:pt idx="2">
                  <c:v>6.59</c:v>
                </c:pt>
                <c:pt idx="3">
                  <c:v>6.07</c:v>
                </c:pt>
                <c:pt idx="4">
                  <c:v>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FA-460A-94E3-9F95EDA5B9EB}"/>
            </c:ext>
          </c:extLst>
        </c:ser>
        <c:ser>
          <c:idx val="1"/>
          <c:order val="1"/>
          <c:tx>
            <c:v>LVS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F.t.!$S$4:$S$8</c:f>
                <c:numCache>
                  <c:formatCode>General</c:formatCode>
                  <c:ptCount val="5"/>
                  <c:pt idx="0">
                    <c:v>0.17</c:v>
                  </c:pt>
                  <c:pt idx="1">
                    <c:v>1.9</c:v>
                  </c:pt>
                  <c:pt idx="2">
                    <c:v>0.95</c:v>
                  </c:pt>
                  <c:pt idx="3">
                    <c:v>0.82</c:v>
                  </c:pt>
                  <c:pt idx="4">
                    <c:v>0</c:v>
                  </c:pt>
                </c:numCache>
              </c:numRef>
            </c:plus>
            <c:minus>
              <c:numRef>
                <c:f>F.t.!$S$4:$S$8</c:f>
                <c:numCache>
                  <c:formatCode>General</c:formatCode>
                  <c:ptCount val="5"/>
                  <c:pt idx="0">
                    <c:v>0.17</c:v>
                  </c:pt>
                  <c:pt idx="1">
                    <c:v>1.9</c:v>
                  </c:pt>
                  <c:pt idx="2">
                    <c:v>0.95</c:v>
                  </c:pt>
                  <c:pt idx="3">
                    <c:v>0.82</c:v>
                  </c:pt>
                  <c:pt idx="4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F.t.!$B$4:$B$8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xVal>
          <c:yVal>
            <c:numRef>
              <c:f>F.t.!$R$4:$R$8</c:f>
              <c:numCache>
                <c:formatCode>0.00</c:formatCode>
                <c:ptCount val="5"/>
                <c:pt idx="0" formatCode="General">
                  <c:v>6.91</c:v>
                </c:pt>
                <c:pt idx="1">
                  <c:v>3.36</c:v>
                </c:pt>
                <c:pt idx="2">
                  <c:v>1.5</c:v>
                </c:pt>
                <c:pt idx="3">
                  <c:v>0.36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FA-460A-94E3-9F95EDA5B9EB}"/>
            </c:ext>
          </c:extLst>
        </c:ser>
        <c:ser>
          <c:idx val="2"/>
          <c:order val="2"/>
          <c:tx>
            <c:v>LVS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F.t.!$P$9:$P$13</c:f>
                <c:numCache>
                  <c:formatCode>General</c:formatCode>
                  <c:ptCount val="5"/>
                  <c:pt idx="0">
                    <c:v>0.14000000000000001</c:v>
                  </c:pt>
                  <c:pt idx="1">
                    <c:v>0.11</c:v>
                  </c:pt>
                  <c:pt idx="2">
                    <c:v>0.11</c:v>
                  </c:pt>
                  <c:pt idx="3">
                    <c:v>0.12</c:v>
                  </c:pt>
                  <c:pt idx="4">
                    <c:v>0.39</c:v>
                  </c:pt>
                </c:numCache>
              </c:numRef>
            </c:plus>
            <c:minus>
              <c:numRef>
                <c:f>F.t.!$P$9:$P$13</c:f>
                <c:numCache>
                  <c:formatCode>General</c:formatCode>
                  <c:ptCount val="5"/>
                  <c:pt idx="0">
                    <c:v>0.14000000000000001</c:v>
                  </c:pt>
                  <c:pt idx="1">
                    <c:v>0.11</c:v>
                  </c:pt>
                  <c:pt idx="2">
                    <c:v>0.11</c:v>
                  </c:pt>
                  <c:pt idx="3">
                    <c:v>0.12</c:v>
                  </c:pt>
                  <c:pt idx="4">
                    <c:v>0.39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F.t.!$B$4:$B$8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xVal>
          <c:yVal>
            <c:numRef>
              <c:f>F.t.!$O$9:$O$13</c:f>
              <c:numCache>
                <c:formatCode>General</c:formatCode>
                <c:ptCount val="5"/>
                <c:pt idx="0">
                  <c:v>4.16</c:v>
                </c:pt>
                <c:pt idx="1">
                  <c:v>3.69</c:v>
                </c:pt>
                <c:pt idx="2">
                  <c:v>3.67</c:v>
                </c:pt>
                <c:pt idx="3">
                  <c:v>2.46</c:v>
                </c:pt>
                <c:pt idx="4">
                  <c:v>1.53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FA-460A-94E3-9F95EDA5B9EB}"/>
            </c:ext>
          </c:extLst>
        </c:ser>
        <c:ser>
          <c:idx val="3"/>
          <c:order val="3"/>
          <c:tx>
            <c:v>LVS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0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F.t.!$S$9:$S$13</c:f>
                <c:numCache>
                  <c:formatCode>General</c:formatCode>
                  <c:ptCount val="5"/>
                  <c:pt idx="0">
                    <c:v>0.14000000000000001</c:v>
                  </c:pt>
                  <c:pt idx="1">
                    <c:v>0.35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F.t.!$P$9:$P$13</c:f>
                <c:numCache>
                  <c:formatCode>General</c:formatCode>
                  <c:ptCount val="5"/>
                  <c:pt idx="0">
                    <c:v>0.14000000000000001</c:v>
                  </c:pt>
                  <c:pt idx="1">
                    <c:v>0.11</c:v>
                  </c:pt>
                  <c:pt idx="2">
                    <c:v>0.11</c:v>
                  </c:pt>
                  <c:pt idx="3">
                    <c:v>0.12</c:v>
                  </c:pt>
                  <c:pt idx="4">
                    <c:v>0.39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F.t.!$B$4:$B$8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xVal>
          <c:yVal>
            <c:numRef>
              <c:f>F.t.!$R$9:$R$13</c:f>
              <c:numCache>
                <c:formatCode>0.00</c:formatCode>
                <c:ptCount val="5"/>
                <c:pt idx="0" formatCode="General">
                  <c:v>4.16</c:v>
                </c:pt>
                <c:pt idx="1">
                  <c:v>0.16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EFA-460A-94E3-9F95EDA5B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6.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4837079659914314"/>
              <c:y val="0.8793402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1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0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8747884495943161E-2"/>
              <c:y val="8.670860872673426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0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Schu4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F.t.!$G$38:$G$41</c:f>
                <c:numCache>
                  <c:formatCode>General</c:formatCode>
                  <c:ptCount val="4"/>
                  <c:pt idx="0">
                    <c:v>0.12</c:v>
                  </c:pt>
                  <c:pt idx="1">
                    <c:v>0.31</c:v>
                  </c:pt>
                  <c:pt idx="2">
                    <c:v>0.64</c:v>
                  </c:pt>
                  <c:pt idx="3">
                    <c:v>0.46</c:v>
                  </c:pt>
                </c:numCache>
              </c:numRef>
            </c:plus>
            <c:minus>
              <c:numRef>
                <c:f>F.t.!$G$38:$G$41</c:f>
                <c:numCache>
                  <c:formatCode>General</c:formatCode>
                  <c:ptCount val="4"/>
                  <c:pt idx="0">
                    <c:v>0.12</c:v>
                  </c:pt>
                  <c:pt idx="1">
                    <c:v>0.31</c:v>
                  </c:pt>
                  <c:pt idx="2">
                    <c:v>0.64</c:v>
                  </c:pt>
                  <c:pt idx="3">
                    <c:v>0.46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F.t.!$B$38:$B$41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F.t.!$F$38:$F$41</c:f>
              <c:numCache>
                <c:formatCode>0.00</c:formatCode>
                <c:ptCount val="4"/>
                <c:pt idx="0">
                  <c:v>6.83</c:v>
                </c:pt>
                <c:pt idx="1">
                  <c:v>4.8899999999999997</c:v>
                </c:pt>
                <c:pt idx="2">
                  <c:v>3.77</c:v>
                </c:pt>
                <c:pt idx="3">
                  <c:v>3.32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6E-43B3-BC9D-C016F5667361}"/>
            </c:ext>
          </c:extLst>
        </c:ser>
        <c:ser>
          <c:idx val="1"/>
          <c:order val="1"/>
          <c:tx>
            <c:v>Schu4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F.t.!$J$38:$J$41</c:f>
                <c:numCache>
                  <c:formatCode>General</c:formatCode>
                  <c:ptCount val="4"/>
                  <c:pt idx="0">
                    <c:v>0.12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F.t.!$J$38:$J$41</c:f>
                <c:numCache>
                  <c:formatCode>General</c:formatCode>
                  <c:ptCount val="4"/>
                  <c:pt idx="0">
                    <c:v>0.12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F.t.!$B$38:$B$41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F.t.!$I$38:$I$41</c:f>
              <c:numCache>
                <c:formatCode>0.00</c:formatCode>
                <c:ptCount val="4"/>
                <c:pt idx="0">
                  <c:v>6.83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6E-43B3-BC9D-C016F5667361}"/>
            </c:ext>
          </c:extLst>
        </c:ser>
        <c:ser>
          <c:idx val="2"/>
          <c:order val="2"/>
          <c:tx>
            <c:v>Schu4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F.t.!$G$42:$G$45</c:f>
                <c:numCache>
                  <c:formatCode>General</c:formatCode>
                  <c:ptCount val="4"/>
                  <c:pt idx="0">
                    <c:v>0.1</c:v>
                  </c:pt>
                  <c:pt idx="1">
                    <c:v>0.22</c:v>
                  </c:pt>
                  <c:pt idx="2">
                    <c:v>0.63</c:v>
                  </c:pt>
                  <c:pt idx="3">
                    <c:v>0</c:v>
                  </c:pt>
                </c:numCache>
              </c:numRef>
            </c:plus>
            <c:minus>
              <c:numRef>
                <c:f>F.t.!$G$42:$G$45</c:f>
                <c:numCache>
                  <c:formatCode>General</c:formatCode>
                  <c:ptCount val="4"/>
                  <c:pt idx="0">
                    <c:v>0.1</c:v>
                  </c:pt>
                  <c:pt idx="1">
                    <c:v>0.22</c:v>
                  </c:pt>
                  <c:pt idx="2">
                    <c:v>0.63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F.t.!$B$42:$B$45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F.t.!$F$42:$F$45</c:f>
              <c:numCache>
                <c:formatCode>0.00</c:formatCode>
                <c:ptCount val="4"/>
                <c:pt idx="0">
                  <c:v>5.56</c:v>
                </c:pt>
                <c:pt idx="1">
                  <c:v>1.83</c:v>
                </c:pt>
                <c:pt idx="2">
                  <c:v>0.56000000000000005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6E-43B3-BC9D-C016F5667361}"/>
            </c:ext>
          </c:extLst>
        </c:ser>
        <c:ser>
          <c:idx val="3"/>
          <c:order val="3"/>
          <c:tx>
            <c:v>Schu4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F.t.!$J$42:$J$45</c:f>
                <c:numCache>
                  <c:formatCode>General</c:formatCode>
                  <c:ptCount val="4"/>
                  <c:pt idx="0">
                    <c:v>0.1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F.t.!$J$42:$J$45</c:f>
                <c:numCache>
                  <c:formatCode>General</c:formatCode>
                  <c:ptCount val="4"/>
                  <c:pt idx="0">
                    <c:v>0.1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F.t.!$B$42:$B$45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F.t.!$I$42:$I$45</c:f>
              <c:numCache>
                <c:formatCode>0.00</c:formatCode>
                <c:ptCount val="4"/>
                <c:pt idx="0">
                  <c:v>5.56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6E-43B3-BC9D-C016F5667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6706737779572427"/>
              <c:y val="0.8793402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24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0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7138835624821514E-2"/>
              <c:y val="8.29220455083185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0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LVS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F.t.!$P$38:$P$41</c:f>
                <c:numCache>
                  <c:formatCode>General</c:formatCode>
                  <c:ptCount val="4"/>
                  <c:pt idx="0">
                    <c:v>0.76</c:v>
                  </c:pt>
                  <c:pt idx="1">
                    <c:v>0.51</c:v>
                  </c:pt>
                  <c:pt idx="2">
                    <c:v>0.99</c:v>
                  </c:pt>
                  <c:pt idx="3">
                    <c:v>0</c:v>
                  </c:pt>
                </c:numCache>
              </c:numRef>
            </c:plus>
            <c:minus>
              <c:numRef>
                <c:f>F.t.!$P$38:$P$41</c:f>
                <c:numCache>
                  <c:formatCode>General</c:formatCode>
                  <c:ptCount val="4"/>
                  <c:pt idx="0">
                    <c:v>0.76</c:v>
                  </c:pt>
                  <c:pt idx="1">
                    <c:v>0.51</c:v>
                  </c:pt>
                  <c:pt idx="2">
                    <c:v>0.99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F.t.!$B$38:$B$41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F.t.!$O$38:$O$41</c:f>
              <c:numCache>
                <c:formatCode>0.00</c:formatCode>
                <c:ptCount val="4"/>
                <c:pt idx="0">
                  <c:v>5.25</c:v>
                </c:pt>
                <c:pt idx="1">
                  <c:v>2.29</c:v>
                </c:pt>
                <c:pt idx="2">
                  <c:v>1.07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8F-4230-B572-1924E7BFACC2}"/>
            </c:ext>
          </c:extLst>
        </c:ser>
        <c:ser>
          <c:idx val="1"/>
          <c:order val="1"/>
          <c:tx>
            <c:v>LVS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F.t.!$S$38:$S$41</c:f>
                <c:numCache>
                  <c:formatCode>General</c:formatCode>
                  <c:ptCount val="4"/>
                  <c:pt idx="0">
                    <c:v>0.76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F.t.!$S$38:$S$41</c:f>
                <c:numCache>
                  <c:formatCode>General</c:formatCode>
                  <c:ptCount val="4"/>
                  <c:pt idx="0">
                    <c:v>0.76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F.t.!$B$38:$B$41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F.t.!$R$38:$R$41</c:f>
              <c:numCache>
                <c:formatCode>0.00</c:formatCode>
                <c:ptCount val="4"/>
                <c:pt idx="0">
                  <c:v>5.25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8F-4230-B572-1924E7BFACC2}"/>
            </c:ext>
          </c:extLst>
        </c:ser>
        <c:ser>
          <c:idx val="2"/>
          <c:order val="2"/>
          <c:tx>
            <c:v>LVS Paper CTRL</c:v>
          </c:tx>
          <c:spPr>
            <a:ln w="190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63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F.t.!$P$42:$P$45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F.t.!$P$42:$P$45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F.t.!$B$42:$B$45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F.t.!$O$42:$O$45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8F-4230-B572-1924E7BFACC2}"/>
            </c:ext>
          </c:extLst>
        </c:ser>
        <c:ser>
          <c:idx val="3"/>
          <c:order val="3"/>
          <c:tx>
            <c:v>LVS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F.t.!$S$42:$S$45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F.t.!$S$42:$S$45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F.t.!$B$42:$B$45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F.t.!$R$42:$R$45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8F-4230-B572-1924E7BFA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6350612423447068"/>
              <c:y val="0.8793402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24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3684709568372021E-2"/>
              <c:y val="8.209942002326868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Schu4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F.t.!$G$49:$G$52</c:f>
                <c:numCache>
                  <c:formatCode>General</c:formatCode>
                  <c:ptCount val="4"/>
                  <c:pt idx="0">
                    <c:v>0.24</c:v>
                  </c:pt>
                  <c:pt idx="1">
                    <c:v>0.36</c:v>
                  </c:pt>
                  <c:pt idx="2">
                    <c:v>0.18</c:v>
                  </c:pt>
                  <c:pt idx="3">
                    <c:v>0.42</c:v>
                  </c:pt>
                </c:numCache>
              </c:numRef>
            </c:plus>
            <c:minus>
              <c:numRef>
                <c:f>F.t.!$G$49:$G$52</c:f>
                <c:numCache>
                  <c:formatCode>General</c:formatCode>
                  <c:ptCount val="4"/>
                  <c:pt idx="0">
                    <c:v>0.24</c:v>
                  </c:pt>
                  <c:pt idx="1">
                    <c:v>0.36</c:v>
                  </c:pt>
                  <c:pt idx="2">
                    <c:v>0.18</c:v>
                  </c:pt>
                  <c:pt idx="3">
                    <c:v>0.42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F.t.!$B$49:$B$52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F.t.!$F$49:$F$52</c:f>
              <c:numCache>
                <c:formatCode>0.00</c:formatCode>
                <c:ptCount val="4"/>
                <c:pt idx="0">
                  <c:v>6.86</c:v>
                </c:pt>
                <c:pt idx="1">
                  <c:v>4.8499999999999996</c:v>
                </c:pt>
                <c:pt idx="2">
                  <c:v>6.24</c:v>
                </c:pt>
                <c:pt idx="3">
                  <c:v>4.2699999999999996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AF-4940-AA84-A62E67E41DA5}"/>
            </c:ext>
          </c:extLst>
        </c:ser>
        <c:ser>
          <c:idx val="1"/>
          <c:order val="1"/>
          <c:tx>
            <c:v>Schu4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F.t.!$J$49:$J$52</c:f>
                <c:numCache>
                  <c:formatCode>General</c:formatCode>
                  <c:ptCount val="4"/>
                  <c:pt idx="0">
                    <c:v>0.24</c:v>
                  </c:pt>
                  <c:pt idx="1">
                    <c:v>0.34</c:v>
                  </c:pt>
                  <c:pt idx="2">
                    <c:v>0.69</c:v>
                  </c:pt>
                  <c:pt idx="3">
                    <c:v>0.35</c:v>
                  </c:pt>
                </c:numCache>
              </c:numRef>
            </c:plus>
            <c:minus>
              <c:numRef>
                <c:f>F.t.!$J$49:$J$52</c:f>
                <c:numCache>
                  <c:formatCode>General</c:formatCode>
                  <c:ptCount val="4"/>
                  <c:pt idx="0">
                    <c:v>0.24</c:v>
                  </c:pt>
                  <c:pt idx="1">
                    <c:v>0.34</c:v>
                  </c:pt>
                  <c:pt idx="2">
                    <c:v>0.69</c:v>
                  </c:pt>
                  <c:pt idx="3">
                    <c:v>0.35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F.t.!$B$49:$B$52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F.t.!$I$49:$I$52</c:f>
              <c:numCache>
                <c:formatCode>0.00</c:formatCode>
                <c:ptCount val="4"/>
                <c:pt idx="0">
                  <c:v>6.86</c:v>
                </c:pt>
                <c:pt idx="1">
                  <c:v>4.16</c:v>
                </c:pt>
                <c:pt idx="2">
                  <c:v>2.33</c:v>
                </c:pt>
                <c:pt idx="3">
                  <c:v>0.28999999999999998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AF-4940-AA84-A62E67E41DA5}"/>
            </c:ext>
          </c:extLst>
        </c:ser>
        <c:ser>
          <c:idx val="2"/>
          <c:order val="2"/>
          <c:tx>
            <c:v>Schu4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F.t.!$G$53:$G$56</c:f>
                <c:numCache>
                  <c:formatCode>General</c:formatCode>
                  <c:ptCount val="4"/>
                  <c:pt idx="0">
                    <c:v>7.0000000000000007E-2</c:v>
                  </c:pt>
                  <c:pt idx="1">
                    <c:v>0.39</c:v>
                  </c:pt>
                  <c:pt idx="2">
                    <c:v>0.06</c:v>
                  </c:pt>
                  <c:pt idx="3">
                    <c:v>0.51</c:v>
                  </c:pt>
                </c:numCache>
              </c:numRef>
            </c:plus>
            <c:minus>
              <c:numRef>
                <c:f>F.t.!$G$53:$G$56</c:f>
                <c:numCache>
                  <c:formatCode>General</c:formatCode>
                  <c:ptCount val="4"/>
                  <c:pt idx="0">
                    <c:v>7.0000000000000007E-2</c:v>
                  </c:pt>
                  <c:pt idx="1">
                    <c:v>0.39</c:v>
                  </c:pt>
                  <c:pt idx="2">
                    <c:v>0.06</c:v>
                  </c:pt>
                  <c:pt idx="3">
                    <c:v>0.51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F.t.!$B$53:$B$56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F.t.!$F$53:$F$56</c:f>
              <c:numCache>
                <c:formatCode>0.00</c:formatCode>
                <c:ptCount val="4"/>
                <c:pt idx="0">
                  <c:v>5.15</c:v>
                </c:pt>
                <c:pt idx="1">
                  <c:v>2.3199999999999998</c:v>
                </c:pt>
                <c:pt idx="2">
                  <c:v>2.17</c:v>
                </c:pt>
                <c:pt idx="3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CAF-4940-AA84-A62E67E41DA5}"/>
            </c:ext>
          </c:extLst>
        </c:ser>
        <c:ser>
          <c:idx val="3"/>
          <c:order val="3"/>
          <c:tx>
            <c:v>Schu4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F.t.!$J$53:$J$56</c:f>
                <c:numCache>
                  <c:formatCode>General</c:formatCode>
                  <c:ptCount val="4"/>
                  <c:pt idx="0">
                    <c:v>7.0000000000000007E-2</c:v>
                  </c:pt>
                  <c:pt idx="1">
                    <c:v>0.21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F.t.!$J$53:$J$56</c:f>
                <c:numCache>
                  <c:formatCode>General</c:formatCode>
                  <c:ptCount val="4"/>
                  <c:pt idx="0">
                    <c:v>7.0000000000000007E-2</c:v>
                  </c:pt>
                  <c:pt idx="1">
                    <c:v>0.21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F.t.!$B$53:$B$56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F.t.!$I$53:$I$56</c:f>
              <c:numCache>
                <c:formatCode>0.00</c:formatCode>
                <c:ptCount val="4"/>
                <c:pt idx="0">
                  <c:v>5.15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CAF-4940-AA84-A62E67E41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5282236355071009"/>
              <c:y val="0.8793402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24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3684532878592065E-2"/>
              <c:y val="7.90641962492901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LVS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F.t.!$P$49:$P$52</c:f>
                <c:numCache>
                  <c:formatCode>General</c:formatCode>
                  <c:ptCount val="4"/>
                  <c:pt idx="0">
                    <c:v>0.2</c:v>
                  </c:pt>
                  <c:pt idx="1">
                    <c:v>0.28000000000000003</c:v>
                  </c:pt>
                  <c:pt idx="2">
                    <c:v>0.04</c:v>
                  </c:pt>
                  <c:pt idx="3">
                    <c:v>0.36</c:v>
                  </c:pt>
                </c:numCache>
              </c:numRef>
            </c:plus>
            <c:minus>
              <c:numRef>
                <c:f>F.t.!$P$49:$P$52</c:f>
                <c:numCache>
                  <c:formatCode>General</c:formatCode>
                  <c:ptCount val="4"/>
                  <c:pt idx="0">
                    <c:v>0.2</c:v>
                  </c:pt>
                  <c:pt idx="1">
                    <c:v>0.28000000000000003</c:v>
                  </c:pt>
                  <c:pt idx="2">
                    <c:v>0.04</c:v>
                  </c:pt>
                  <c:pt idx="3">
                    <c:v>0.36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F.t.!$B$49:$B$52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F.t.!$O$49:$O$52</c:f>
              <c:numCache>
                <c:formatCode>0.00</c:formatCode>
                <c:ptCount val="4"/>
                <c:pt idx="0">
                  <c:v>5.29</c:v>
                </c:pt>
                <c:pt idx="1">
                  <c:v>4.3099999999999996</c:v>
                </c:pt>
                <c:pt idx="2">
                  <c:v>2.4</c:v>
                </c:pt>
                <c:pt idx="3">
                  <c:v>1.27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B9-4B61-87DA-D319123258B5}"/>
            </c:ext>
          </c:extLst>
        </c:ser>
        <c:ser>
          <c:idx val="1"/>
          <c:order val="1"/>
          <c:tx>
            <c:v>LVS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F.t.!$S$49:$S$52</c:f>
                <c:numCache>
                  <c:formatCode>General</c:formatCode>
                  <c:ptCount val="4"/>
                  <c:pt idx="0">
                    <c:v>0.2</c:v>
                  </c:pt>
                  <c:pt idx="1">
                    <c:v>0.13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F.t.!$S$49:$S$52</c:f>
                <c:numCache>
                  <c:formatCode>General</c:formatCode>
                  <c:ptCount val="4"/>
                  <c:pt idx="0">
                    <c:v>0.2</c:v>
                  </c:pt>
                  <c:pt idx="1">
                    <c:v>0.13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F.t.!$B$49:$B$52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F.t.!$R$49:$R$52</c:f>
              <c:numCache>
                <c:formatCode>0.00</c:formatCode>
                <c:ptCount val="4"/>
                <c:pt idx="0">
                  <c:v>5.29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B9-4B61-87DA-D319123258B5}"/>
            </c:ext>
          </c:extLst>
        </c:ser>
        <c:ser>
          <c:idx val="2"/>
          <c:order val="2"/>
          <c:tx>
            <c:v>LVS Paper CTRL</c:v>
          </c:tx>
          <c:spPr>
            <a:ln w="190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63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F.t.!$P$53:$P$56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F.t.!$P$53:$P$56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F.t.!$B$53:$B$56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F.t.!$O$53:$O$56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B9-4B61-87DA-D319123258B5}"/>
            </c:ext>
          </c:extLst>
        </c:ser>
        <c:ser>
          <c:idx val="3"/>
          <c:order val="3"/>
          <c:tx>
            <c:v>LVS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F.t.!$S$53:$S$56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F.t.!$S$53:$S$56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F.t.!$B$53:$B$56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F.t.!$R$53:$R$56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B9-4B61-87DA-D3191232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6350612423447068"/>
              <c:y val="0.8793402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24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7144310645652946E-2"/>
              <c:y val="7.96738062656308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Schu4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F.t.!$AF$17:$AF$24</c:f>
                <c:numCache>
                  <c:formatCode>General</c:formatCode>
                  <c:ptCount val="8"/>
                  <c:pt idx="0">
                    <c:v>0.155</c:v>
                  </c:pt>
                  <c:pt idx="1">
                    <c:v>0.11</c:v>
                  </c:pt>
                  <c:pt idx="2">
                    <c:v>0.12</c:v>
                  </c:pt>
                  <c:pt idx="3">
                    <c:v>0.46500000000000002</c:v>
                  </c:pt>
                  <c:pt idx="4">
                    <c:v>0.27500000000000002</c:v>
                  </c:pt>
                  <c:pt idx="5">
                    <c:v>0.88</c:v>
                  </c:pt>
                  <c:pt idx="6">
                    <c:v>0.7</c:v>
                  </c:pt>
                  <c:pt idx="7">
                    <c:v>0.3</c:v>
                  </c:pt>
                </c:numCache>
              </c:numRef>
            </c:plus>
            <c:minus>
              <c:numRef>
                <c:f>F.t.!$AF$17:$AF$24</c:f>
                <c:numCache>
                  <c:formatCode>General</c:formatCode>
                  <c:ptCount val="8"/>
                  <c:pt idx="0">
                    <c:v>0.155</c:v>
                  </c:pt>
                  <c:pt idx="1">
                    <c:v>0.11</c:v>
                  </c:pt>
                  <c:pt idx="2">
                    <c:v>0.12</c:v>
                  </c:pt>
                  <c:pt idx="3">
                    <c:v>0.46500000000000002</c:v>
                  </c:pt>
                  <c:pt idx="4">
                    <c:v>0.27500000000000002</c:v>
                  </c:pt>
                  <c:pt idx="5">
                    <c:v>0.88</c:v>
                  </c:pt>
                  <c:pt idx="6">
                    <c:v>0.7</c:v>
                  </c:pt>
                  <c:pt idx="7">
                    <c:v>0.3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F.t.!$B$17:$B$24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24</c:v>
                </c:pt>
                <c:pt idx="4">
                  <c:v>48</c:v>
                </c:pt>
                <c:pt idx="5">
                  <c:v>96</c:v>
                </c:pt>
                <c:pt idx="6">
                  <c:v>168</c:v>
                </c:pt>
                <c:pt idx="7">
                  <c:v>240</c:v>
                </c:pt>
              </c:numCache>
            </c:numRef>
          </c:xVal>
          <c:yVal>
            <c:numRef>
              <c:f>F.t.!$AE$17:$AE$24</c:f>
              <c:numCache>
                <c:formatCode>0.00</c:formatCode>
                <c:ptCount val="8"/>
                <c:pt idx="0">
                  <c:v>7.085</c:v>
                </c:pt>
                <c:pt idx="1">
                  <c:v>7.11</c:v>
                </c:pt>
                <c:pt idx="2">
                  <c:v>6.75</c:v>
                </c:pt>
                <c:pt idx="3">
                  <c:v>6.2249999999999996</c:v>
                </c:pt>
                <c:pt idx="4">
                  <c:v>6.1150000000000002</c:v>
                </c:pt>
                <c:pt idx="5">
                  <c:v>1.98</c:v>
                </c:pt>
                <c:pt idx="6">
                  <c:v>0.7</c:v>
                </c:pt>
                <c:pt idx="7">
                  <c:v>0.22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68-4D04-B1A8-8E9D0622B5D6}"/>
            </c:ext>
          </c:extLst>
        </c:ser>
        <c:ser>
          <c:idx val="1"/>
          <c:order val="1"/>
          <c:tx>
            <c:v>Schu4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F.t.!$AI$17:$AI$24</c:f>
                <c:numCache>
                  <c:formatCode>General</c:formatCode>
                  <c:ptCount val="8"/>
                  <c:pt idx="0">
                    <c:v>0.155</c:v>
                  </c:pt>
                  <c:pt idx="1">
                    <c:v>0.15</c:v>
                  </c:pt>
                  <c:pt idx="2">
                    <c:v>0.16</c:v>
                  </c:pt>
                  <c:pt idx="3">
                    <c:v>0.42</c:v>
                  </c:pt>
                  <c:pt idx="4">
                    <c:v>0.26500000000000001</c:v>
                  </c:pt>
                  <c:pt idx="5">
                    <c:v>0.28000000000000003</c:v>
                  </c:pt>
                  <c:pt idx="6">
                    <c:v>0.92</c:v>
                  </c:pt>
                  <c:pt idx="7">
                    <c:v>1.0900000000000001</c:v>
                  </c:pt>
                </c:numCache>
              </c:numRef>
            </c:plus>
            <c:minus>
              <c:numRef>
                <c:f>F.t.!$AI$17:$AI$24</c:f>
                <c:numCache>
                  <c:formatCode>General</c:formatCode>
                  <c:ptCount val="8"/>
                  <c:pt idx="0">
                    <c:v>0.155</c:v>
                  </c:pt>
                  <c:pt idx="1">
                    <c:v>0.15</c:v>
                  </c:pt>
                  <c:pt idx="2">
                    <c:v>0.16</c:v>
                  </c:pt>
                  <c:pt idx="3">
                    <c:v>0.42</c:v>
                  </c:pt>
                  <c:pt idx="4">
                    <c:v>0.26500000000000001</c:v>
                  </c:pt>
                  <c:pt idx="5">
                    <c:v>0.28000000000000003</c:v>
                  </c:pt>
                  <c:pt idx="6">
                    <c:v>0.92</c:v>
                  </c:pt>
                  <c:pt idx="7">
                    <c:v>1.0900000000000001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F.t.!$B$17:$B$24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24</c:v>
                </c:pt>
                <c:pt idx="4">
                  <c:v>48</c:v>
                </c:pt>
                <c:pt idx="5">
                  <c:v>96</c:v>
                </c:pt>
                <c:pt idx="6">
                  <c:v>168</c:v>
                </c:pt>
                <c:pt idx="7">
                  <c:v>240</c:v>
                </c:pt>
              </c:numCache>
            </c:numRef>
          </c:xVal>
          <c:yVal>
            <c:numRef>
              <c:f>F.t.!$AH$17:$AH$24</c:f>
              <c:numCache>
                <c:formatCode>0.00</c:formatCode>
                <c:ptCount val="8"/>
                <c:pt idx="0">
                  <c:v>7.085</c:v>
                </c:pt>
                <c:pt idx="1">
                  <c:v>6.53</c:v>
                </c:pt>
                <c:pt idx="2">
                  <c:v>5.86</c:v>
                </c:pt>
                <c:pt idx="3">
                  <c:v>5.34</c:v>
                </c:pt>
                <c:pt idx="4">
                  <c:v>4.82</c:v>
                </c:pt>
                <c:pt idx="5">
                  <c:v>3.52</c:v>
                </c:pt>
                <c:pt idx="6">
                  <c:v>3.98</c:v>
                </c:pt>
                <c:pt idx="7">
                  <c:v>3.91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68-4D04-B1A8-8E9D0622B5D6}"/>
            </c:ext>
          </c:extLst>
        </c:ser>
        <c:ser>
          <c:idx val="2"/>
          <c:order val="2"/>
          <c:tx>
            <c:v>Schu4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F.t.!$AF$25:$AF$32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0.16</c:v>
                  </c:pt>
                  <c:pt idx="2">
                    <c:v>0.14000000000000001</c:v>
                  </c:pt>
                  <c:pt idx="3">
                    <c:v>0.35</c:v>
                  </c:pt>
                  <c:pt idx="4">
                    <c:v>0.63500000000000001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F.t.!$AF$25:$AF$32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0.16</c:v>
                  </c:pt>
                  <c:pt idx="2">
                    <c:v>0.14000000000000001</c:v>
                  </c:pt>
                  <c:pt idx="3">
                    <c:v>0.35</c:v>
                  </c:pt>
                  <c:pt idx="4">
                    <c:v>0.63500000000000001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F.t.!$B$25:$B$32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24</c:v>
                </c:pt>
                <c:pt idx="4">
                  <c:v>48</c:v>
                </c:pt>
                <c:pt idx="5">
                  <c:v>96</c:v>
                </c:pt>
                <c:pt idx="6">
                  <c:v>168</c:v>
                </c:pt>
                <c:pt idx="7">
                  <c:v>240</c:v>
                </c:pt>
              </c:numCache>
            </c:numRef>
          </c:xVal>
          <c:yVal>
            <c:numRef>
              <c:f>F.t.!$AE$25:$AE$32</c:f>
              <c:numCache>
                <c:formatCode>0.00</c:formatCode>
                <c:ptCount val="8"/>
                <c:pt idx="0">
                  <c:v>5.74</c:v>
                </c:pt>
                <c:pt idx="1">
                  <c:v>5.21</c:v>
                </c:pt>
                <c:pt idx="2">
                  <c:v>4.41</c:v>
                </c:pt>
                <c:pt idx="3">
                  <c:v>3.04</c:v>
                </c:pt>
                <c:pt idx="4">
                  <c:v>1.7249999999999999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68-4D04-B1A8-8E9D0622B5D6}"/>
            </c:ext>
          </c:extLst>
        </c:ser>
        <c:ser>
          <c:idx val="3"/>
          <c:order val="3"/>
          <c:tx>
            <c:v>Schu4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F.t.!$AI$25:$AI$32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0.19</c:v>
                  </c:pt>
                  <c:pt idx="2">
                    <c:v>0.11</c:v>
                  </c:pt>
                  <c:pt idx="3">
                    <c:v>0.08</c:v>
                  </c:pt>
                  <c:pt idx="4">
                    <c:v>0.39500000000000002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F.t.!$AI$25:$AI$32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0.19</c:v>
                  </c:pt>
                  <c:pt idx="2">
                    <c:v>0.11</c:v>
                  </c:pt>
                  <c:pt idx="3">
                    <c:v>0.08</c:v>
                  </c:pt>
                  <c:pt idx="4">
                    <c:v>0.39500000000000002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F.t.!$B$25:$B$32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24</c:v>
                </c:pt>
                <c:pt idx="4">
                  <c:v>48</c:v>
                </c:pt>
                <c:pt idx="5">
                  <c:v>96</c:v>
                </c:pt>
                <c:pt idx="6">
                  <c:v>168</c:v>
                </c:pt>
                <c:pt idx="7">
                  <c:v>240</c:v>
                </c:pt>
              </c:numCache>
            </c:numRef>
          </c:xVal>
          <c:yVal>
            <c:numRef>
              <c:f>F.t.!$AH$25:$AH$32</c:f>
              <c:numCache>
                <c:formatCode>0.00</c:formatCode>
                <c:ptCount val="8"/>
                <c:pt idx="0">
                  <c:v>5.74</c:v>
                </c:pt>
                <c:pt idx="1">
                  <c:v>4.3</c:v>
                </c:pt>
                <c:pt idx="2">
                  <c:v>3.0300000000000002</c:v>
                </c:pt>
                <c:pt idx="3">
                  <c:v>0.67500000000000004</c:v>
                </c:pt>
                <c:pt idx="4">
                  <c:v>0.68499999999999994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68-4D04-B1A8-8E9D0622B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25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5994474169842592"/>
              <c:y val="0.8793402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48"/>
        <c:minorUnit val="24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3410515824505426E-2"/>
              <c:y val="8.12493652819895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LVS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F.t.!$AL$17:$AL$24</c:f>
                <c:numCache>
                  <c:formatCode>General</c:formatCode>
                  <c:ptCount val="8"/>
                  <c:pt idx="0">
                    <c:v>0.18</c:v>
                  </c:pt>
                  <c:pt idx="1">
                    <c:v>0.92</c:v>
                  </c:pt>
                  <c:pt idx="2">
                    <c:v>0.2</c:v>
                  </c:pt>
                  <c:pt idx="3">
                    <c:v>0.24</c:v>
                  </c:pt>
                  <c:pt idx="4">
                    <c:v>0.42499999999999999</c:v>
                  </c:pt>
                  <c:pt idx="5">
                    <c:v>0.68</c:v>
                  </c:pt>
                  <c:pt idx="6">
                    <c:v>0.13</c:v>
                  </c:pt>
                  <c:pt idx="7">
                    <c:v>0</c:v>
                  </c:pt>
                </c:numCache>
              </c:numRef>
            </c:plus>
            <c:minus>
              <c:numRef>
                <c:f>F.t.!$AL$17:$AL$24</c:f>
                <c:numCache>
                  <c:formatCode>General</c:formatCode>
                  <c:ptCount val="8"/>
                  <c:pt idx="0">
                    <c:v>0.18</c:v>
                  </c:pt>
                  <c:pt idx="1">
                    <c:v>0.92</c:v>
                  </c:pt>
                  <c:pt idx="2">
                    <c:v>0.2</c:v>
                  </c:pt>
                  <c:pt idx="3">
                    <c:v>0.24</c:v>
                  </c:pt>
                  <c:pt idx="4">
                    <c:v>0.42499999999999999</c:v>
                  </c:pt>
                  <c:pt idx="5">
                    <c:v>0.68</c:v>
                  </c:pt>
                  <c:pt idx="6">
                    <c:v>0.13</c:v>
                  </c:pt>
                  <c:pt idx="7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F.t.!$B$17:$B$24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24</c:v>
                </c:pt>
                <c:pt idx="4">
                  <c:v>48</c:v>
                </c:pt>
                <c:pt idx="5">
                  <c:v>96</c:v>
                </c:pt>
                <c:pt idx="6">
                  <c:v>168</c:v>
                </c:pt>
                <c:pt idx="7">
                  <c:v>240</c:v>
                </c:pt>
              </c:numCache>
            </c:numRef>
          </c:xVal>
          <c:yVal>
            <c:numRef>
              <c:f>F.t.!$AK$17:$AK$24</c:f>
              <c:numCache>
                <c:formatCode>0.00</c:formatCode>
                <c:ptCount val="8"/>
                <c:pt idx="0">
                  <c:v>6.4450000000000003</c:v>
                </c:pt>
                <c:pt idx="1">
                  <c:v>5.69</c:v>
                </c:pt>
                <c:pt idx="2">
                  <c:v>5.97</c:v>
                </c:pt>
                <c:pt idx="3">
                  <c:v>5.3900000000000006</c:v>
                </c:pt>
                <c:pt idx="4">
                  <c:v>4.8550000000000004</c:v>
                </c:pt>
                <c:pt idx="5">
                  <c:v>0.3</c:v>
                </c:pt>
                <c:pt idx="6">
                  <c:v>0.06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A8-44D4-A0E1-7351B970A0B4}"/>
            </c:ext>
          </c:extLst>
        </c:ser>
        <c:ser>
          <c:idx val="1"/>
          <c:order val="1"/>
          <c:tx>
            <c:v>LVS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F.t.!$AO$17:$AO$24</c:f>
                <c:numCache>
                  <c:formatCode>General</c:formatCode>
                  <c:ptCount val="8"/>
                  <c:pt idx="0">
                    <c:v>0.18</c:v>
                  </c:pt>
                  <c:pt idx="1">
                    <c:v>0.42</c:v>
                  </c:pt>
                  <c:pt idx="2">
                    <c:v>0.28999999999999998</c:v>
                  </c:pt>
                  <c:pt idx="3">
                    <c:v>0.29000000000000004</c:v>
                  </c:pt>
                  <c:pt idx="4">
                    <c:v>0.43000000000000005</c:v>
                  </c:pt>
                  <c:pt idx="5">
                    <c:v>0.61</c:v>
                  </c:pt>
                  <c:pt idx="6">
                    <c:v>0.28999999999999998</c:v>
                  </c:pt>
                  <c:pt idx="7">
                    <c:v>0.34</c:v>
                  </c:pt>
                </c:numCache>
              </c:numRef>
            </c:plus>
            <c:minus>
              <c:numRef>
                <c:f>F.t.!$AO$17:$AO$24</c:f>
                <c:numCache>
                  <c:formatCode>General</c:formatCode>
                  <c:ptCount val="8"/>
                  <c:pt idx="0">
                    <c:v>0.18</c:v>
                  </c:pt>
                  <c:pt idx="1">
                    <c:v>0.42</c:v>
                  </c:pt>
                  <c:pt idx="2">
                    <c:v>0.28999999999999998</c:v>
                  </c:pt>
                  <c:pt idx="3">
                    <c:v>0.29000000000000004</c:v>
                  </c:pt>
                  <c:pt idx="4">
                    <c:v>0.43000000000000005</c:v>
                  </c:pt>
                  <c:pt idx="5">
                    <c:v>0.61</c:v>
                  </c:pt>
                  <c:pt idx="6">
                    <c:v>0.28999999999999998</c:v>
                  </c:pt>
                  <c:pt idx="7">
                    <c:v>0.34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F.t.!$B$17:$B$24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24</c:v>
                </c:pt>
                <c:pt idx="4">
                  <c:v>48</c:v>
                </c:pt>
                <c:pt idx="5">
                  <c:v>96</c:v>
                </c:pt>
                <c:pt idx="6">
                  <c:v>168</c:v>
                </c:pt>
                <c:pt idx="7">
                  <c:v>240</c:v>
                </c:pt>
              </c:numCache>
            </c:numRef>
          </c:xVal>
          <c:yVal>
            <c:numRef>
              <c:f>F.t.!$AN$17:$AN$24</c:f>
              <c:numCache>
                <c:formatCode>0.00</c:formatCode>
                <c:ptCount val="8"/>
                <c:pt idx="0">
                  <c:v>6.4450000000000003</c:v>
                </c:pt>
                <c:pt idx="1">
                  <c:v>6.1000000000000005</c:v>
                </c:pt>
                <c:pt idx="2">
                  <c:v>5.75</c:v>
                </c:pt>
                <c:pt idx="3">
                  <c:v>4.6400000000000006</c:v>
                </c:pt>
                <c:pt idx="4">
                  <c:v>4.5549999999999997</c:v>
                </c:pt>
                <c:pt idx="5">
                  <c:v>2.44</c:v>
                </c:pt>
                <c:pt idx="6">
                  <c:v>3.54</c:v>
                </c:pt>
                <c:pt idx="7">
                  <c:v>3.21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A8-44D4-A0E1-7351B970A0B4}"/>
            </c:ext>
          </c:extLst>
        </c:ser>
        <c:ser>
          <c:idx val="2"/>
          <c:order val="2"/>
          <c:tx>
            <c:v>LVS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F.t.!$AL$25:$AL$32</c:f>
                <c:numCache>
                  <c:formatCode>General</c:formatCode>
                  <c:ptCount val="8"/>
                  <c:pt idx="0">
                    <c:v>0.17499999999999999</c:v>
                  </c:pt>
                  <c:pt idx="1">
                    <c:v>0.1</c:v>
                  </c:pt>
                  <c:pt idx="2">
                    <c:v>0.19</c:v>
                  </c:pt>
                  <c:pt idx="3">
                    <c:v>0.18</c:v>
                  </c:pt>
                  <c:pt idx="4">
                    <c:v>0.44500000000000001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F.t.!$AL$25:$AL$32</c:f>
                <c:numCache>
                  <c:formatCode>General</c:formatCode>
                  <c:ptCount val="8"/>
                  <c:pt idx="0">
                    <c:v>0.17499999999999999</c:v>
                  </c:pt>
                  <c:pt idx="1">
                    <c:v>0.1</c:v>
                  </c:pt>
                  <c:pt idx="2">
                    <c:v>0.19</c:v>
                  </c:pt>
                  <c:pt idx="3">
                    <c:v>0.18</c:v>
                  </c:pt>
                  <c:pt idx="4">
                    <c:v>0.44500000000000001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F.t.!$B$25:$B$32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24</c:v>
                </c:pt>
                <c:pt idx="4">
                  <c:v>48</c:v>
                </c:pt>
                <c:pt idx="5">
                  <c:v>96</c:v>
                </c:pt>
                <c:pt idx="6">
                  <c:v>168</c:v>
                </c:pt>
                <c:pt idx="7">
                  <c:v>240</c:v>
                </c:pt>
              </c:numCache>
            </c:numRef>
          </c:xVal>
          <c:yVal>
            <c:numRef>
              <c:f>F.t.!$AK$25:$AK$32</c:f>
              <c:numCache>
                <c:formatCode>0.00</c:formatCode>
                <c:ptCount val="8"/>
                <c:pt idx="0">
                  <c:v>2.8</c:v>
                </c:pt>
                <c:pt idx="1">
                  <c:v>2.82</c:v>
                </c:pt>
                <c:pt idx="2">
                  <c:v>2.33</c:v>
                </c:pt>
                <c:pt idx="3">
                  <c:v>0.67500000000000004</c:v>
                </c:pt>
                <c:pt idx="4">
                  <c:v>0.73499999999999999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A8-44D4-A0E1-7351B970A0B4}"/>
            </c:ext>
          </c:extLst>
        </c:ser>
        <c:ser>
          <c:idx val="3"/>
          <c:order val="3"/>
          <c:tx>
            <c:v>LVS Paper Decon</c:v>
          </c:tx>
          <c:spPr>
            <a:ln w="190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F.t.!$AO$25:$AO$32</c:f>
                <c:numCache>
                  <c:formatCode>General</c:formatCode>
                  <c:ptCount val="8"/>
                  <c:pt idx="0">
                    <c:v>0.17499999999999999</c:v>
                  </c:pt>
                  <c:pt idx="1">
                    <c:v>0.14000000000000001</c:v>
                  </c:pt>
                  <c:pt idx="2">
                    <c:v>0.37</c:v>
                  </c:pt>
                  <c:pt idx="3">
                    <c:v>7.0000000000000007E-2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F.t.!$AO$25:$AO$32</c:f>
                <c:numCache>
                  <c:formatCode>General</c:formatCode>
                  <c:ptCount val="8"/>
                  <c:pt idx="0">
                    <c:v>0.17499999999999999</c:v>
                  </c:pt>
                  <c:pt idx="1">
                    <c:v>0.14000000000000001</c:v>
                  </c:pt>
                  <c:pt idx="2">
                    <c:v>0.37</c:v>
                  </c:pt>
                  <c:pt idx="3">
                    <c:v>7.0000000000000007E-2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F.t.!$B$25:$B$32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24</c:v>
                </c:pt>
                <c:pt idx="4">
                  <c:v>48</c:v>
                </c:pt>
                <c:pt idx="5">
                  <c:v>96</c:v>
                </c:pt>
                <c:pt idx="6">
                  <c:v>168</c:v>
                </c:pt>
                <c:pt idx="7">
                  <c:v>240</c:v>
                </c:pt>
              </c:numCache>
            </c:numRef>
          </c:xVal>
          <c:yVal>
            <c:numRef>
              <c:f>F.t.!$AN$25:$AN$32</c:f>
              <c:numCache>
                <c:formatCode>0.00</c:formatCode>
                <c:ptCount val="8"/>
                <c:pt idx="0">
                  <c:v>2.8</c:v>
                </c:pt>
                <c:pt idx="1">
                  <c:v>2.62</c:v>
                </c:pt>
                <c:pt idx="2">
                  <c:v>2.12</c:v>
                </c:pt>
                <c:pt idx="3">
                  <c:v>0.54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A8-44D4-A0E1-7351B970A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25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6706737779572427"/>
              <c:y val="0.8793402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48"/>
        <c:minorUnit val="24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3410515824505426E-2"/>
              <c:y val="8.587211437627649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Ica Glass CTRL</c:v>
          </c:tx>
          <c:spPr>
            <a:ln w="31750" cap="rnd" cmpd="sng" algn="ctr">
              <a:solidFill>
                <a:schemeClr val="dk1">
                  <a:tint val="885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dk1">
                  <a:tint val="88500"/>
                </a:schemeClr>
              </a:solidFill>
              <a:ln w="317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VEE!$G$24:$G$27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0.04</c:v>
                  </c:pt>
                  <c:pt idx="2">
                    <c:v>0.15</c:v>
                  </c:pt>
                  <c:pt idx="3">
                    <c:v>0.26</c:v>
                  </c:pt>
                </c:numCache>
              </c:numRef>
            </c:plus>
            <c:minus>
              <c:numRef>
                <c:f>VEE!$G$24:$G$27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0.04</c:v>
                  </c:pt>
                  <c:pt idx="2">
                    <c:v>0.15</c:v>
                  </c:pt>
                  <c:pt idx="3">
                    <c:v>0.26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VEE!$B$24:$B$27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VEE!$F$24:$F$27</c:f>
              <c:numCache>
                <c:formatCode>General</c:formatCode>
                <c:ptCount val="4"/>
                <c:pt idx="0">
                  <c:v>7.85</c:v>
                </c:pt>
                <c:pt idx="1">
                  <c:v>6.93</c:v>
                </c:pt>
                <c:pt idx="2">
                  <c:v>6.53</c:v>
                </c:pt>
                <c:pt idx="3">
                  <c:v>5.12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CF-40DD-86CD-1B6012451EAF}"/>
            </c:ext>
          </c:extLst>
        </c:ser>
        <c:ser>
          <c:idx val="1"/>
          <c:order val="1"/>
          <c:tx>
            <c:v>Ica Glass Decon</c:v>
          </c:tx>
          <c:spPr>
            <a:ln w="317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5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VEE!$J$24:$J$27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VEE!$J$24:$J$27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VEE!$B$24:$B$27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VEE!$I$24:$I$27</c:f>
              <c:numCache>
                <c:formatCode>0.00</c:formatCode>
                <c:ptCount val="4"/>
                <c:pt idx="0" formatCode="General">
                  <c:v>7.85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CF-40DD-86CD-1B6012451EAF}"/>
            </c:ext>
          </c:extLst>
        </c:ser>
        <c:ser>
          <c:idx val="2"/>
          <c:order val="2"/>
          <c:tx>
            <c:v>Ica Paper CTRL</c:v>
          </c:tx>
          <c:spPr>
            <a:ln w="317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dk1">
                  <a:tint val="75000"/>
                </a:schemeClr>
              </a:solidFill>
              <a:ln w="317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VEE!$G$28:$G$31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0.23</c:v>
                  </c:pt>
                  <c:pt idx="2">
                    <c:v>0.13</c:v>
                  </c:pt>
                  <c:pt idx="3">
                    <c:v>0.22</c:v>
                  </c:pt>
                </c:numCache>
              </c:numRef>
            </c:plus>
            <c:minus>
              <c:numRef>
                <c:f>VEE!$G$28:$G$31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0.23</c:v>
                  </c:pt>
                  <c:pt idx="2">
                    <c:v>0.13</c:v>
                  </c:pt>
                  <c:pt idx="3">
                    <c:v>0.22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VEE!$B$28:$B$31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VEE!$F$28:$F$31</c:f>
              <c:numCache>
                <c:formatCode>0.00</c:formatCode>
                <c:ptCount val="4"/>
                <c:pt idx="0" formatCode="General">
                  <c:v>7.61</c:v>
                </c:pt>
                <c:pt idx="1">
                  <c:v>6.17</c:v>
                </c:pt>
                <c:pt idx="2">
                  <c:v>5.81</c:v>
                </c:pt>
                <c:pt idx="3">
                  <c:v>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CF-40DD-86CD-1B6012451EAF}"/>
            </c:ext>
          </c:extLst>
        </c:ser>
        <c:ser>
          <c:idx val="3"/>
          <c:order val="3"/>
          <c:tx>
            <c:v>Ica Paper Decon</c:v>
          </c:tx>
          <c:spPr>
            <a:ln w="31750" cap="rnd" cmpd="sng" algn="ctr">
              <a:solidFill>
                <a:schemeClr val="dk1">
                  <a:tint val="985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31750" cap="flat" cmpd="sng" algn="ctr">
                <a:solidFill>
                  <a:schemeClr val="dk1">
                    <a:tint val="985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VEE!$J$28:$J$31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VEE!$J$28:$J$31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VEE!$B$28:$B$31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VEE!$I$28:$I$31</c:f>
              <c:numCache>
                <c:formatCode>0.00</c:formatCode>
                <c:ptCount val="4"/>
                <c:pt idx="0" formatCode="General">
                  <c:v>7.61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CF-40DD-86CD-1B6012451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20128"/>
      </c:scatterChart>
      <c:valAx>
        <c:axId val="89117824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Hours</a:t>
                </a:r>
              </a:p>
            </c:rich>
          </c:tx>
          <c:layout>
            <c:manualLayout>
              <c:xMode val="edge"/>
              <c:yMode val="edge"/>
              <c:x val="0.45994471923433589"/>
              <c:y val="0.8793402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20128"/>
        <c:crosses val="autoZero"/>
        <c:crossBetween val="midCat"/>
        <c:majorUnit val="24"/>
      </c:valAx>
      <c:valAx>
        <c:axId val="891201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400"/>
                  <a:t>Recovery</a:t>
                </a:r>
                <a:r>
                  <a:rPr lang="en-US" sz="1400" baseline="0"/>
                  <a:t> (Log</a:t>
                </a:r>
                <a:r>
                  <a:rPr lang="en-US" sz="1400" baseline="-25000"/>
                  <a:t>10 </a:t>
                </a:r>
                <a:r>
                  <a:rPr lang="en-US" sz="1400" baseline="0"/>
                  <a:t>CFU)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6647376189484395E-2"/>
              <c:y val="9.57312627588218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Times New Roman" pitchFamily="18" charset="0"/>
                  <a:ea typeface="+mn-ea"/>
                  <a:cs typeface="Times New Roman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9117824"/>
        <c:crossesAt val="0"/>
        <c:crossBetween val="midCat"/>
        <c:majorUnit val="2"/>
        <c:minorUnit val="0.5"/>
      </c:valAx>
      <c:spPr>
        <a:solidFill>
          <a:schemeClr val="bg1"/>
        </a:solidFill>
        <a:ln w="317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112664</xdr:colOff>
      <xdr:row>1</xdr:row>
      <xdr:rowOff>3809</xdr:rowOff>
    </xdr:from>
    <xdr:to>
      <xdr:col>26</xdr:col>
      <xdr:colOff>14693</xdr:colOff>
      <xdr:row>13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00B136-974C-49B7-989C-B625F152A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281940</xdr:colOff>
      <xdr:row>0</xdr:row>
      <xdr:rowOff>136071</xdr:rowOff>
    </xdr:from>
    <xdr:to>
      <xdr:col>32</xdr:col>
      <xdr:colOff>183968</xdr:colOff>
      <xdr:row>13</xdr:row>
      <xdr:rowOff>107496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CD50CD-2D98-4B28-8EAD-0FB63F69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379092</xdr:colOff>
      <xdr:row>34</xdr:row>
      <xdr:rowOff>1906</xdr:rowOff>
    </xdr:from>
    <xdr:to>
      <xdr:col>27</xdr:col>
      <xdr:colOff>277310</xdr:colOff>
      <xdr:row>46</xdr:row>
      <xdr:rowOff>126819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BE346C-6BD8-4B0E-B113-3CC3105C5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365486</xdr:colOff>
      <xdr:row>34</xdr:row>
      <xdr:rowOff>5170</xdr:rowOff>
    </xdr:from>
    <xdr:to>
      <xdr:col>33</xdr:col>
      <xdr:colOff>263705</xdr:colOff>
      <xdr:row>46</xdr:row>
      <xdr:rowOff>139608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1D42834-9790-43A1-8022-FA2C7BB50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379365</xdr:colOff>
      <xdr:row>47</xdr:row>
      <xdr:rowOff>5716</xdr:rowOff>
    </xdr:from>
    <xdr:to>
      <xdr:col>27</xdr:col>
      <xdr:colOff>290918</xdr:colOff>
      <xdr:row>60</xdr:row>
      <xdr:rowOff>44905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5E5357E-3CDE-4328-9DBC-FF1102AD6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361948</xdr:colOff>
      <xdr:row>47</xdr:row>
      <xdr:rowOff>15512</xdr:rowOff>
    </xdr:from>
    <xdr:to>
      <xdr:col>33</xdr:col>
      <xdr:colOff>279217</xdr:colOff>
      <xdr:row>60</xdr:row>
      <xdr:rowOff>45176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62E6411-8EB2-42BA-8F6D-C4183A3D6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625928</xdr:colOff>
      <xdr:row>15</xdr:row>
      <xdr:rowOff>0</xdr:rowOff>
    </xdr:from>
    <xdr:to>
      <xdr:col>48</xdr:col>
      <xdr:colOff>527956</xdr:colOff>
      <xdr:row>28</xdr:row>
      <xdr:rowOff>25854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D6429BA-156A-44CD-AE7E-15DF660AC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120015</xdr:colOff>
      <xdr:row>15</xdr:row>
      <xdr:rowOff>0</xdr:rowOff>
    </xdr:from>
    <xdr:to>
      <xdr:col>55</xdr:col>
      <xdr:colOff>28847</xdr:colOff>
      <xdr:row>28</xdr:row>
      <xdr:rowOff>25854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6BEA6D6-04F1-40E7-9ADA-9822ADE73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584288</xdr:colOff>
      <xdr:row>19</xdr:row>
      <xdr:rowOff>133894</xdr:rowOff>
    </xdr:from>
    <xdr:to>
      <xdr:col>28</xdr:col>
      <xdr:colOff>78102</xdr:colOff>
      <xdr:row>32</xdr:row>
      <xdr:rowOff>111034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46924B-FF7C-43D5-9A09-12D978F9F4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588644</xdr:colOff>
      <xdr:row>32</xdr:row>
      <xdr:rowOff>198391</xdr:rowOff>
    </xdr:from>
    <xdr:to>
      <xdr:col>28</xdr:col>
      <xdr:colOff>86268</xdr:colOff>
      <xdr:row>46</xdr:row>
      <xdr:rowOff>54972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88C72AB-6151-409F-8CA9-209100D7A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180972</xdr:colOff>
      <xdr:row>32</xdr:row>
      <xdr:rowOff>202202</xdr:rowOff>
    </xdr:from>
    <xdr:to>
      <xdr:col>34</xdr:col>
      <xdr:colOff>86811</xdr:colOff>
      <xdr:row>46</xdr:row>
      <xdr:rowOff>70213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2AF7D03-A678-49E9-8274-471B58602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581025</xdr:colOff>
      <xdr:row>46</xdr:row>
      <xdr:rowOff>168726</xdr:rowOff>
    </xdr:from>
    <xdr:to>
      <xdr:col>28</xdr:col>
      <xdr:colOff>84364</xdr:colOff>
      <xdr:row>60</xdr:row>
      <xdr:rowOff>42724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25638A5-3463-49E0-A0F7-B877C6F56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178795</xdr:colOff>
      <xdr:row>46</xdr:row>
      <xdr:rowOff>168364</xdr:rowOff>
    </xdr:from>
    <xdr:to>
      <xdr:col>34</xdr:col>
      <xdr:colOff>85179</xdr:colOff>
      <xdr:row>59</xdr:row>
      <xdr:rowOff>168908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C678A45-E14B-4FDE-A5C6-D57F74B60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66</xdr:col>
      <xdr:colOff>22677</xdr:colOff>
      <xdr:row>0</xdr:row>
      <xdr:rowOff>201082</xdr:rowOff>
    </xdr:from>
    <xdr:to>
      <xdr:col>71</xdr:col>
      <xdr:colOff>521184</xdr:colOff>
      <xdr:row>13</xdr:row>
      <xdr:rowOff>184996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E66F915-9F58-4A5B-A423-B8E7B268E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59</xdr:col>
      <xdr:colOff>586619</xdr:colOff>
      <xdr:row>0</xdr:row>
      <xdr:rowOff>198059</xdr:rowOff>
    </xdr:from>
    <xdr:to>
      <xdr:col>65</xdr:col>
      <xdr:colOff>471290</xdr:colOff>
      <xdr:row>13</xdr:row>
      <xdr:rowOff>174413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24EB9F8-E5CE-45E8-B49A-E4C1FF372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176891</xdr:colOff>
      <xdr:row>19</xdr:row>
      <xdr:rowOff>130023</xdr:rowOff>
    </xdr:from>
    <xdr:to>
      <xdr:col>34</xdr:col>
      <xdr:colOff>82730</xdr:colOff>
      <xdr:row>32</xdr:row>
      <xdr:rowOff>110973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E526A85-3046-4448-BD8F-658D70FAB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43</xdr:col>
      <xdr:colOff>740772</xdr:colOff>
      <xdr:row>1</xdr:row>
      <xdr:rowOff>0</xdr:rowOff>
    </xdr:from>
    <xdr:to>
      <xdr:col>49</xdr:col>
      <xdr:colOff>537480</xdr:colOff>
      <xdr:row>13</xdr:row>
      <xdr:rowOff>169273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6E2D0D3-E8DE-4632-B9CC-E61BCED6E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50</xdr:col>
      <xdr:colOff>35106</xdr:colOff>
      <xdr:row>1</xdr:row>
      <xdr:rowOff>0</xdr:rowOff>
    </xdr:from>
    <xdr:to>
      <xdr:col>55</xdr:col>
      <xdr:colOff>576398</xdr:colOff>
      <xdr:row>13</xdr:row>
      <xdr:rowOff>169273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820CE80-C4EF-43B5-800A-F76C8C5142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mp-air.com/" TargetMode="External"/><Relationship Id="rId13" Type="http://schemas.openxmlformats.org/officeDocument/2006/relationships/hyperlink" Target="https://www.marleymep.com/products/qmark/msdh-series-high-temp-electric-blower" TargetMode="External"/><Relationship Id="rId3" Type="http://schemas.openxmlformats.org/officeDocument/2006/relationships/hyperlink" Target="http://www.jetheat.com/" TargetMode="External"/><Relationship Id="rId7" Type="http://schemas.openxmlformats.org/officeDocument/2006/relationships/hyperlink" Target="http://www.generacmobileproducts.com/products/heaters" TargetMode="External"/><Relationship Id="rId12" Type="http://schemas.openxmlformats.org/officeDocument/2006/relationships/hyperlink" Target="http://www.mobileair.com/" TargetMode="External"/><Relationship Id="rId2" Type="http://schemas.openxmlformats.org/officeDocument/2006/relationships/hyperlink" Target="http://www.mosebachresistors.com/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://www.greentechheat.com/" TargetMode="External"/><Relationship Id="rId6" Type="http://schemas.openxmlformats.org/officeDocument/2006/relationships/hyperlink" Target="http://www.lbwhite.com/products/Construction-Heaters/Foreman-Indirect-fired-heater" TargetMode="External"/><Relationship Id="rId11" Type="http://schemas.openxmlformats.org/officeDocument/2006/relationships/hyperlink" Target="http://www.mobileair.com/" TargetMode="External"/><Relationship Id="rId5" Type="http://schemas.openxmlformats.org/officeDocument/2006/relationships/hyperlink" Target="http://www.lbwhite.com/products/Construction-Heaters/Foreman-Indirect-fired-heater" TargetMode="External"/><Relationship Id="rId15" Type="http://schemas.openxmlformats.org/officeDocument/2006/relationships/hyperlink" Target="http://www.tpicorp.com/uploads/2/2/3/3/22337256/electrical-h.pdf" TargetMode="External"/><Relationship Id="rId10" Type="http://schemas.openxmlformats.org/officeDocument/2006/relationships/hyperlink" Target="http://www.thermdynamics.com/" TargetMode="External"/><Relationship Id="rId4" Type="http://schemas.openxmlformats.org/officeDocument/2006/relationships/hyperlink" Target="http://www.greentechheat.com/" TargetMode="External"/><Relationship Id="rId9" Type="http://schemas.openxmlformats.org/officeDocument/2006/relationships/hyperlink" Target="http://www.temp-air.com/" TargetMode="External"/><Relationship Id="rId14" Type="http://schemas.openxmlformats.org/officeDocument/2006/relationships/hyperlink" Target="http://omnitecdesign.com/product/vulcan-heater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gevap.com/hvta-30.asp" TargetMode="External"/><Relationship Id="rId13" Type="http://schemas.openxmlformats.org/officeDocument/2006/relationships/hyperlink" Target="http://www.humidifirst.com/mist-free.html" TargetMode="External"/><Relationship Id="rId3" Type="http://schemas.openxmlformats.org/officeDocument/2006/relationships/hyperlink" Target="http://www.jaybird-mfg.com/products/hydro-ss-series/bench-top/" TargetMode="External"/><Relationship Id="rId7" Type="http://schemas.openxmlformats.org/officeDocument/2006/relationships/hyperlink" Target="http://www.dristeem.com/products/steam-generation/electric-steam-humidifiers/vapormist" TargetMode="External"/><Relationship Id="rId12" Type="http://schemas.openxmlformats.org/officeDocument/2006/relationships/hyperlink" Target="https://www.stulz-usa.com/en/ultrasonic-humidification/drh-ultrasonic/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://www.smartfog.com/product/es100m" TargetMode="External"/><Relationship Id="rId16" Type="http://schemas.openxmlformats.org/officeDocument/2006/relationships/hyperlink" Target="http://www.carelusa.com/product/humisonic-direct" TargetMode="External"/><Relationship Id="rId1" Type="http://schemas.openxmlformats.org/officeDocument/2006/relationships/hyperlink" Target="http://www.jaybird-mfg.com/products/xe-mobile-series/crsm/" TargetMode="External"/><Relationship Id="rId6" Type="http://schemas.openxmlformats.org/officeDocument/2006/relationships/hyperlink" Target="http://www.mainlandmart.com/humidify.html" TargetMode="External"/><Relationship Id="rId11" Type="http://schemas.openxmlformats.org/officeDocument/2006/relationships/hyperlink" Target="https://www.humidity.com/humidifier-humidifiers/direct-room-adiabatic-humidification-systems/af22" TargetMode="External"/><Relationship Id="rId5" Type="http://schemas.openxmlformats.org/officeDocument/2006/relationships/hyperlink" Target="https://www.amco.com/spacehumidifiers.php" TargetMode="External"/><Relationship Id="rId15" Type="http://schemas.openxmlformats.org/officeDocument/2006/relationships/hyperlink" Target="https://fogco.com/product-category/air-injection/" TargetMode="External"/><Relationship Id="rId10" Type="http://schemas.openxmlformats.org/officeDocument/2006/relationships/hyperlink" Target="http://www.microcool.com/equipment/fog-humidification.htm" TargetMode="External"/><Relationship Id="rId4" Type="http://schemas.openxmlformats.org/officeDocument/2006/relationships/hyperlink" Target="http://www.humiditysource.com/ultra.html" TargetMode="External"/><Relationship Id="rId9" Type="http://schemas.openxmlformats.org/officeDocument/2006/relationships/hyperlink" Target="http://www.airandwatersystems.com/humidification/arcticmist.html" TargetMode="External"/><Relationship Id="rId14" Type="http://schemas.openxmlformats.org/officeDocument/2006/relationships/hyperlink" Target="http://www.humidifirst.com/mp-spec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003B6-168F-4B67-B501-E64BEDFFE886}">
  <dimension ref="A1:M22"/>
  <sheetViews>
    <sheetView workbookViewId="0">
      <selection activeCell="D23" sqref="D23"/>
    </sheetView>
  </sheetViews>
  <sheetFormatPr defaultRowHeight="15" x14ac:dyDescent="0.25"/>
  <cols>
    <col min="1" max="1" width="19.7109375" customWidth="1"/>
    <col min="2" max="2" width="13.28515625" customWidth="1"/>
    <col min="3" max="3" width="23.28515625" customWidth="1"/>
    <col min="4" max="4" width="33.5703125" customWidth="1"/>
  </cols>
  <sheetData>
    <row r="1" spans="1:13" ht="32.25" thickBot="1" x14ac:dyDescent="0.3">
      <c r="A1" s="83" t="s">
        <v>61</v>
      </c>
      <c r="B1" s="83" t="s">
        <v>62</v>
      </c>
      <c r="C1" s="83" t="s">
        <v>40</v>
      </c>
      <c r="D1" s="83" t="s">
        <v>41</v>
      </c>
      <c r="E1" s="79"/>
      <c r="F1" s="79"/>
      <c r="G1" s="79"/>
      <c r="H1" s="79"/>
      <c r="I1" s="79"/>
      <c r="J1" s="79"/>
      <c r="K1" s="79"/>
      <c r="L1" s="79"/>
      <c r="M1" s="79"/>
    </row>
    <row r="2" spans="1:13" ht="31.5" x14ac:dyDescent="0.25">
      <c r="A2" s="155" t="s">
        <v>72</v>
      </c>
      <c r="B2" s="152" t="s">
        <v>73</v>
      </c>
      <c r="C2" s="84" t="s">
        <v>63</v>
      </c>
      <c r="D2" s="84" t="s">
        <v>64</v>
      </c>
      <c r="E2" s="79"/>
      <c r="F2" s="79"/>
      <c r="G2" s="79"/>
      <c r="H2" s="79"/>
      <c r="I2" s="79"/>
      <c r="J2" s="79"/>
      <c r="K2" s="79"/>
      <c r="L2" s="79"/>
      <c r="M2" s="79"/>
    </row>
    <row r="3" spans="1:13" ht="31.5" x14ac:dyDescent="0.25">
      <c r="A3" s="156"/>
      <c r="B3" s="153"/>
      <c r="C3" s="81" t="s">
        <v>65</v>
      </c>
      <c r="D3" s="81" t="s">
        <v>66</v>
      </c>
      <c r="E3" s="79"/>
      <c r="F3" s="79"/>
      <c r="G3" s="79"/>
      <c r="H3" s="79"/>
      <c r="I3" s="79"/>
      <c r="J3" s="79"/>
      <c r="K3" s="79"/>
      <c r="L3" s="79"/>
      <c r="M3" s="79"/>
    </row>
    <row r="4" spans="1:13" ht="31.5" x14ac:dyDescent="0.25">
      <c r="A4" s="156"/>
      <c r="B4" s="153"/>
      <c r="C4" s="81" t="s">
        <v>67</v>
      </c>
      <c r="D4" s="81" t="s">
        <v>68</v>
      </c>
      <c r="E4" s="79"/>
      <c r="F4" s="79"/>
      <c r="G4" s="79"/>
      <c r="H4" s="79"/>
      <c r="I4" s="79"/>
      <c r="J4" s="79"/>
      <c r="K4" s="79"/>
      <c r="L4" s="79"/>
      <c r="M4" s="79"/>
    </row>
    <row r="5" spans="1:13" ht="32.25" thickBot="1" x14ac:dyDescent="0.3">
      <c r="A5" s="157"/>
      <c r="B5" s="154"/>
      <c r="C5" s="82" t="s">
        <v>69</v>
      </c>
      <c r="D5" s="82" t="s">
        <v>68</v>
      </c>
      <c r="E5" s="79"/>
      <c r="F5" s="79"/>
      <c r="G5" s="79"/>
      <c r="H5" s="79"/>
      <c r="I5" s="79"/>
      <c r="J5" s="79"/>
      <c r="K5" s="79"/>
      <c r="L5" s="79"/>
      <c r="M5" s="79"/>
    </row>
    <row r="6" spans="1:13" ht="31.5" x14ac:dyDescent="0.25">
      <c r="A6" s="153" t="s">
        <v>74</v>
      </c>
      <c r="B6" s="153" t="s">
        <v>73</v>
      </c>
      <c r="C6" s="81" t="s">
        <v>63</v>
      </c>
      <c r="D6" s="81" t="s">
        <v>70</v>
      </c>
      <c r="E6" s="79"/>
      <c r="F6" s="79"/>
      <c r="G6" s="79"/>
      <c r="H6" s="79"/>
      <c r="I6" s="79"/>
      <c r="J6" s="79"/>
      <c r="K6" s="79"/>
      <c r="L6" s="79"/>
      <c r="M6" s="79"/>
    </row>
    <row r="7" spans="1:13" ht="31.5" x14ac:dyDescent="0.25">
      <c r="A7" s="153"/>
      <c r="B7" s="153"/>
      <c r="C7" s="81" t="s">
        <v>65</v>
      </c>
      <c r="D7" s="81" t="s">
        <v>71</v>
      </c>
      <c r="E7" s="79"/>
      <c r="F7" s="79"/>
      <c r="G7" s="79"/>
      <c r="H7" s="79"/>
      <c r="I7" s="79"/>
      <c r="J7" s="79"/>
      <c r="K7" s="79"/>
      <c r="L7" s="79"/>
      <c r="M7" s="79"/>
    </row>
    <row r="8" spans="1:13" ht="31.5" x14ac:dyDescent="0.25">
      <c r="A8" s="153"/>
      <c r="B8" s="153"/>
      <c r="C8" s="81" t="s">
        <v>67</v>
      </c>
      <c r="D8" s="81" t="s">
        <v>68</v>
      </c>
      <c r="E8" s="79"/>
      <c r="F8" s="79"/>
      <c r="G8" s="79"/>
      <c r="H8" s="79"/>
      <c r="I8" s="79"/>
      <c r="J8" s="79"/>
      <c r="K8" s="79"/>
      <c r="L8" s="79"/>
      <c r="M8" s="79"/>
    </row>
    <row r="9" spans="1:13" ht="32.25" thickBot="1" x14ac:dyDescent="0.3">
      <c r="A9" s="154"/>
      <c r="B9" s="154"/>
      <c r="C9" s="82" t="s">
        <v>69</v>
      </c>
      <c r="D9" s="82" t="s">
        <v>68</v>
      </c>
      <c r="E9" s="79"/>
      <c r="F9" s="79"/>
      <c r="G9" s="79"/>
      <c r="H9" s="79"/>
      <c r="I9" s="79"/>
      <c r="J9" s="79"/>
      <c r="K9" s="79"/>
      <c r="L9" s="79"/>
      <c r="M9" s="79"/>
    </row>
    <row r="12" spans="1:13" x14ac:dyDescent="0.25">
      <c r="A12" s="80" t="s">
        <v>42</v>
      </c>
    </row>
    <row r="13" spans="1:13" x14ac:dyDescent="0.25">
      <c r="A13" t="s">
        <v>43</v>
      </c>
      <c r="B13" t="s">
        <v>44</v>
      </c>
    </row>
    <row r="14" spans="1:13" x14ac:dyDescent="0.25">
      <c r="A14" t="s">
        <v>5</v>
      </c>
      <c r="B14" t="s">
        <v>45</v>
      </c>
    </row>
    <row r="15" spans="1:13" x14ac:dyDescent="0.25">
      <c r="A15" t="s">
        <v>46</v>
      </c>
      <c r="B15" t="s">
        <v>47</v>
      </c>
    </row>
    <row r="16" spans="1:13" x14ac:dyDescent="0.25">
      <c r="A16" t="s">
        <v>48</v>
      </c>
      <c r="B16" t="s">
        <v>49</v>
      </c>
    </row>
    <row r="17" spans="1:2" x14ac:dyDescent="0.25">
      <c r="A17" t="s">
        <v>50</v>
      </c>
      <c r="B17" t="s">
        <v>51</v>
      </c>
    </row>
    <row r="18" spans="1:2" x14ac:dyDescent="0.25">
      <c r="A18" t="s">
        <v>52</v>
      </c>
      <c r="B18" t="s">
        <v>53</v>
      </c>
    </row>
    <row r="19" spans="1:2" x14ac:dyDescent="0.25">
      <c r="A19" t="s">
        <v>60</v>
      </c>
      <c r="B19" t="s">
        <v>54</v>
      </c>
    </row>
    <row r="20" spans="1:2" x14ac:dyDescent="0.25">
      <c r="A20" t="s">
        <v>35</v>
      </c>
      <c r="B20" t="s">
        <v>55</v>
      </c>
    </row>
    <row r="21" spans="1:2" x14ac:dyDescent="0.25">
      <c r="A21" t="s">
        <v>56</v>
      </c>
      <c r="B21" t="s">
        <v>57</v>
      </c>
    </row>
    <row r="22" spans="1:2" x14ac:dyDescent="0.25">
      <c r="A22" t="s">
        <v>58</v>
      </c>
      <c r="B22" t="s">
        <v>59</v>
      </c>
    </row>
  </sheetData>
  <mergeCells count="4">
    <mergeCell ref="B2:B5"/>
    <mergeCell ref="A2:A5"/>
    <mergeCell ref="B6:B9"/>
    <mergeCell ref="A6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262E-1DF9-444E-AEDB-231AD21BF79C}">
  <dimension ref="A1:BR156"/>
  <sheetViews>
    <sheetView tabSelected="1" topLeftCell="E1" zoomScale="70" zoomScaleNormal="70" workbookViewId="0">
      <selection activeCell="AJ69" sqref="AJ69"/>
    </sheetView>
  </sheetViews>
  <sheetFormatPr defaultColWidth="9.140625" defaultRowHeight="15" x14ac:dyDescent="0.25"/>
  <cols>
    <col min="1" max="1" width="21.5703125" style="2" customWidth="1"/>
    <col min="2" max="2" width="9.7109375" style="2" customWidth="1"/>
    <col min="3" max="3" width="12.42578125" style="2" bestFit="1" customWidth="1"/>
    <col min="4" max="4" width="7.42578125" style="2" customWidth="1"/>
    <col min="5" max="9" width="9.140625" style="2"/>
    <col min="10" max="10" width="11.5703125" style="2" bestFit="1" customWidth="1"/>
    <col min="11" max="11" width="9.140625" style="2" customWidth="1"/>
    <col min="12" max="12" width="10.5703125" style="2" customWidth="1"/>
    <col min="13" max="15" width="9.140625" style="2" customWidth="1"/>
    <col min="16" max="17" width="9.140625" style="2"/>
    <col min="18" max="19" width="9.140625" style="2" customWidth="1"/>
    <col min="20" max="24" width="9.140625" style="2"/>
    <col min="25" max="26" width="9.140625" style="2" customWidth="1"/>
    <col min="27" max="32" width="9.140625" style="2"/>
    <col min="33" max="34" width="9.140625" style="2" customWidth="1"/>
    <col min="35" max="44" width="9.140625" style="2"/>
    <col min="45" max="16384" width="9.140625" style="3"/>
  </cols>
  <sheetData>
    <row r="1" spans="1:42" s="2" customFormat="1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42" s="2" customFormat="1" ht="18.75" x14ac:dyDescent="0.3">
      <c r="A2" s="107" t="s">
        <v>6</v>
      </c>
      <c r="B2" s="34"/>
      <c r="C2" s="163" t="s">
        <v>84</v>
      </c>
      <c r="D2" s="163"/>
      <c r="E2" s="163"/>
      <c r="F2" s="163"/>
      <c r="G2" s="163"/>
      <c r="H2" s="163"/>
      <c r="I2" s="163"/>
      <c r="J2" s="163"/>
      <c r="K2" s="238"/>
      <c r="L2" s="237" t="s">
        <v>85</v>
      </c>
      <c r="M2" s="163"/>
      <c r="N2" s="163"/>
      <c r="O2" s="163"/>
      <c r="P2" s="163"/>
      <c r="Q2" s="163"/>
      <c r="R2" s="163"/>
      <c r="S2" s="163"/>
      <c r="T2" s="163"/>
      <c r="U2" s="95"/>
      <c r="V2" s="95"/>
      <c r="W2" s="95"/>
      <c r="X2" s="95"/>
      <c r="Y2" s="95"/>
      <c r="Z2" s="95"/>
      <c r="AA2" s="95"/>
      <c r="AB2" s="19"/>
    </row>
    <row r="3" spans="1:42" s="2" customFormat="1" ht="45" customHeight="1" thickBot="1" x14ac:dyDescent="0.35">
      <c r="A3" s="4"/>
      <c r="B3" s="35" t="s">
        <v>83</v>
      </c>
      <c r="C3" s="31" t="s">
        <v>79</v>
      </c>
      <c r="D3" s="15" t="s">
        <v>75</v>
      </c>
      <c r="E3" s="15" t="s">
        <v>76</v>
      </c>
      <c r="F3" s="15" t="s">
        <v>77</v>
      </c>
      <c r="G3" s="13" t="s">
        <v>39</v>
      </c>
      <c r="H3" s="15" t="s">
        <v>82</v>
      </c>
      <c r="I3" s="15" t="s">
        <v>78</v>
      </c>
      <c r="J3" s="13" t="s">
        <v>39</v>
      </c>
      <c r="K3" s="103" t="s">
        <v>82</v>
      </c>
      <c r="L3" s="31" t="s">
        <v>79</v>
      </c>
      <c r="M3" s="15" t="s">
        <v>75</v>
      </c>
      <c r="N3" s="15" t="s">
        <v>76</v>
      </c>
      <c r="O3" s="15" t="s">
        <v>77</v>
      </c>
      <c r="P3" s="13" t="s">
        <v>39</v>
      </c>
      <c r="Q3" s="15" t="s">
        <v>82</v>
      </c>
      <c r="R3" s="15" t="s">
        <v>78</v>
      </c>
      <c r="S3" s="13" t="s">
        <v>39</v>
      </c>
      <c r="T3" s="103" t="s">
        <v>82</v>
      </c>
      <c r="W3" s="7"/>
      <c r="X3" s="7"/>
      <c r="Y3" s="6"/>
      <c r="Z3" s="6"/>
      <c r="AA3" s="6"/>
      <c r="AB3" s="7"/>
      <c r="AC3" s="7"/>
    </row>
    <row r="4" spans="1:42" s="2" customFormat="1" ht="13.9" customHeight="1" x14ac:dyDescent="0.25">
      <c r="A4" s="230" t="s">
        <v>0</v>
      </c>
      <c r="B4" s="101">
        <v>0</v>
      </c>
      <c r="C4" s="186">
        <v>7.98</v>
      </c>
      <c r="D4" s="180" t="s">
        <v>7</v>
      </c>
      <c r="E4" s="183" t="s">
        <v>8</v>
      </c>
      <c r="F4" s="68">
        <v>7.62</v>
      </c>
      <c r="G4" s="64">
        <v>0.09</v>
      </c>
      <c r="H4" s="213"/>
      <c r="I4" s="124">
        <v>7.62</v>
      </c>
      <c r="J4" s="64">
        <v>0.09</v>
      </c>
      <c r="K4" s="211"/>
      <c r="L4" s="186">
        <v>8.08</v>
      </c>
      <c r="M4" s="180" t="s">
        <v>7</v>
      </c>
      <c r="N4" s="216" t="s">
        <v>8</v>
      </c>
      <c r="O4" s="125">
        <v>6.91</v>
      </c>
      <c r="P4" s="64">
        <v>0.17</v>
      </c>
      <c r="Q4" s="213"/>
      <c r="R4" s="125">
        <v>6.91</v>
      </c>
      <c r="S4" s="64">
        <v>0.17</v>
      </c>
      <c r="T4" s="212"/>
      <c r="U4" s="171"/>
      <c r="V4" s="7"/>
      <c r="W4" s="201"/>
      <c r="X4" s="27"/>
      <c r="Y4" s="7"/>
      <c r="Z4" s="7"/>
      <c r="AA4" s="7"/>
      <c r="AB4" s="9"/>
      <c r="AC4" s="9"/>
    </row>
    <row r="5" spans="1:42" s="2" customFormat="1" x14ac:dyDescent="0.25">
      <c r="A5" s="231"/>
      <c r="B5" s="102">
        <v>0.5</v>
      </c>
      <c r="C5" s="187"/>
      <c r="D5" s="181"/>
      <c r="E5" s="184"/>
      <c r="F5" s="126">
        <v>7.27</v>
      </c>
      <c r="G5" s="39">
        <v>0.15</v>
      </c>
      <c r="H5" s="214"/>
      <c r="I5" s="10">
        <v>3.72</v>
      </c>
      <c r="J5" s="39">
        <v>0.35</v>
      </c>
      <c r="K5" s="212"/>
      <c r="L5" s="187"/>
      <c r="M5" s="181"/>
      <c r="N5" s="217"/>
      <c r="O5" s="127">
        <v>6.59</v>
      </c>
      <c r="P5" s="39">
        <v>0.42</v>
      </c>
      <c r="Q5" s="214"/>
      <c r="R5" s="128">
        <v>3.36</v>
      </c>
      <c r="S5" s="39">
        <v>1.9</v>
      </c>
      <c r="T5" s="212"/>
      <c r="U5" s="171"/>
      <c r="V5" s="7"/>
      <c r="W5" s="201"/>
      <c r="X5" s="27"/>
      <c r="Y5" s="7"/>
      <c r="Z5" s="7"/>
      <c r="AA5" s="7"/>
      <c r="AB5" s="11"/>
      <c r="AC5" s="12"/>
    </row>
    <row r="6" spans="1:42" s="2" customFormat="1" x14ac:dyDescent="0.25">
      <c r="A6" s="231"/>
      <c r="B6" s="102">
        <v>1</v>
      </c>
      <c r="C6" s="187"/>
      <c r="D6" s="181"/>
      <c r="E6" s="184"/>
      <c r="F6" s="126">
        <v>7.18</v>
      </c>
      <c r="G6" s="39">
        <v>0.09</v>
      </c>
      <c r="H6" s="214"/>
      <c r="I6" s="10">
        <v>2.34</v>
      </c>
      <c r="J6" s="39">
        <v>0.44</v>
      </c>
      <c r="K6" s="212"/>
      <c r="L6" s="187"/>
      <c r="M6" s="181"/>
      <c r="N6" s="217"/>
      <c r="O6" s="127">
        <v>6.59</v>
      </c>
      <c r="P6" s="39">
        <v>0.16</v>
      </c>
      <c r="Q6" s="214"/>
      <c r="R6" s="128">
        <v>1.5</v>
      </c>
      <c r="S6" s="39">
        <v>0.95</v>
      </c>
      <c r="T6" s="212"/>
      <c r="U6" s="171"/>
      <c r="V6" s="7"/>
      <c r="W6" s="201"/>
      <c r="X6" s="27"/>
      <c r="Y6" s="7"/>
      <c r="Z6" s="7"/>
      <c r="AA6" s="7"/>
      <c r="AB6" s="11"/>
      <c r="AC6" s="12"/>
    </row>
    <row r="7" spans="1:42" s="2" customFormat="1" x14ac:dyDescent="0.25">
      <c r="A7" s="231"/>
      <c r="B7" s="102">
        <v>2</v>
      </c>
      <c r="C7" s="187"/>
      <c r="D7" s="181"/>
      <c r="E7" s="184"/>
      <c r="F7" s="126">
        <v>6.82</v>
      </c>
      <c r="G7" s="39">
        <v>0.13</v>
      </c>
      <c r="H7" s="215"/>
      <c r="I7" s="10">
        <v>2.38</v>
      </c>
      <c r="J7" s="39">
        <v>0.23</v>
      </c>
      <c r="K7" s="212"/>
      <c r="L7" s="187"/>
      <c r="M7" s="181"/>
      <c r="N7" s="217"/>
      <c r="O7" s="127">
        <v>6.07</v>
      </c>
      <c r="P7" s="39">
        <v>0.4</v>
      </c>
      <c r="Q7" s="215"/>
      <c r="R7" s="128">
        <v>0.36</v>
      </c>
      <c r="S7" s="39">
        <v>0.82</v>
      </c>
      <c r="T7" s="240"/>
      <c r="U7" s="171"/>
      <c r="V7" s="7"/>
      <c r="W7" s="201"/>
      <c r="X7" s="27"/>
      <c r="Y7" s="7"/>
      <c r="Z7" s="7"/>
      <c r="AA7" s="7"/>
      <c r="AB7" s="11"/>
      <c r="AC7" s="12"/>
    </row>
    <row r="8" spans="1:42" s="2" customFormat="1" ht="15.75" thickBot="1" x14ac:dyDescent="0.3">
      <c r="A8" s="232"/>
      <c r="B8" s="106">
        <v>6</v>
      </c>
      <c r="C8" s="188"/>
      <c r="D8" s="182"/>
      <c r="E8" s="185"/>
      <c r="F8" s="130">
        <v>6.86</v>
      </c>
      <c r="G8" s="42">
        <v>0.17</v>
      </c>
      <c r="H8" s="131">
        <f>(1/(((F4-F8)/B8)/60))/60</f>
        <v>7.8947368421052655</v>
      </c>
      <c r="I8" s="111">
        <v>0</v>
      </c>
      <c r="J8" s="50">
        <v>0</v>
      </c>
      <c r="K8" s="132">
        <f>(1/(((I4-I8)/B8)/60))/60</f>
        <v>0.78740157480314965</v>
      </c>
      <c r="L8" s="188"/>
      <c r="M8" s="182"/>
      <c r="N8" s="218"/>
      <c r="O8" s="133">
        <v>5.99</v>
      </c>
      <c r="P8" s="42">
        <v>0.08</v>
      </c>
      <c r="Q8" s="131">
        <f>(1/(((O4-O8)/B8)/60))/60</f>
        <v>6.5217391304347831</v>
      </c>
      <c r="R8" s="134">
        <v>0</v>
      </c>
      <c r="S8" s="42">
        <v>0</v>
      </c>
      <c r="T8" s="132">
        <f>(1/(((R4-R8)/B8)/60))/60</f>
        <v>0.86830680173661356</v>
      </c>
      <c r="U8" s="171"/>
      <c r="V8" s="7"/>
      <c r="W8" s="201"/>
      <c r="X8" s="27"/>
      <c r="Y8" s="7"/>
      <c r="Z8" s="7"/>
      <c r="AA8" s="7"/>
      <c r="AB8" s="11"/>
      <c r="AC8" s="12"/>
    </row>
    <row r="9" spans="1:42" s="2" customFormat="1" ht="13.9" customHeight="1" x14ac:dyDescent="0.25">
      <c r="A9" s="230" t="s">
        <v>1</v>
      </c>
      <c r="B9" s="101">
        <v>0</v>
      </c>
      <c r="C9" s="186">
        <v>8.0299999999999994</v>
      </c>
      <c r="D9" s="180" t="s">
        <v>9</v>
      </c>
      <c r="E9" s="183" t="s">
        <v>10</v>
      </c>
      <c r="F9" s="135">
        <v>5.84</v>
      </c>
      <c r="G9" s="55">
        <v>0.14000000000000001</v>
      </c>
      <c r="H9" s="189"/>
      <c r="I9" s="136">
        <v>5.84</v>
      </c>
      <c r="J9" s="55">
        <v>0.14000000000000001</v>
      </c>
      <c r="K9" s="192"/>
      <c r="L9" s="186">
        <v>8.0299999999999994</v>
      </c>
      <c r="M9" s="180" t="s">
        <v>9</v>
      </c>
      <c r="N9" s="216" t="s">
        <v>10</v>
      </c>
      <c r="O9" s="125">
        <v>4.16</v>
      </c>
      <c r="P9" s="55">
        <v>0.14000000000000001</v>
      </c>
      <c r="Q9" s="189"/>
      <c r="R9" s="125">
        <v>4.16</v>
      </c>
      <c r="S9" s="55">
        <v>0.14000000000000001</v>
      </c>
      <c r="T9" s="211"/>
      <c r="U9" s="171"/>
      <c r="V9" s="7"/>
      <c r="W9" s="201"/>
      <c r="X9" s="27"/>
      <c r="Y9" s="7"/>
      <c r="Z9" s="7"/>
      <c r="AA9" s="7"/>
      <c r="AB9" s="9"/>
      <c r="AC9" s="9"/>
    </row>
    <row r="10" spans="1:42" s="2" customFormat="1" x14ac:dyDescent="0.25">
      <c r="A10" s="231"/>
      <c r="B10" s="102">
        <v>0.5</v>
      </c>
      <c r="C10" s="187"/>
      <c r="D10" s="181"/>
      <c r="E10" s="184"/>
      <c r="F10" s="137">
        <v>5.82</v>
      </c>
      <c r="G10" s="46">
        <v>0.15</v>
      </c>
      <c r="H10" s="190"/>
      <c r="I10" s="128">
        <v>0.63</v>
      </c>
      <c r="J10" s="47">
        <v>0.47</v>
      </c>
      <c r="K10" s="193"/>
      <c r="L10" s="187"/>
      <c r="M10" s="181"/>
      <c r="N10" s="217"/>
      <c r="O10" s="127">
        <v>3.69</v>
      </c>
      <c r="P10" s="46">
        <v>0.11</v>
      </c>
      <c r="Q10" s="190"/>
      <c r="R10" s="128">
        <v>0.16</v>
      </c>
      <c r="S10" s="47">
        <v>0.35</v>
      </c>
      <c r="T10" s="240"/>
      <c r="U10" s="171"/>
      <c r="V10" s="7"/>
      <c r="W10" s="201"/>
      <c r="X10" s="27"/>
      <c r="Y10" s="7"/>
      <c r="Z10" s="7"/>
      <c r="AA10" s="7"/>
      <c r="AB10" s="11"/>
      <c r="AC10" s="12"/>
    </row>
    <row r="11" spans="1:42" s="2" customFormat="1" x14ac:dyDescent="0.25">
      <c r="A11" s="231"/>
      <c r="B11" s="102">
        <v>1</v>
      </c>
      <c r="C11" s="187"/>
      <c r="D11" s="181"/>
      <c r="E11" s="184"/>
      <c r="F11" s="137">
        <v>5.75</v>
      </c>
      <c r="G11" s="46">
        <v>0.12</v>
      </c>
      <c r="H11" s="190"/>
      <c r="I11" s="128">
        <v>0</v>
      </c>
      <c r="J11" s="47">
        <v>0</v>
      </c>
      <c r="K11" s="138">
        <f>(1/(((I9-I11)/B11)/60))/60</f>
        <v>0.17123287671232879</v>
      </c>
      <c r="L11" s="187"/>
      <c r="M11" s="181"/>
      <c r="N11" s="217"/>
      <c r="O11" s="127">
        <v>3.67</v>
      </c>
      <c r="P11" s="46">
        <v>0.11</v>
      </c>
      <c r="Q11" s="190"/>
      <c r="R11" s="128">
        <v>0</v>
      </c>
      <c r="S11" s="47">
        <v>0</v>
      </c>
      <c r="T11" s="139">
        <f>(1/(((R9-R11)/B11)/60))/60</f>
        <v>0.24038461538461539</v>
      </c>
      <c r="U11" s="171"/>
      <c r="V11" s="7"/>
      <c r="W11" s="201"/>
      <c r="X11" s="27"/>
      <c r="Y11" s="7"/>
      <c r="Z11" s="7"/>
      <c r="AA11" s="7"/>
      <c r="AB11" s="11"/>
      <c r="AC11" s="12"/>
    </row>
    <row r="12" spans="1:42" s="2" customFormat="1" x14ac:dyDescent="0.25">
      <c r="A12" s="231"/>
      <c r="B12" s="102">
        <v>2</v>
      </c>
      <c r="C12" s="187"/>
      <c r="D12" s="181"/>
      <c r="E12" s="184"/>
      <c r="F12" s="115">
        <v>5.4</v>
      </c>
      <c r="G12" s="47">
        <v>0.12</v>
      </c>
      <c r="H12" s="191"/>
      <c r="I12" s="128">
        <v>0</v>
      </c>
      <c r="J12" s="47">
        <v>0</v>
      </c>
      <c r="K12" s="194"/>
      <c r="L12" s="187"/>
      <c r="M12" s="181"/>
      <c r="N12" s="217"/>
      <c r="O12" s="127">
        <v>2.46</v>
      </c>
      <c r="P12" s="47">
        <v>0.12</v>
      </c>
      <c r="Q12" s="191"/>
      <c r="R12" s="128">
        <v>0</v>
      </c>
      <c r="S12" s="47">
        <v>0</v>
      </c>
      <c r="T12" s="212"/>
      <c r="U12" s="171"/>
      <c r="V12" s="7"/>
      <c r="W12" s="201"/>
      <c r="X12" s="27"/>
      <c r="Y12" s="7"/>
      <c r="Z12" s="7"/>
      <c r="AA12" s="7"/>
      <c r="AB12" s="11"/>
      <c r="AC12" s="12"/>
    </row>
    <row r="13" spans="1:42" s="2" customFormat="1" ht="15" customHeight="1" thickBot="1" x14ac:dyDescent="0.3">
      <c r="A13" s="232"/>
      <c r="B13" s="106">
        <v>6</v>
      </c>
      <c r="C13" s="188"/>
      <c r="D13" s="182"/>
      <c r="E13" s="185"/>
      <c r="F13" s="140">
        <v>4.97</v>
      </c>
      <c r="G13" s="141">
        <v>0.16</v>
      </c>
      <c r="H13" s="131">
        <f>(1/(((F9-F13)/B13)/60))/60</f>
        <v>6.8965517241379306</v>
      </c>
      <c r="I13" s="134">
        <v>0</v>
      </c>
      <c r="J13" s="142">
        <v>0</v>
      </c>
      <c r="K13" s="195"/>
      <c r="L13" s="188"/>
      <c r="M13" s="182"/>
      <c r="N13" s="218"/>
      <c r="O13" s="133">
        <v>1.53</v>
      </c>
      <c r="P13" s="141">
        <v>0.39</v>
      </c>
      <c r="Q13" s="131">
        <f>(1/(((O9-O13)/B13)/60))/60</f>
        <v>2.2813688212927756</v>
      </c>
      <c r="R13" s="134">
        <v>0</v>
      </c>
      <c r="S13" s="142">
        <v>0</v>
      </c>
      <c r="T13" s="241"/>
      <c r="U13" s="171"/>
      <c r="V13" s="7"/>
      <c r="W13" s="201"/>
      <c r="X13" s="27"/>
      <c r="Y13" s="7"/>
      <c r="Z13" s="7"/>
      <c r="AA13" s="7"/>
      <c r="AB13" s="11"/>
      <c r="AC13" s="12"/>
    </row>
    <row r="14" spans="1:42" s="2" customFormat="1" x14ac:dyDescent="0.25"/>
    <row r="15" spans="1:42" s="2" customFormat="1" ht="18.75" x14ac:dyDescent="0.3">
      <c r="A15" s="161" t="s">
        <v>15</v>
      </c>
      <c r="B15" s="162"/>
      <c r="C15" s="163" t="s">
        <v>84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208" t="s">
        <v>85</v>
      </c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10"/>
      <c r="AE15" s="173" t="s">
        <v>86</v>
      </c>
      <c r="AF15" s="174"/>
      <c r="AG15" s="174"/>
      <c r="AH15" s="174"/>
      <c r="AI15" s="174"/>
      <c r="AJ15" s="175"/>
      <c r="AK15" s="173" t="s">
        <v>87</v>
      </c>
      <c r="AL15" s="174"/>
      <c r="AM15" s="174"/>
      <c r="AN15" s="174"/>
      <c r="AO15" s="174"/>
      <c r="AP15" s="175"/>
    </row>
    <row r="16" spans="1:42" s="2" customFormat="1" ht="47.25" customHeight="1" thickBot="1" x14ac:dyDescent="0.35">
      <c r="A16" s="14"/>
      <c r="B16" s="35" t="s">
        <v>83</v>
      </c>
      <c r="C16" s="31" t="s">
        <v>79</v>
      </c>
      <c r="D16" s="15" t="s">
        <v>75</v>
      </c>
      <c r="E16" s="15" t="s">
        <v>76</v>
      </c>
      <c r="F16" s="15" t="s">
        <v>77</v>
      </c>
      <c r="G16" s="13" t="s">
        <v>39</v>
      </c>
      <c r="H16" s="15" t="s">
        <v>78</v>
      </c>
      <c r="I16" s="13" t="s">
        <v>39</v>
      </c>
      <c r="J16" s="31" t="s">
        <v>79</v>
      </c>
      <c r="K16" s="15" t="s">
        <v>75</v>
      </c>
      <c r="L16" s="15" t="s">
        <v>76</v>
      </c>
      <c r="M16" s="15" t="s">
        <v>77</v>
      </c>
      <c r="N16" s="13" t="s">
        <v>39</v>
      </c>
      <c r="O16" s="15" t="s">
        <v>78</v>
      </c>
      <c r="P16" s="13" t="s">
        <v>39</v>
      </c>
      <c r="Q16" s="31" t="s">
        <v>79</v>
      </c>
      <c r="R16" s="15" t="s">
        <v>75</v>
      </c>
      <c r="S16" s="15" t="s">
        <v>76</v>
      </c>
      <c r="T16" s="15" t="s">
        <v>77</v>
      </c>
      <c r="U16" s="13" t="s">
        <v>39</v>
      </c>
      <c r="V16" s="15" t="s">
        <v>78</v>
      </c>
      <c r="W16" s="13" t="s">
        <v>39</v>
      </c>
      <c r="X16" s="31" t="s">
        <v>79</v>
      </c>
      <c r="Y16" s="15" t="s">
        <v>75</v>
      </c>
      <c r="Z16" s="15" t="s">
        <v>76</v>
      </c>
      <c r="AA16" s="15" t="s">
        <v>77</v>
      </c>
      <c r="AB16" s="13" t="s">
        <v>39</v>
      </c>
      <c r="AC16" s="15" t="s">
        <v>78</v>
      </c>
      <c r="AD16" s="85" t="s">
        <v>39</v>
      </c>
      <c r="AE16" s="15" t="s">
        <v>77</v>
      </c>
      <c r="AF16" s="13" t="s">
        <v>39</v>
      </c>
      <c r="AG16" s="15" t="s">
        <v>82</v>
      </c>
      <c r="AH16" s="15" t="s">
        <v>78</v>
      </c>
      <c r="AI16" s="13" t="s">
        <v>39</v>
      </c>
      <c r="AJ16" s="103" t="s">
        <v>82</v>
      </c>
      <c r="AK16" s="15" t="s">
        <v>77</v>
      </c>
      <c r="AL16" s="13" t="s">
        <v>39</v>
      </c>
      <c r="AM16" s="15" t="s">
        <v>82</v>
      </c>
      <c r="AN16" s="15" t="s">
        <v>78</v>
      </c>
      <c r="AO16" s="13" t="s">
        <v>39</v>
      </c>
      <c r="AP16" s="103" t="s">
        <v>82</v>
      </c>
    </row>
    <row r="17" spans="1:55" s="2" customFormat="1" ht="15" customHeight="1" x14ac:dyDescent="0.25">
      <c r="A17" s="170" t="s">
        <v>0</v>
      </c>
      <c r="B17" s="102">
        <v>0</v>
      </c>
      <c r="C17" s="223">
        <v>8</v>
      </c>
      <c r="D17" s="222" t="s">
        <v>11</v>
      </c>
      <c r="E17" s="222" t="s">
        <v>12</v>
      </c>
      <c r="F17" s="113">
        <v>6.91</v>
      </c>
      <c r="G17" s="113">
        <v>0.16</v>
      </c>
      <c r="H17" s="113">
        <v>6.91</v>
      </c>
      <c r="I17" s="91">
        <v>0.16</v>
      </c>
      <c r="J17" s="222">
        <v>8.18</v>
      </c>
      <c r="K17" s="222" t="s">
        <v>14</v>
      </c>
      <c r="L17" s="205" t="s">
        <v>13</v>
      </c>
      <c r="M17" s="113">
        <v>7.26</v>
      </c>
      <c r="N17" s="113">
        <v>0.15</v>
      </c>
      <c r="O17" s="113">
        <v>7.26</v>
      </c>
      <c r="P17" s="114">
        <v>0.15</v>
      </c>
      <c r="Q17" s="167">
        <v>7.88</v>
      </c>
      <c r="R17" s="164" t="s">
        <v>11</v>
      </c>
      <c r="S17" s="164" t="s">
        <v>12</v>
      </c>
      <c r="T17" s="44">
        <v>6.36</v>
      </c>
      <c r="U17" s="44">
        <v>0.17</v>
      </c>
      <c r="V17" s="44">
        <v>6.36</v>
      </c>
      <c r="W17" s="69">
        <v>0.17</v>
      </c>
      <c r="X17" s="167">
        <v>7.93</v>
      </c>
      <c r="Y17" s="164" t="s">
        <v>14</v>
      </c>
      <c r="Z17" s="164" t="s">
        <v>13</v>
      </c>
      <c r="AA17" s="110">
        <v>6.53</v>
      </c>
      <c r="AB17" s="110">
        <v>0.19</v>
      </c>
      <c r="AC17" s="110">
        <v>6.53</v>
      </c>
      <c r="AD17" s="116">
        <v>0.19</v>
      </c>
      <c r="AE17" s="117">
        <f t="shared" ref="AE17:AE30" si="0">AVERAGE(F17,M17)</f>
        <v>7.085</v>
      </c>
      <c r="AF17" s="113">
        <f>AVERAGE(G17,N17)</f>
        <v>0.155</v>
      </c>
      <c r="AG17" s="176"/>
      <c r="AH17" s="114">
        <f t="shared" ref="AH17:AH22" si="1">AVERAGE(H17,O17)</f>
        <v>7.085</v>
      </c>
      <c r="AI17" s="113">
        <f>AVERAGE(I17,P17)</f>
        <v>0.155</v>
      </c>
      <c r="AJ17" s="233"/>
      <c r="AK17" s="117">
        <f>AVERAGE(T17,AA17)</f>
        <v>6.4450000000000003</v>
      </c>
      <c r="AL17" s="113">
        <f>AVERAGE(U17,AB17)</f>
        <v>0.18</v>
      </c>
      <c r="AM17" s="176"/>
      <c r="AN17" s="113">
        <f>AVERAGE(V17,AC17)</f>
        <v>6.4450000000000003</v>
      </c>
      <c r="AO17" s="109">
        <f>AVERAGE(W17,AD17)</f>
        <v>0.18</v>
      </c>
      <c r="AP17" s="233"/>
    </row>
    <row r="18" spans="1:55" s="2" customFormat="1" x14ac:dyDescent="0.25">
      <c r="A18" s="171"/>
      <c r="B18" s="102">
        <v>1</v>
      </c>
      <c r="C18" s="224"/>
      <c r="D18" s="165"/>
      <c r="E18" s="165"/>
      <c r="F18" s="49">
        <v>7.11</v>
      </c>
      <c r="G18" s="49">
        <v>0.11</v>
      </c>
      <c r="H18" s="49">
        <v>6.53</v>
      </c>
      <c r="I18" s="66">
        <v>0.15</v>
      </c>
      <c r="J18" s="165"/>
      <c r="K18" s="165"/>
      <c r="L18" s="206"/>
      <c r="M18" s="49"/>
      <c r="N18" s="49"/>
      <c r="O18" s="49"/>
      <c r="P18" s="52"/>
      <c r="Q18" s="168"/>
      <c r="R18" s="165"/>
      <c r="S18" s="165"/>
      <c r="T18" s="46">
        <v>5.69</v>
      </c>
      <c r="U18" s="46">
        <v>0.92</v>
      </c>
      <c r="V18" s="47">
        <v>6.1000000000000005</v>
      </c>
      <c r="W18" s="115">
        <v>0.42</v>
      </c>
      <c r="X18" s="168"/>
      <c r="Y18" s="165"/>
      <c r="Z18" s="165"/>
      <c r="AA18" s="49"/>
      <c r="AB18" s="49"/>
      <c r="AC18" s="49"/>
      <c r="AD18" s="52"/>
      <c r="AE18" s="118">
        <f t="shared" si="0"/>
        <v>7.11</v>
      </c>
      <c r="AF18" s="49">
        <f t="shared" ref="AF18:AF32" si="2">AVERAGE(G18,N18)</f>
        <v>0.11</v>
      </c>
      <c r="AG18" s="177"/>
      <c r="AH18" s="52">
        <f t="shared" si="1"/>
        <v>6.53</v>
      </c>
      <c r="AI18" s="49">
        <f t="shared" ref="AI18:AI32" si="3">AVERAGE(I18,P18)</f>
        <v>0.15</v>
      </c>
      <c r="AJ18" s="199"/>
      <c r="AK18" s="118">
        <f>AVERAGE(T18,AA18)</f>
        <v>5.69</v>
      </c>
      <c r="AL18" s="49">
        <f t="shared" ref="AL18:AL32" si="4">AVERAGE(U18,AB18)</f>
        <v>0.92</v>
      </c>
      <c r="AM18" s="177"/>
      <c r="AN18" s="49">
        <f>AVERAGE(V18,AC18)</f>
        <v>6.1000000000000005</v>
      </c>
      <c r="AO18" s="89">
        <f t="shared" ref="AO18:AO32" si="5">AVERAGE(W18,AD18)</f>
        <v>0.42</v>
      </c>
      <c r="AP18" s="199"/>
    </row>
    <row r="19" spans="1:55" s="2" customFormat="1" x14ac:dyDescent="0.25">
      <c r="A19" s="171"/>
      <c r="B19" s="102">
        <v>6</v>
      </c>
      <c r="C19" s="224"/>
      <c r="D19" s="165"/>
      <c r="E19" s="165"/>
      <c r="F19" s="49">
        <v>6.75</v>
      </c>
      <c r="G19" s="49">
        <v>0.12</v>
      </c>
      <c r="H19" s="49">
        <v>5.86</v>
      </c>
      <c r="I19" s="66">
        <v>0.16</v>
      </c>
      <c r="J19" s="165"/>
      <c r="K19" s="165"/>
      <c r="L19" s="206"/>
      <c r="M19" s="49"/>
      <c r="N19" s="49"/>
      <c r="O19" s="49"/>
      <c r="P19" s="52"/>
      <c r="Q19" s="168"/>
      <c r="R19" s="165"/>
      <c r="S19" s="165"/>
      <c r="T19" s="46">
        <v>5.97</v>
      </c>
      <c r="U19" s="46">
        <v>0.2</v>
      </c>
      <c r="V19" s="47">
        <v>5.75</v>
      </c>
      <c r="W19" s="115">
        <v>0.28999999999999998</v>
      </c>
      <c r="X19" s="168"/>
      <c r="Y19" s="165"/>
      <c r="Z19" s="165"/>
      <c r="AA19" s="49"/>
      <c r="AB19" s="49"/>
      <c r="AC19" s="49"/>
      <c r="AD19" s="52"/>
      <c r="AE19" s="118">
        <f t="shared" si="0"/>
        <v>6.75</v>
      </c>
      <c r="AF19" s="49">
        <f t="shared" si="2"/>
        <v>0.12</v>
      </c>
      <c r="AG19" s="177"/>
      <c r="AH19" s="52">
        <f t="shared" si="1"/>
        <v>5.86</v>
      </c>
      <c r="AI19" s="49">
        <f t="shared" si="3"/>
        <v>0.16</v>
      </c>
      <c r="AJ19" s="199"/>
      <c r="AK19" s="118">
        <f>AVERAGE(T19,AA19)</f>
        <v>5.97</v>
      </c>
      <c r="AL19" s="49">
        <f t="shared" si="4"/>
        <v>0.2</v>
      </c>
      <c r="AM19" s="177"/>
      <c r="AN19" s="49">
        <f>AVERAGE(V19,AC19)</f>
        <v>5.75</v>
      </c>
      <c r="AO19" s="89">
        <f t="shared" si="5"/>
        <v>0.28999999999999998</v>
      </c>
      <c r="AP19" s="199"/>
    </row>
    <row r="20" spans="1:55" s="2" customFormat="1" x14ac:dyDescent="0.25">
      <c r="A20" s="171"/>
      <c r="B20" s="102">
        <v>24</v>
      </c>
      <c r="C20" s="224"/>
      <c r="D20" s="165"/>
      <c r="E20" s="165"/>
      <c r="F20" s="49">
        <v>6.28</v>
      </c>
      <c r="G20" s="49">
        <v>0.65</v>
      </c>
      <c r="H20" s="49">
        <v>5.73</v>
      </c>
      <c r="I20" s="66">
        <v>0.25</v>
      </c>
      <c r="J20" s="165"/>
      <c r="K20" s="165"/>
      <c r="L20" s="206"/>
      <c r="M20" s="49">
        <v>6.17</v>
      </c>
      <c r="N20" s="49">
        <v>0.28000000000000003</v>
      </c>
      <c r="O20" s="49">
        <v>4.95</v>
      </c>
      <c r="P20" s="52">
        <v>0.59</v>
      </c>
      <c r="Q20" s="168"/>
      <c r="R20" s="165"/>
      <c r="S20" s="165"/>
      <c r="T20" s="46">
        <v>5.78</v>
      </c>
      <c r="U20" s="46">
        <v>0.32</v>
      </c>
      <c r="V20" s="47">
        <v>5.29</v>
      </c>
      <c r="W20" s="115">
        <v>0.19</v>
      </c>
      <c r="X20" s="168"/>
      <c r="Y20" s="165"/>
      <c r="Z20" s="165"/>
      <c r="AA20" s="49">
        <v>5</v>
      </c>
      <c r="AB20" s="49">
        <v>0.16</v>
      </c>
      <c r="AC20" s="49">
        <v>3.99</v>
      </c>
      <c r="AD20" s="52">
        <v>0.39</v>
      </c>
      <c r="AE20" s="118">
        <f t="shared" si="0"/>
        <v>6.2249999999999996</v>
      </c>
      <c r="AF20" s="49">
        <f t="shared" si="2"/>
        <v>0.46500000000000002</v>
      </c>
      <c r="AG20" s="177"/>
      <c r="AH20" s="52">
        <f t="shared" si="1"/>
        <v>5.34</v>
      </c>
      <c r="AI20" s="49">
        <f t="shared" si="3"/>
        <v>0.42</v>
      </c>
      <c r="AJ20" s="199"/>
      <c r="AK20" s="118">
        <f t="shared" ref="AK20:AK32" si="6">AVERAGE(T20,AA20)</f>
        <v>5.3900000000000006</v>
      </c>
      <c r="AL20" s="49">
        <f t="shared" si="4"/>
        <v>0.24</v>
      </c>
      <c r="AM20" s="177"/>
      <c r="AN20" s="49">
        <f t="shared" ref="AN20:AN32" si="7">AVERAGE(V20,AC20)</f>
        <v>4.6400000000000006</v>
      </c>
      <c r="AO20" s="89">
        <f t="shared" si="5"/>
        <v>0.29000000000000004</v>
      </c>
      <c r="AP20" s="199"/>
    </row>
    <row r="21" spans="1:55" s="2" customFormat="1" x14ac:dyDescent="0.25">
      <c r="A21" s="171"/>
      <c r="B21" s="102">
        <v>48</v>
      </c>
      <c r="C21" s="224"/>
      <c r="D21" s="165"/>
      <c r="E21" s="165"/>
      <c r="F21" s="49">
        <v>6.39</v>
      </c>
      <c r="G21" s="49">
        <v>0.28999999999999998</v>
      </c>
      <c r="H21" s="49">
        <v>5.09</v>
      </c>
      <c r="I21" s="66">
        <v>0.25</v>
      </c>
      <c r="J21" s="165"/>
      <c r="K21" s="165"/>
      <c r="L21" s="206"/>
      <c r="M21" s="49">
        <v>5.84</v>
      </c>
      <c r="N21" s="49">
        <v>0.26</v>
      </c>
      <c r="O21" s="49">
        <v>4.55</v>
      </c>
      <c r="P21" s="52">
        <v>0.28000000000000003</v>
      </c>
      <c r="Q21" s="168"/>
      <c r="R21" s="165"/>
      <c r="S21" s="165"/>
      <c r="T21" s="46">
        <v>5.23</v>
      </c>
      <c r="U21" s="46">
        <v>0.48</v>
      </c>
      <c r="V21" s="47">
        <v>4.5600000000000005</v>
      </c>
      <c r="W21" s="115">
        <v>0.53</v>
      </c>
      <c r="X21" s="168"/>
      <c r="Y21" s="165"/>
      <c r="Z21" s="165"/>
      <c r="AA21" s="49">
        <v>4.4800000000000004</v>
      </c>
      <c r="AB21" s="49">
        <v>0.37</v>
      </c>
      <c r="AC21" s="49">
        <v>4.55</v>
      </c>
      <c r="AD21" s="52">
        <v>0.33</v>
      </c>
      <c r="AE21" s="118">
        <f t="shared" si="0"/>
        <v>6.1150000000000002</v>
      </c>
      <c r="AF21" s="49">
        <f t="shared" si="2"/>
        <v>0.27500000000000002</v>
      </c>
      <c r="AG21" s="177"/>
      <c r="AH21" s="52">
        <f t="shared" si="1"/>
        <v>4.82</v>
      </c>
      <c r="AI21" s="49">
        <f t="shared" si="3"/>
        <v>0.26500000000000001</v>
      </c>
      <c r="AJ21" s="199"/>
      <c r="AK21" s="118">
        <f t="shared" si="6"/>
        <v>4.8550000000000004</v>
      </c>
      <c r="AL21" s="49">
        <f t="shared" si="4"/>
        <v>0.42499999999999999</v>
      </c>
      <c r="AM21" s="177"/>
      <c r="AN21" s="49">
        <f t="shared" si="7"/>
        <v>4.5549999999999997</v>
      </c>
      <c r="AO21" s="89">
        <f t="shared" si="5"/>
        <v>0.43000000000000005</v>
      </c>
      <c r="AP21" s="199"/>
    </row>
    <row r="22" spans="1:55" s="2" customFormat="1" x14ac:dyDescent="0.25">
      <c r="A22" s="171"/>
      <c r="B22" s="102">
        <v>96</v>
      </c>
      <c r="C22" s="224"/>
      <c r="D22" s="165"/>
      <c r="E22" s="165"/>
      <c r="F22" s="49"/>
      <c r="G22" s="49"/>
      <c r="H22" s="49"/>
      <c r="I22" s="66"/>
      <c r="J22" s="165"/>
      <c r="K22" s="165"/>
      <c r="L22" s="206"/>
      <c r="M22" s="49">
        <v>1.98</v>
      </c>
      <c r="N22" s="49">
        <v>0.88</v>
      </c>
      <c r="O22" s="49">
        <v>3.52</v>
      </c>
      <c r="P22" s="52">
        <v>0.28000000000000003</v>
      </c>
      <c r="Q22" s="168"/>
      <c r="R22" s="165"/>
      <c r="S22" s="165"/>
      <c r="T22" s="39"/>
      <c r="U22" s="39"/>
      <c r="V22" s="39"/>
      <c r="W22" s="126"/>
      <c r="X22" s="168"/>
      <c r="Y22" s="165"/>
      <c r="Z22" s="165"/>
      <c r="AA22" s="49">
        <v>0.3</v>
      </c>
      <c r="AB22" s="49">
        <v>0.68</v>
      </c>
      <c r="AC22" s="49">
        <v>2.44</v>
      </c>
      <c r="AD22" s="52">
        <v>0.61</v>
      </c>
      <c r="AE22" s="118">
        <f t="shared" si="0"/>
        <v>1.98</v>
      </c>
      <c r="AF22" s="49">
        <f t="shared" si="2"/>
        <v>0.88</v>
      </c>
      <c r="AG22" s="177"/>
      <c r="AH22" s="52">
        <f t="shared" si="1"/>
        <v>3.52</v>
      </c>
      <c r="AI22" s="49">
        <f t="shared" si="3"/>
        <v>0.28000000000000003</v>
      </c>
      <c r="AJ22" s="199"/>
      <c r="AK22" s="118">
        <f t="shared" si="6"/>
        <v>0.3</v>
      </c>
      <c r="AL22" s="49">
        <f t="shared" si="4"/>
        <v>0.68</v>
      </c>
      <c r="AM22" s="177"/>
      <c r="AN22" s="49">
        <f t="shared" si="7"/>
        <v>2.44</v>
      </c>
      <c r="AO22" s="89">
        <f t="shared" si="5"/>
        <v>0.61</v>
      </c>
      <c r="AP22" s="199"/>
    </row>
    <row r="23" spans="1:55" s="2" customFormat="1" x14ac:dyDescent="0.25">
      <c r="A23" s="171"/>
      <c r="B23" s="102">
        <v>168</v>
      </c>
      <c r="C23" s="224"/>
      <c r="D23" s="165"/>
      <c r="E23" s="165"/>
      <c r="F23" s="49"/>
      <c r="G23" s="49"/>
      <c r="H23" s="49"/>
      <c r="I23" s="66"/>
      <c r="J23" s="165"/>
      <c r="K23" s="165"/>
      <c r="L23" s="206"/>
      <c r="M23" s="49">
        <v>0.7</v>
      </c>
      <c r="N23" s="49">
        <v>0.7</v>
      </c>
      <c r="O23" s="49">
        <v>3.98</v>
      </c>
      <c r="P23" s="52">
        <v>0.92</v>
      </c>
      <c r="Q23" s="168"/>
      <c r="R23" s="165"/>
      <c r="S23" s="165"/>
      <c r="T23" s="39"/>
      <c r="U23" s="39"/>
      <c r="V23" s="39"/>
      <c r="W23" s="126"/>
      <c r="X23" s="168"/>
      <c r="Y23" s="165"/>
      <c r="Z23" s="165"/>
      <c r="AA23" s="49">
        <v>0.06</v>
      </c>
      <c r="AB23" s="49">
        <v>0.13</v>
      </c>
      <c r="AC23" s="49">
        <v>3.54</v>
      </c>
      <c r="AD23" s="52">
        <v>0.28999999999999998</v>
      </c>
      <c r="AE23" s="118">
        <f t="shared" si="0"/>
        <v>0.7</v>
      </c>
      <c r="AF23" s="49">
        <f t="shared" si="2"/>
        <v>0.7</v>
      </c>
      <c r="AG23" s="178"/>
      <c r="AH23" s="52">
        <f t="shared" ref="AH23:AH32" si="8">AVERAGE(H23,O23)</f>
        <v>3.98</v>
      </c>
      <c r="AI23" s="49">
        <f t="shared" si="3"/>
        <v>0.92</v>
      </c>
      <c r="AJ23" s="234"/>
      <c r="AK23" s="118">
        <f t="shared" si="6"/>
        <v>0.06</v>
      </c>
      <c r="AL23" s="49">
        <f t="shared" si="4"/>
        <v>0.13</v>
      </c>
      <c r="AM23" s="178"/>
      <c r="AN23" s="49">
        <f t="shared" si="7"/>
        <v>3.54</v>
      </c>
      <c r="AO23" s="89">
        <f t="shared" si="5"/>
        <v>0.28999999999999998</v>
      </c>
      <c r="AP23" s="234"/>
    </row>
    <row r="24" spans="1:55" s="2" customFormat="1" ht="15.75" thickBot="1" x14ac:dyDescent="0.3">
      <c r="A24" s="172"/>
      <c r="B24" s="102">
        <v>240</v>
      </c>
      <c r="C24" s="224"/>
      <c r="D24" s="165"/>
      <c r="E24" s="165"/>
      <c r="F24" s="50"/>
      <c r="G24" s="50"/>
      <c r="H24" s="50"/>
      <c r="I24" s="67"/>
      <c r="J24" s="165"/>
      <c r="K24" s="165"/>
      <c r="L24" s="206"/>
      <c r="M24" s="50">
        <v>0.22</v>
      </c>
      <c r="N24" s="50">
        <v>0.3</v>
      </c>
      <c r="O24" s="50">
        <v>3.91</v>
      </c>
      <c r="P24" s="119">
        <v>1.0900000000000001</v>
      </c>
      <c r="Q24" s="168"/>
      <c r="R24" s="165"/>
      <c r="S24" s="165"/>
      <c r="T24" s="42"/>
      <c r="U24" s="42"/>
      <c r="V24" s="42"/>
      <c r="W24" s="130"/>
      <c r="X24" s="168"/>
      <c r="Y24" s="165"/>
      <c r="Z24" s="165"/>
      <c r="AA24" s="50" t="s">
        <v>3</v>
      </c>
      <c r="AB24" s="50">
        <v>0</v>
      </c>
      <c r="AC24" s="50">
        <v>3.21</v>
      </c>
      <c r="AD24" s="119">
        <v>0.34</v>
      </c>
      <c r="AE24" s="120">
        <f t="shared" si="0"/>
        <v>0.22</v>
      </c>
      <c r="AF24" s="50">
        <f t="shared" si="2"/>
        <v>0.3</v>
      </c>
      <c r="AG24" s="131">
        <f>(1/(((AE17-AE24)/B24)/60))/60</f>
        <v>34.959941733430448</v>
      </c>
      <c r="AH24" s="119">
        <f t="shared" si="8"/>
        <v>3.91</v>
      </c>
      <c r="AI24" s="50">
        <f t="shared" si="3"/>
        <v>1.0900000000000001</v>
      </c>
      <c r="AJ24" s="131">
        <f>(1/(((AH17-AH24)/B24)/60))/60</f>
        <v>75.590551181102384</v>
      </c>
      <c r="AK24" s="120">
        <v>0</v>
      </c>
      <c r="AL24" s="50">
        <f t="shared" si="4"/>
        <v>0</v>
      </c>
      <c r="AM24" s="131">
        <f>(1/(((AK17-AK24)/B24)/60))/60</f>
        <v>37.238169123351433</v>
      </c>
      <c r="AN24" s="50">
        <f t="shared" si="7"/>
        <v>3.21</v>
      </c>
      <c r="AO24" s="111">
        <f t="shared" si="5"/>
        <v>0.34</v>
      </c>
      <c r="AP24" s="151">
        <f>(1/(((AN17-AN24)/B24)/60))/60</f>
        <v>74.188562596599681</v>
      </c>
    </row>
    <row r="25" spans="1:55" s="2" customFormat="1" x14ac:dyDescent="0.25">
      <c r="A25" s="170" t="s">
        <v>1</v>
      </c>
      <c r="B25" s="101">
        <v>0</v>
      </c>
      <c r="C25" s="224"/>
      <c r="D25" s="165"/>
      <c r="E25" s="165"/>
      <c r="F25" s="61">
        <v>5.53</v>
      </c>
      <c r="G25" s="61">
        <v>0.15</v>
      </c>
      <c r="H25" s="61">
        <v>5.53</v>
      </c>
      <c r="I25" s="63">
        <v>0.15</v>
      </c>
      <c r="J25" s="165"/>
      <c r="K25" s="165"/>
      <c r="L25" s="206"/>
      <c r="M25" s="61">
        <v>5.95</v>
      </c>
      <c r="N25" s="61">
        <v>0.1</v>
      </c>
      <c r="O25" s="61">
        <v>5.95</v>
      </c>
      <c r="P25" s="121">
        <v>0.1</v>
      </c>
      <c r="Q25" s="168"/>
      <c r="R25" s="165"/>
      <c r="S25" s="165"/>
      <c r="T25" s="44">
        <v>3.25</v>
      </c>
      <c r="U25" s="44">
        <v>0.19</v>
      </c>
      <c r="V25" s="44">
        <v>3.25</v>
      </c>
      <c r="W25" s="69">
        <v>0.19</v>
      </c>
      <c r="X25" s="168"/>
      <c r="Y25" s="165"/>
      <c r="Z25" s="165"/>
      <c r="AA25" s="61">
        <v>2.35</v>
      </c>
      <c r="AB25" s="61">
        <v>0.16</v>
      </c>
      <c r="AC25" s="61">
        <v>2.35</v>
      </c>
      <c r="AD25" s="121">
        <v>0.16</v>
      </c>
      <c r="AE25" s="122">
        <f t="shared" si="0"/>
        <v>5.74</v>
      </c>
      <c r="AF25" s="110">
        <f t="shared" si="2"/>
        <v>0.125</v>
      </c>
      <c r="AG25" s="176"/>
      <c r="AH25" s="116">
        <f t="shared" si="8"/>
        <v>5.74</v>
      </c>
      <c r="AI25" s="110">
        <f t="shared" si="3"/>
        <v>0.125</v>
      </c>
      <c r="AJ25" s="233"/>
      <c r="AK25" s="122">
        <f t="shared" si="6"/>
        <v>2.8</v>
      </c>
      <c r="AL25" s="110">
        <f t="shared" si="4"/>
        <v>0.17499999999999999</v>
      </c>
      <c r="AM25" s="176"/>
      <c r="AN25" s="110">
        <f t="shared" si="7"/>
        <v>2.8</v>
      </c>
      <c r="AO25" s="18">
        <f t="shared" si="5"/>
        <v>0.17499999999999999</v>
      </c>
      <c r="AP25" s="199"/>
    </row>
    <row r="26" spans="1:55" s="2" customFormat="1" x14ac:dyDescent="0.25">
      <c r="A26" s="171"/>
      <c r="B26" s="102">
        <v>1</v>
      </c>
      <c r="C26" s="224"/>
      <c r="D26" s="165"/>
      <c r="E26" s="165"/>
      <c r="F26" s="47">
        <v>5.21</v>
      </c>
      <c r="G26" s="47">
        <v>0.16</v>
      </c>
      <c r="H26" s="47">
        <v>4.3</v>
      </c>
      <c r="I26" s="48">
        <v>0.19</v>
      </c>
      <c r="J26" s="165"/>
      <c r="K26" s="165"/>
      <c r="L26" s="206"/>
      <c r="M26" s="47"/>
      <c r="N26" s="47"/>
      <c r="O26" s="47"/>
      <c r="P26" s="115"/>
      <c r="Q26" s="168"/>
      <c r="R26" s="165"/>
      <c r="S26" s="165"/>
      <c r="T26" s="46">
        <v>2.82</v>
      </c>
      <c r="U26" s="46">
        <v>0.1</v>
      </c>
      <c r="V26" s="47">
        <v>2.62</v>
      </c>
      <c r="W26" s="115">
        <v>0.14000000000000001</v>
      </c>
      <c r="X26" s="168"/>
      <c r="Y26" s="165"/>
      <c r="Z26" s="165"/>
      <c r="AA26" s="49"/>
      <c r="AB26" s="49"/>
      <c r="AC26" s="49"/>
      <c r="AD26" s="52"/>
      <c r="AE26" s="118">
        <f t="shared" si="0"/>
        <v>5.21</v>
      </c>
      <c r="AF26" s="49">
        <f t="shared" si="2"/>
        <v>0.16</v>
      </c>
      <c r="AG26" s="177"/>
      <c r="AH26" s="52">
        <f t="shared" si="8"/>
        <v>4.3</v>
      </c>
      <c r="AI26" s="49">
        <f t="shared" si="3"/>
        <v>0.19</v>
      </c>
      <c r="AJ26" s="199"/>
      <c r="AK26" s="118">
        <f t="shared" si="6"/>
        <v>2.82</v>
      </c>
      <c r="AL26" s="49">
        <f t="shared" si="4"/>
        <v>0.1</v>
      </c>
      <c r="AM26" s="177"/>
      <c r="AN26" s="49">
        <f t="shared" si="7"/>
        <v>2.62</v>
      </c>
      <c r="AO26" s="89">
        <f t="shared" si="5"/>
        <v>0.14000000000000001</v>
      </c>
      <c r="AP26" s="199"/>
    </row>
    <row r="27" spans="1:55" s="2" customFormat="1" x14ac:dyDescent="0.25">
      <c r="A27" s="171"/>
      <c r="B27" s="102">
        <v>6</v>
      </c>
      <c r="C27" s="224"/>
      <c r="D27" s="165"/>
      <c r="E27" s="165"/>
      <c r="F27" s="47">
        <v>4.41</v>
      </c>
      <c r="G27" s="47">
        <v>0.14000000000000001</v>
      </c>
      <c r="H27" s="47">
        <v>3.0300000000000002</v>
      </c>
      <c r="I27" s="48">
        <v>0.11</v>
      </c>
      <c r="J27" s="165"/>
      <c r="K27" s="165"/>
      <c r="L27" s="206"/>
      <c r="M27" s="47"/>
      <c r="N27" s="47"/>
      <c r="O27" s="47"/>
      <c r="P27" s="115"/>
      <c r="Q27" s="168"/>
      <c r="R27" s="165"/>
      <c r="S27" s="165"/>
      <c r="T27" s="46">
        <v>2.33</v>
      </c>
      <c r="U27" s="46">
        <v>0.19</v>
      </c>
      <c r="V27" s="47">
        <v>2.12</v>
      </c>
      <c r="W27" s="115">
        <v>0.37</v>
      </c>
      <c r="X27" s="168"/>
      <c r="Y27" s="165"/>
      <c r="Z27" s="165"/>
      <c r="AA27" s="49"/>
      <c r="AB27" s="49"/>
      <c r="AC27" s="49"/>
      <c r="AD27" s="52"/>
      <c r="AE27" s="118">
        <f t="shared" si="0"/>
        <v>4.41</v>
      </c>
      <c r="AF27" s="49">
        <f t="shared" si="2"/>
        <v>0.14000000000000001</v>
      </c>
      <c r="AG27" s="177"/>
      <c r="AH27" s="52">
        <f t="shared" si="8"/>
        <v>3.0300000000000002</v>
      </c>
      <c r="AI27" s="49">
        <f t="shared" si="3"/>
        <v>0.11</v>
      </c>
      <c r="AJ27" s="199"/>
      <c r="AK27" s="118">
        <f t="shared" si="6"/>
        <v>2.33</v>
      </c>
      <c r="AL27" s="49">
        <f t="shared" si="4"/>
        <v>0.19</v>
      </c>
      <c r="AM27" s="177"/>
      <c r="AN27" s="49">
        <f t="shared" si="7"/>
        <v>2.12</v>
      </c>
      <c r="AO27" s="89">
        <f t="shared" si="5"/>
        <v>0.37</v>
      </c>
      <c r="AP27" s="199"/>
    </row>
    <row r="28" spans="1:55" s="2" customFormat="1" x14ac:dyDescent="0.25">
      <c r="A28" s="171"/>
      <c r="B28" s="102">
        <v>24</v>
      </c>
      <c r="C28" s="224"/>
      <c r="D28" s="165"/>
      <c r="E28" s="165"/>
      <c r="F28" s="47">
        <v>4.21</v>
      </c>
      <c r="G28" s="47">
        <v>0.46</v>
      </c>
      <c r="H28" s="47">
        <v>1.35</v>
      </c>
      <c r="I28" s="48">
        <v>0.16</v>
      </c>
      <c r="J28" s="165"/>
      <c r="K28" s="165"/>
      <c r="L28" s="206"/>
      <c r="M28" s="47">
        <v>1.87</v>
      </c>
      <c r="N28" s="47">
        <v>0.24</v>
      </c>
      <c r="O28" s="47">
        <v>0</v>
      </c>
      <c r="P28" s="115">
        <v>0</v>
      </c>
      <c r="Q28" s="168"/>
      <c r="R28" s="165"/>
      <c r="S28" s="165"/>
      <c r="T28" s="46">
        <v>1.35</v>
      </c>
      <c r="U28" s="46">
        <v>0.36</v>
      </c>
      <c r="V28" s="47">
        <v>1.08</v>
      </c>
      <c r="W28" s="115">
        <v>0.14000000000000001</v>
      </c>
      <c r="X28" s="168"/>
      <c r="Y28" s="165"/>
      <c r="Z28" s="165"/>
      <c r="AA28" s="47">
        <v>0</v>
      </c>
      <c r="AB28" s="47">
        <v>0</v>
      </c>
      <c r="AC28" s="47">
        <v>0</v>
      </c>
      <c r="AD28" s="115">
        <v>0</v>
      </c>
      <c r="AE28" s="118">
        <f t="shared" si="0"/>
        <v>3.04</v>
      </c>
      <c r="AF28" s="49">
        <f t="shared" si="2"/>
        <v>0.35</v>
      </c>
      <c r="AG28" s="177"/>
      <c r="AH28" s="52">
        <f t="shared" si="8"/>
        <v>0.67500000000000004</v>
      </c>
      <c r="AI28" s="49">
        <f t="shared" si="3"/>
        <v>0.08</v>
      </c>
      <c r="AJ28" s="199"/>
      <c r="AK28" s="118">
        <f t="shared" si="6"/>
        <v>0.67500000000000004</v>
      </c>
      <c r="AL28" s="49">
        <f t="shared" si="4"/>
        <v>0.18</v>
      </c>
      <c r="AM28" s="177"/>
      <c r="AN28" s="49">
        <f t="shared" si="7"/>
        <v>0.54</v>
      </c>
      <c r="AO28" s="89">
        <f t="shared" si="5"/>
        <v>7.0000000000000007E-2</v>
      </c>
      <c r="AP28" s="234"/>
    </row>
    <row r="29" spans="1:55" s="2" customFormat="1" ht="15.75" thickBot="1" x14ac:dyDescent="0.3">
      <c r="A29" s="171"/>
      <c r="B29" s="102">
        <v>48</v>
      </c>
      <c r="C29" s="224"/>
      <c r="D29" s="165"/>
      <c r="E29" s="165"/>
      <c r="F29" s="47">
        <v>3.15</v>
      </c>
      <c r="G29" s="47">
        <v>0.84</v>
      </c>
      <c r="H29" s="47">
        <v>1.3699999999999999</v>
      </c>
      <c r="I29" s="48">
        <v>0.79</v>
      </c>
      <c r="J29" s="165"/>
      <c r="K29" s="165"/>
      <c r="L29" s="206"/>
      <c r="M29" s="47">
        <v>0.3</v>
      </c>
      <c r="N29" s="47">
        <v>0.43</v>
      </c>
      <c r="O29" s="47">
        <v>0</v>
      </c>
      <c r="P29" s="115">
        <v>0</v>
      </c>
      <c r="Q29" s="168"/>
      <c r="R29" s="165"/>
      <c r="S29" s="165"/>
      <c r="T29" s="46">
        <v>1.47</v>
      </c>
      <c r="U29" s="46">
        <v>0.89</v>
      </c>
      <c r="V29" s="47">
        <v>0</v>
      </c>
      <c r="W29" s="115">
        <v>0</v>
      </c>
      <c r="X29" s="168"/>
      <c r="Y29" s="165"/>
      <c r="Z29" s="165"/>
      <c r="AA29" s="47">
        <v>0</v>
      </c>
      <c r="AB29" s="47">
        <v>0</v>
      </c>
      <c r="AC29" s="47">
        <v>0</v>
      </c>
      <c r="AD29" s="115">
        <v>0</v>
      </c>
      <c r="AE29" s="118">
        <f t="shared" si="0"/>
        <v>1.7249999999999999</v>
      </c>
      <c r="AF29" s="49">
        <f t="shared" si="2"/>
        <v>0.63500000000000001</v>
      </c>
      <c r="AG29" s="178"/>
      <c r="AH29" s="52">
        <f t="shared" si="8"/>
        <v>0.68499999999999994</v>
      </c>
      <c r="AI29" s="49">
        <f t="shared" si="3"/>
        <v>0.39500000000000002</v>
      </c>
      <c r="AJ29" s="234"/>
      <c r="AK29" s="118">
        <f t="shared" si="6"/>
        <v>0.73499999999999999</v>
      </c>
      <c r="AL29" s="49">
        <f t="shared" si="4"/>
        <v>0.44500000000000001</v>
      </c>
      <c r="AM29" s="178"/>
      <c r="AN29" s="49">
        <f t="shared" si="7"/>
        <v>0</v>
      </c>
      <c r="AO29" s="89">
        <f t="shared" si="5"/>
        <v>0</v>
      </c>
      <c r="AP29" s="139">
        <f>(1/(((AN25-AN29)/B29)/60))/60</f>
        <v>17.142857142857146</v>
      </c>
    </row>
    <row r="30" spans="1:55" s="2" customFormat="1" ht="15.75" thickBot="1" x14ac:dyDescent="0.3">
      <c r="A30" s="171"/>
      <c r="B30" s="102">
        <v>96</v>
      </c>
      <c r="C30" s="224"/>
      <c r="D30" s="165"/>
      <c r="E30" s="165"/>
      <c r="F30" s="49"/>
      <c r="G30" s="49"/>
      <c r="H30" s="49"/>
      <c r="I30" s="66"/>
      <c r="J30" s="165"/>
      <c r="K30" s="165"/>
      <c r="L30" s="206"/>
      <c r="M30" s="49">
        <v>0</v>
      </c>
      <c r="N30" s="49">
        <v>0</v>
      </c>
      <c r="O30" s="49">
        <v>0</v>
      </c>
      <c r="P30" s="52">
        <v>0</v>
      </c>
      <c r="Q30" s="168"/>
      <c r="R30" s="165"/>
      <c r="S30" s="165"/>
      <c r="T30" s="23"/>
      <c r="U30" s="23"/>
      <c r="V30" s="23"/>
      <c r="W30" s="20"/>
      <c r="X30" s="168"/>
      <c r="Y30" s="165"/>
      <c r="Z30" s="165"/>
      <c r="AA30" s="49">
        <v>0</v>
      </c>
      <c r="AB30" s="49">
        <v>0</v>
      </c>
      <c r="AC30" s="49">
        <v>0</v>
      </c>
      <c r="AD30" s="52">
        <v>0</v>
      </c>
      <c r="AE30" s="118">
        <f t="shared" si="0"/>
        <v>0</v>
      </c>
      <c r="AF30" s="49">
        <f t="shared" si="2"/>
        <v>0</v>
      </c>
      <c r="AG30" s="143">
        <f>(1/(((AE25-AE30)/B30)/60))/60</f>
        <v>16.724738675958189</v>
      </c>
      <c r="AH30" s="52">
        <f t="shared" si="8"/>
        <v>0</v>
      </c>
      <c r="AI30" s="49">
        <f t="shared" si="3"/>
        <v>0</v>
      </c>
      <c r="AJ30" s="139">
        <f>(1/(((AH25-AH30)/B30)/60))/60</f>
        <v>16.724738675958189</v>
      </c>
      <c r="AK30" s="118">
        <f t="shared" si="6"/>
        <v>0</v>
      </c>
      <c r="AL30" s="49">
        <f t="shared" si="4"/>
        <v>0</v>
      </c>
      <c r="AM30" s="143">
        <f>(1/(((AK25-AK30)/B30)/60))/60</f>
        <v>34.285714285714292</v>
      </c>
      <c r="AN30" s="49">
        <f t="shared" si="7"/>
        <v>0</v>
      </c>
      <c r="AO30" s="89">
        <f t="shared" si="5"/>
        <v>0</v>
      </c>
      <c r="AP30" s="235"/>
      <c r="AR30" s="158" t="s">
        <v>36</v>
      </c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60"/>
    </row>
    <row r="31" spans="1:55" s="2" customFormat="1" ht="14.45" customHeight="1" x14ac:dyDescent="0.25">
      <c r="A31" s="171"/>
      <c r="B31" s="102">
        <v>168</v>
      </c>
      <c r="C31" s="224"/>
      <c r="D31" s="165"/>
      <c r="E31" s="165"/>
      <c r="F31" s="49"/>
      <c r="G31" s="49"/>
      <c r="H31" s="49"/>
      <c r="I31" s="66"/>
      <c r="J31" s="165"/>
      <c r="K31" s="165"/>
      <c r="L31" s="206"/>
      <c r="M31" s="49">
        <v>0</v>
      </c>
      <c r="N31" s="49">
        <v>0</v>
      </c>
      <c r="O31" s="49">
        <v>0</v>
      </c>
      <c r="P31" s="52">
        <v>0</v>
      </c>
      <c r="Q31" s="168"/>
      <c r="R31" s="165"/>
      <c r="S31" s="165"/>
      <c r="T31" s="23"/>
      <c r="U31" s="23"/>
      <c r="V31" s="23"/>
      <c r="W31" s="20"/>
      <c r="X31" s="168"/>
      <c r="Y31" s="165"/>
      <c r="Z31" s="165"/>
      <c r="AA31" s="49">
        <v>0</v>
      </c>
      <c r="AB31" s="49">
        <v>0</v>
      </c>
      <c r="AC31" s="49">
        <v>0</v>
      </c>
      <c r="AD31" s="52">
        <v>0</v>
      </c>
      <c r="AE31" s="118">
        <f t="shared" ref="AE31:AE32" si="9">AVERAGE(F31,M31)</f>
        <v>0</v>
      </c>
      <c r="AF31" s="49">
        <f t="shared" si="2"/>
        <v>0</v>
      </c>
      <c r="AG31" s="177"/>
      <c r="AH31" s="52">
        <f t="shared" si="8"/>
        <v>0</v>
      </c>
      <c r="AI31" s="49">
        <f t="shared" si="3"/>
        <v>0</v>
      </c>
      <c r="AJ31" s="199"/>
      <c r="AK31" s="118">
        <f t="shared" si="6"/>
        <v>0</v>
      </c>
      <c r="AL31" s="49">
        <f t="shared" si="4"/>
        <v>0</v>
      </c>
      <c r="AM31" s="239"/>
      <c r="AN31" s="49">
        <f t="shared" si="7"/>
        <v>0</v>
      </c>
      <c r="AO31" s="89">
        <f t="shared" si="5"/>
        <v>0</v>
      </c>
      <c r="AP31" s="199"/>
    </row>
    <row r="32" spans="1:55" s="2" customFormat="1" ht="15" customHeight="1" thickBot="1" x14ac:dyDescent="0.3">
      <c r="A32" s="172"/>
      <c r="B32" s="106">
        <v>240</v>
      </c>
      <c r="C32" s="225"/>
      <c r="D32" s="166"/>
      <c r="E32" s="166"/>
      <c r="F32" s="26"/>
      <c r="G32" s="26"/>
      <c r="H32" s="26"/>
      <c r="I32" s="22"/>
      <c r="J32" s="166"/>
      <c r="K32" s="166"/>
      <c r="L32" s="207"/>
      <c r="M32" s="50">
        <v>0</v>
      </c>
      <c r="N32" s="50">
        <v>0</v>
      </c>
      <c r="O32" s="50">
        <v>0</v>
      </c>
      <c r="P32" s="119">
        <v>0</v>
      </c>
      <c r="Q32" s="169"/>
      <c r="R32" s="166"/>
      <c r="S32" s="166"/>
      <c r="T32" s="24"/>
      <c r="U32" s="24"/>
      <c r="V32" s="24"/>
      <c r="W32" s="21"/>
      <c r="X32" s="169"/>
      <c r="Y32" s="166"/>
      <c r="Z32" s="166"/>
      <c r="AA32" s="50">
        <v>0</v>
      </c>
      <c r="AB32" s="50">
        <v>0</v>
      </c>
      <c r="AC32" s="50">
        <v>0</v>
      </c>
      <c r="AD32" s="119">
        <v>0</v>
      </c>
      <c r="AE32" s="120">
        <f t="shared" si="9"/>
        <v>0</v>
      </c>
      <c r="AF32" s="50">
        <f t="shared" si="2"/>
        <v>0</v>
      </c>
      <c r="AG32" s="179"/>
      <c r="AH32" s="119">
        <f t="shared" si="8"/>
        <v>0</v>
      </c>
      <c r="AI32" s="50">
        <f t="shared" si="3"/>
        <v>0</v>
      </c>
      <c r="AJ32" s="200"/>
      <c r="AK32" s="120">
        <f t="shared" si="6"/>
        <v>0</v>
      </c>
      <c r="AL32" s="50">
        <f t="shared" si="4"/>
        <v>0</v>
      </c>
      <c r="AM32" s="179"/>
      <c r="AN32" s="50">
        <f t="shared" si="7"/>
        <v>0</v>
      </c>
      <c r="AO32" s="111">
        <f t="shared" si="5"/>
        <v>0</v>
      </c>
      <c r="AP32" s="200"/>
    </row>
    <row r="33" spans="1:41" s="2" customFormat="1" x14ac:dyDescent="0.25">
      <c r="A33" s="2" t="s">
        <v>2</v>
      </c>
    </row>
    <row r="34" spans="1:41" s="2" customFormat="1" x14ac:dyDescent="0.25"/>
    <row r="35" spans="1:41" s="2" customFormat="1" x14ac:dyDescent="0.25"/>
    <row r="36" spans="1:41" s="2" customFormat="1" ht="18.75" x14ac:dyDescent="0.3">
      <c r="A36" s="163" t="s">
        <v>16</v>
      </c>
      <c r="B36" s="163"/>
      <c r="C36" s="163" t="s">
        <v>84</v>
      </c>
      <c r="D36" s="163"/>
      <c r="E36" s="163"/>
      <c r="F36" s="163"/>
      <c r="G36" s="163"/>
      <c r="H36" s="163"/>
      <c r="I36" s="163"/>
      <c r="J36" s="163"/>
      <c r="K36" s="238"/>
      <c r="L36" s="237" t="s">
        <v>85</v>
      </c>
      <c r="M36" s="163"/>
      <c r="N36" s="163"/>
      <c r="O36" s="163"/>
      <c r="P36" s="163"/>
      <c r="Q36" s="163"/>
      <c r="R36" s="163"/>
      <c r="S36" s="163"/>
      <c r="T36" s="163"/>
      <c r="AO36" s="51"/>
    </row>
    <row r="37" spans="1:41" s="2" customFormat="1" ht="47.25" thickBot="1" x14ac:dyDescent="0.35">
      <c r="A37" s="14"/>
      <c r="B37" s="29" t="s">
        <v>83</v>
      </c>
      <c r="C37" s="15" t="s">
        <v>79</v>
      </c>
      <c r="D37" s="15" t="s">
        <v>75</v>
      </c>
      <c r="E37" s="15" t="s">
        <v>76</v>
      </c>
      <c r="F37" s="15" t="s">
        <v>77</v>
      </c>
      <c r="G37" s="13" t="s">
        <v>39</v>
      </c>
      <c r="H37" s="15" t="s">
        <v>82</v>
      </c>
      <c r="I37" s="15" t="s">
        <v>78</v>
      </c>
      <c r="J37" s="13" t="s">
        <v>39</v>
      </c>
      <c r="K37" s="103" t="s">
        <v>82</v>
      </c>
      <c r="L37" s="31" t="s">
        <v>79</v>
      </c>
      <c r="M37" s="15" t="s">
        <v>75</v>
      </c>
      <c r="N37" s="15" t="s">
        <v>76</v>
      </c>
      <c r="O37" s="15" t="s">
        <v>77</v>
      </c>
      <c r="P37" s="13" t="s">
        <v>39</v>
      </c>
      <c r="Q37" s="15" t="s">
        <v>82</v>
      </c>
      <c r="R37" s="15" t="s">
        <v>78</v>
      </c>
      <c r="S37" s="13" t="s">
        <v>39</v>
      </c>
      <c r="T37" s="103" t="s">
        <v>82</v>
      </c>
    </row>
    <row r="38" spans="1:41" s="2" customFormat="1" ht="16.899999999999999" customHeight="1" x14ac:dyDescent="0.3">
      <c r="A38" s="170" t="s">
        <v>0</v>
      </c>
      <c r="B38" s="101">
        <v>0</v>
      </c>
      <c r="C38" s="226">
        <v>8.1199999999999992</v>
      </c>
      <c r="D38" s="227" t="s">
        <v>17</v>
      </c>
      <c r="E38" s="222" t="s">
        <v>18</v>
      </c>
      <c r="F38" s="113">
        <v>6.83</v>
      </c>
      <c r="G38" s="113">
        <v>0.12</v>
      </c>
      <c r="H38" s="176"/>
      <c r="I38" s="113">
        <v>6.83</v>
      </c>
      <c r="J38" s="113">
        <v>0.12</v>
      </c>
      <c r="K38" s="90"/>
      <c r="L38" s="180">
        <v>7.91</v>
      </c>
      <c r="M38" s="183" t="s">
        <v>17</v>
      </c>
      <c r="N38" s="183" t="s">
        <v>18</v>
      </c>
      <c r="O38" s="113">
        <v>5.25</v>
      </c>
      <c r="P38" s="113">
        <v>0.76</v>
      </c>
      <c r="Q38" s="176"/>
      <c r="R38" s="113">
        <v>5.25</v>
      </c>
      <c r="S38" s="114">
        <v>0.76</v>
      </c>
      <c r="T38" s="65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19"/>
    </row>
    <row r="39" spans="1:41" s="2" customFormat="1" x14ac:dyDescent="0.25">
      <c r="A39" s="171"/>
      <c r="B39" s="102">
        <v>24</v>
      </c>
      <c r="C39" s="168"/>
      <c r="D39" s="228"/>
      <c r="E39" s="165"/>
      <c r="F39" s="49">
        <v>4.8899999999999997</v>
      </c>
      <c r="G39" s="49">
        <v>0.31</v>
      </c>
      <c r="H39" s="177"/>
      <c r="I39" s="49">
        <v>0</v>
      </c>
      <c r="J39" s="49">
        <v>0</v>
      </c>
      <c r="K39" s="139">
        <f>(1/(((I38-I39)/B39)/60))/60</f>
        <v>3.5139092240117127</v>
      </c>
      <c r="L39" s="181"/>
      <c r="M39" s="184"/>
      <c r="N39" s="184"/>
      <c r="O39" s="49">
        <v>2.29</v>
      </c>
      <c r="P39" s="49">
        <v>0.51</v>
      </c>
      <c r="Q39" s="177"/>
      <c r="R39" s="49">
        <v>0</v>
      </c>
      <c r="S39" s="52">
        <v>0</v>
      </c>
      <c r="T39" s="139">
        <f>(1/(((R38-R39)/B39)/60))/60</f>
        <v>4.5714285714285712</v>
      </c>
      <c r="Y39" s="7"/>
      <c r="Z39" s="6"/>
      <c r="AA39" s="6"/>
      <c r="AB39" s="7"/>
      <c r="AC39" s="7"/>
      <c r="AD39" s="7"/>
      <c r="AE39" s="7"/>
    </row>
    <row r="40" spans="1:41" s="2" customFormat="1" ht="15" customHeight="1" x14ac:dyDescent="0.25">
      <c r="A40" s="171"/>
      <c r="B40" s="102">
        <v>48</v>
      </c>
      <c r="C40" s="168"/>
      <c r="D40" s="228"/>
      <c r="E40" s="165"/>
      <c r="F40" s="49">
        <v>3.77</v>
      </c>
      <c r="G40" s="49">
        <v>0.64</v>
      </c>
      <c r="H40" s="178"/>
      <c r="I40" s="49">
        <v>0</v>
      </c>
      <c r="J40" s="49">
        <v>0</v>
      </c>
      <c r="K40" s="199"/>
      <c r="L40" s="181"/>
      <c r="M40" s="184"/>
      <c r="N40" s="184"/>
      <c r="O40" s="49">
        <v>1.07</v>
      </c>
      <c r="P40" s="49">
        <v>0.99</v>
      </c>
      <c r="Q40" s="178"/>
      <c r="R40" s="49">
        <v>0</v>
      </c>
      <c r="S40" s="52">
        <v>0</v>
      </c>
      <c r="T40" s="242"/>
      <c r="U40" s="171"/>
      <c r="V40" s="28"/>
      <c r="W40" s="7"/>
      <c r="X40" s="7"/>
      <c r="Y40" s="201"/>
      <c r="Z40" s="7"/>
      <c r="AA40" s="7"/>
      <c r="AB40" s="9"/>
      <c r="AC40" s="9"/>
      <c r="AD40" s="9"/>
      <c r="AE40" s="9"/>
    </row>
    <row r="41" spans="1:41" s="2" customFormat="1" ht="15" customHeight="1" thickBot="1" x14ac:dyDescent="0.3">
      <c r="A41" s="171"/>
      <c r="B41" s="102">
        <v>96</v>
      </c>
      <c r="C41" s="168"/>
      <c r="D41" s="228"/>
      <c r="E41" s="165"/>
      <c r="F41" s="50">
        <v>3.32</v>
      </c>
      <c r="G41" s="50">
        <v>0.46</v>
      </c>
      <c r="H41" s="131">
        <f>(1/(((F38-F41)/B41)/60))/60</f>
        <v>27.350427350427346</v>
      </c>
      <c r="I41" s="50">
        <v>0</v>
      </c>
      <c r="J41" s="50">
        <v>0</v>
      </c>
      <c r="K41" s="200"/>
      <c r="L41" s="181"/>
      <c r="M41" s="184"/>
      <c r="N41" s="184"/>
      <c r="O41" s="50">
        <v>0</v>
      </c>
      <c r="P41" s="50">
        <v>0</v>
      </c>
      <c r="Q41" s="131">
        <f>(1/(((O38-O41)/B41)/60))/60</f>
        <v>18.285714285714285</v>
      </c>
      <c r="R41" s="50">
        <v>0</v>
      </c>
      <c r="S41" s="119">
        <v>0</v>
      </c>
      <c r="T41" s="241"/>
      <c r="U41" s="171"/>
      <c r="V41" s="28"/>
      <c r="W41" s="7"/>
      <c r="X41" s="7"/>
      <c r="Y41" s="201"/>
      <c r="Z41" s="7"/>
      <c r="AA41" s="7"/>
      <c r="AB41" s="11"/>
      <c r="AC41" s="11"/>
      <c r="AD41" s="12"/>
      <c r="AE41" s="12"/>
    </row>
    <row r="42" spans="1:41" s="2" customFormat="1" x14ac:dyDescent="0.25">
      <c r="A42" s="170" t="s">
        <v>1</v>
      </c>
      <c r="B42" s="101">
        <v>0</v>
      </c>
      <c r="C42" s="168"/>
      <c r="D42" s="228"/>
      <c r="E42" s="165"/>
      <c r="F42" s="61">
        <v>5.56</v>
      </c>
      <c r="G42" s="61">
        <v>0.1</v>
      </c>
      <c r="H42" s="196"/>
      <c r="I42" s="61">
        <v>5.56</v>
      </c>
      <c r="J42" s="61">
        <v>0.1</v>
      </c>
      <c r="K42" s="63"/>
      <c r="L42" s="181"/>
      <c r="M42" s="184"/>
      <c r="N42" s="184"/>
      <c r="O42" s="61">
        <v>0</v>
      </c>
      <c r="P42" s="61">
        <v>0</v>
      </c>
      <c r="Q42" s="144" t="s">
        <v>4</v>
      </c>
      <c r="R42" s="61">
        <v>0</v>
      </c>
      <c r="S42" s="121">
        <v>0</v>
      </c>
      <c r="T42" s="123" t="s">
        <v>4</v>
      </c>
      <c r="U42" s="171"/>
      <c r="V42" s="28"/>
      <c r="W42" s="7"/>
      <c r="X42" s="7"/>
      <c r="Y42" s="201"/>
      <c r="Z42" s="7"/>
      <c r="AA42" s="7"/>
      <c r="AB42" s="11"/>
      <c r="AC42" s="11"/>
      <c r="AD42" s="12"/>
      <c r="AE42" s="12"/>
    </row>
    <row r="43" spans="1:41" s="2" customFormat="1" x14ac:dyDescent="0.25">
      <c r="A43" s="171"/>
      <c r="B43" s="102">
        <v>24</v>
      </c>
      <c r="C43" s="168"/>
      <c r="D43" s="228"/>
      <c r="E43" s="165"/>
      <c r="F43" s="47">
        <v>1.83</v>
      </c>
      <c r="G43" s="47">
        <v>0.22</v>
      </c>
      <c r="H43" s="197"/>
      <c r="I43" s="47">
        <v>0</v>
      </c>
      <c r="J43" s="47">
        <v>0</v>
      </c>
      <c r="K43" s="139">
        <f>(1/(((I42-I43)/B43)/60))/60</f>
        <v>4.3165467625899279</v>
      </c>
      <c r="L43" s="181"/>
      <c r="M43" s="184"/>
      <c r="N43" s="184"/>
      <c r="O43" s="47">
        <v>0</v>
      </c>
      <c r="P43" s="47">
        <v>0</v>
      </c>
      <c r="Q43" s="246"/>
      <c r="R43" s="47">
        <v>0</v>
      </c>
      <c r="S43" s="115">
        <v>0</v>
      </c>
      <c r="T43" s="242"/>
      <c r="U43" s="171"/>
      <c r="V43" s="28"/>
      <c r="W43" s="7"/>
      <c r="X43" s="7"/>
      <c r="Y43" s="201"/>
      <c r="Z43" s="7"/>
      <c r="AA43" s="7"/>
      <c r="AB43" s="11"/>
      <c r="AC43" s="11"/>
      <c r="AD43" s="12"/>
      <c r="AE43" s="12"/>
    </row>
    <row r="44" spans="1:41" s="2" customFormat="1" ht="14.45" customHeight="1" x14ac:dyDescent="0.25">
      <c r="A44" s="171"/>
      <c r="B44" s="102">
        <v>48</v>
      </c>
      <c r="C44" s="168"/>
      <c r="D44" s="228"/>
      <c r="E44" s="165"/>
      <c r="F44" s="47">
        <v>0.56000000000000005</v>
      </c>
      <c r="G44" s="47">
        <v>0.63</v>
      </c>
      <c r="H44" s="198"/>
      <c r="I44" s="47">
        <v>0</v>
      </c>
      <c r="J44" s="47">
        <v>0</v>
      </c>
      <c r="K44" s="194"/>
      <c r="L44" s="181"/>
      <c r="M44" s="184"/>
      <c r="N44" s="184"/>
      <c r="O44" s="47">
        <v>0</v>
      </c>
      <c r="P44" s="47">
        <v>0</v>
      </c>
      <c r="Q44" s="247"/>
      <c r="R44" s="47">
        <v>0</v>
      </c>
      <c r="S44" s="115">
        <v>0</v>
      </c>
      <c r="T44" s="212"/>
      <c r="U44" s="28"/>
      <c r="V44" s="28"/>
      <c r="W44" s="7"/>
      <c r="X44" s="7"/>
      <c r="Y44" s="27"/>
      <c r="Z44" s="7"/>
      <c r="AA44" s="7"/>
      <c r="AB44" s="16"/>
      <c r="AC44" s="16"/>
      <c r="AD44" s="16"/>
      <c r="AE44" s="16"/>
    </row>
    <row r="45" spans="1:41" s="2" customFormat="1" ht="15" customHeight="1" thickBot="1" x14ac:dyDescent="0.3">
      <c r="A45" s="172"/>
      <c r="B45" s="106">
        <v>96</v>
      </c>
      <c r="C45" s="169"/>
      <c r="D45" s="229"/>
      <c r="E45" s="166"/>
      <c r="F45" s="142">
        <v>0</v>
      </c>
      <c r="G45" s="142">
        <v>0</v>
      </c>
      <c r="H45" s="131">
        <f>(1/(((F42-F45)/B45)/60))/60</f>
        <v>17.266187050359711</v>
      </c>
      <c r="I45" s="142">
        <v>0</v>
      </c>
      <c r="J45" s="142">
        <v>0</v>
      </c>
      <c r="K45" s="195"/>
      <c r="L45" s="182"/>
      <c r="M45" s="185"/>
      <c r="N45" s="185"/>
      <c r="O45" s="142">
        <v>0</v>
      </c>
      <c r="P45" s="142">
        <v>0</v>
      </c>
      <c r="Q45" s="248"/>
      <c r="R45" s="142">
        <v>0</v>
      </c>
      <c r="S45" s="145">
        <v>0</v>
      </c>
      <c r="T45" s="241"/>
      <c r="U45" s="28"/>
      <c r="V45" s="28"/>
      <c r="W45" s="7"/>
      <c r="X45" s="7"/>
      <c r="Y45" s="27"/>
      <c r="Z45" s="7"/>
      <c r="AA45" s="7"/>
      <c r="AB45" s="12"/>
      <c r="AC45" s="12"/>
      <c r="AD45" s="12"/>
      <c r="AE45" s="12"/>
    </row>
    <row r="46" spans="1:41" s="2" customFormat="1" x14ac:dyDescent="0.25">
      <c r="S46" s="7"/>
      <c r="T46" s="28"/>
      <c r="U46" s="28"/>
      <c r="V46" s="7"/>
      <c r="W46" s="7"/>
      <c r="X46" s="27"/>
      <c r="Y46" s="7"/>
      <c r="Z46" s="7"/>
      <c r="AA46" s="12"/>
      <c r="AB46" s="12"/>
      <c r="AC46" s="12"/>
      <c r="AD46" s="12"/>
    </row>
    <row r="47" spans="1:41" s="2" customFormat="1" ht="18.75" x14ac:dyDescent="0.3">
      <c r="A47" s="163" t="s">
        <v>33</v>
      </c>
      <c r="B47" s="163"/>
      <c r="C47" s="163" t="s">
        <v>84</v>
      </c>
      <c r="D47" s="163"/>
      <c r="E47" s="163"/>
      <c r="F47" s="163"/>
      <c r="G47" s="163"/>
      <c r="H47" s="163"/>
      <c r="I47" s="163"/>
      <c r="J47" s="163"/>
      <c r="K47" s="238"/>
      <c r="L47" s="237" t="s">
        <v>85</v>
      </c>
      <c r="M47" s="163"/>
      <c r="N47" s="163"/>
      <c r="O47" s="163"/>
      <c r="P47" s="163"/>
      <c r="Q47" s="163"/>
      <c r="R47" s="163"/>
      <c r="S47" s="163"/>
      <c r="T47" s="163"/>
      <c r="U47" s="7"/>
      <c r="V47" s="27"/>
      <c r="W47" s="7"/>
      <c r="X47" s="7"/>
      <c r="Y47" s="12"/>
      <c r="Z47" s="12"/>
      <c r="AA47" s="12"/>
      <c r="AB47" s="12"/>
    </row>
    <row r="48" spans="1:41" s="2" customFormat="1" ht="47.25" thickBot="1" x14ac:dyDescent="0.35">
      <c r="A48" s="14"/>
      <c r="B48" s="29" t="s">
        <v>83</v>
      </c>
      <c r="C48" s="15" t="s">
        <v>79</v>
      </c>
      <c r="D48" s="15" t="s">
        <v>75</v>
      </c>
      <c r="E48" s="15" t="s">
        <v>76</v>
      </c>
      <c r="F48" s="15" t="s">
        <v>77</v>
      </c>
      <c r="G48" s="13" t="s">
        <v>39</v>
      </c>
      <c r="H48" s="15" t="s">
        <v>82</v>
      </c>
      <c r="I48" s="15" t="s">
        <v>78</v>
      </c>
      <c r="J48" s="13" t="s">
        <v>39</v>
      </c>
      <c r="K48" s="103" t="s">
        <v>82</v>
      </c>
      <c r="L48" s="31" t="s">
        <v>79</v>
      </c>
      <c r="M48" s="15" t="s">
        <v>75</v>
      </c>
      <c r="N48" s="15" t="s">
        <v>76</v>
      </c>
      <c r="O48" s="15" t="s">
        <v>77</v>
      </c>
      <c r="P48" s="13" t="s">
        <v>39</v>
      </c>
      <c r="Q48" s="15" t="s">
        <v>82</v>
      </c>
      <c r="R48" s="15" t="s">
        <v>78</v>
      </c>
      <c r="S48" s="13" t="s">
        <v>39</v>
      </c>
      <c r="T48" s="103" t="s">
        <v>82</v>
      </c>
    </row>
    <row r="49" spans="1:20" s="2" customFormat="1" x14ac:dyDescent="0.25">
      <c r="A49" s="170" t="s">
        <v>0</v>
      </c>
      <c r="B49" s="8">
        <v>0</v>
      </c>
      <c r="C49" s="219">
        <v>8.1999999999999993</v>
      </c>
      <c r="D49" s="222" t="s">
        <v>34</v>
      </c>
      <c r="E49" s="222" t="s">
        <v>88</v>
      </c>
      <c r="F49" s="113">
        <v>6.86</v>
      </c>
      <c r="G49" s="113">
        <v>0.24</v>
      </c>
      <c r="H49" s="176"/>
      <c r="I49" s="113">
        <v>6.86</v>
      </c>
      <c r="J49" s="113">
        <v>0.24</v>
      </c>
      <c r="K49" s="243"/>
      <c r="L49" s="202">
        <v>7.98</v>
      </c>
      <c r="M49" s="183" t="s">
        <v>34</v>
      </c>
      <c r="N49" s="183" t="s">
        <v>32</v>
      </c>
      <c r="O49" s="113">
        <v>5.29</v>
      </c>
      <c r="P49" s="113">
        <v>0.2</v>
      </c>
      <c r="Q49" s="176"/>
      <c r="R49" s="113">
        <v>5.29</v>
      </c>
      <c r="S49" s="114">
        <v>0.2</v>
      </c>
      <c r="T49" s="211"/>
    </row>
    <row r="50" spans="1:20" s="2" customFormat="1" x14ac:dyDescent="0.25">
      <c r="A50" s="171"/>
      <c r="B50" s="7">
        <v>24</v>
      </c>
      <c r="C50" s="220"/>
      <c r="D50" s="165"/>
      <c r="E50" s="165"/>
      <c r="F50" s="49">
        <v>4.8499999999999996</v>
      </c>
      <c r="G50" s="49">
        <v>0.36</v>
      </c>
      <c r="H50" s="177"/>
      <c r="I50" s="49">
        <v>4.16</v>
      </c>
      <c r="J50" s="49">
        <v>0.34</v>
      </c>
      <c r="K50" s="244"/>
      <c r="L50" s="203"/>
      <c r="M50" s="184"/>
      <c r="N50" s="184"/>
      <c r="O50" s="49">
        <v>4.3099999999999996</v>
      </c>
      <c r="P50" s="49">
        <v>0.28000000000000003</v>
      </c>
      <c r="Q50" s="177"/>
      <c r="R50" s="49">
        <v>0.06</v>
      </c>
      <c r="S50" s="52">
        <v>0.13</v>
      </c>
      <c r="T50" s="240"/>
    </row>
    <row r="51" spans="1:20" s="2" customFormat="1" ht="15" customHeight="1" x14ac:dyDescent="0.25">
      <c r="A51" s="171"/>
      <c r="B51" s="7">
        <v>48</v>
      </c>
      <c r="C51" s="220"/>
      <c r="D51" s="165"/>
      <c r="E51" s="165"/>
      <c r="F51" s="49">
        <v>6.24</v>
      </c>
      <c r="G51" s="49">
        <v>0.18</v>
      </c>
      <c r="H51" s="178"/>
      <c r="I51" s="49">
        <v>2.33</v>
      </c>
      <c r="J51" s="49">
        <v>0.69</v>
      </c>
      <c r="K51" s="244"/>
      <c r="L51" s="203"/>
      <c r="M51" s="184"/>
      <c r="N51" s="184"/>
      <c r="O51" s="49">
        <v>2.4</v>
      </c>
      <c r="P51" s="49">
        <v>0.04</v>
      </c>
      <c r="Q51" s="178"/>
      <c r="R51" s="49">
        <v>0</v>
      </c>
      <c r="S51" s="52">
        <v>0</v>
      </c>
      <c r="T51" s="139">
        <f>(1/(((R49-R51)/B51)/60))/60</f>
        <v>9.0737240075614345</v>
      </c>
    </row>
    <row r="52" spans="1:20" s="2" customFormat="1" ht="15.75" thickBot="1" x14ac:dyDescent="0.3">
      <c r="A52" s="171"/>
      <c r="B52" s="7">
        <v>96</v>
      </c>
      <c r="C52" s="220"/>
      <c r="D52" s="165"/>
      <c r="E52" s="165"/>
      <c r="F52" s="50">
        <v>4.2699999999999996</v>
      </c>
      <c r="G52" s="50">
        <v>0.42</v>
      </c>
      <c r="H52" s="131">
        <f>(1/(((F49-F52)/B52)/60))/60</f>
        <v>37.065637065637048</v>
      </c>
      <c r="I52" s="50">
        <v>0.28999999999999998</v>
      </c>
      <c r="J52" s="50">
        <v>0.35</v>
      </c>
      <c r="K52" s="131">
        <f>(1/(((I49-I52)/B52)/60))/60</f>
        <v>14.611872146118722</v>
      </c>
      <c r="L52" s="203"/>
      <c r="M52" s="184"/>
      <c r="N52" s="184"/>
      <c r="O52" s="50">
        <v>1.27</v>
      </c>
      <c r="P52" s="50">
        <v>0.36</v>
      </c>
      <c r="Q52" s="131">
        <f>(1/(((O49-O52)/B52)/60))/60</f>
        <v>23.880597014925378</v>
      </c>
      <c r="R52" s="50">
        <v>0</v>
      </c>
      <c r="S52" s="119">
        <v>0</v>
      </c>
      <c r="T52" s="108"/>
    </row>
    <row r="53" spans="1:20" s="2" customFormat="1" x14ac:dyDescent="0.25">
      <c r="A53" s="170" t="s">
        <v>1</v>
      </c>
      <c r="B53" s="8">
        <v>0</v>
      </c>
      <c r="C53" s="220"/>
      <c r="D53" s="165"/>
      <c r="E53" s="165"/>
      <c r="F53" s="61">
        <v>5.15</v>
      </c>
      <c r="G53" s="61">
        <v>7.0000000000000007E-2</v>
      </c>
      <c r="H53" s="196"/>
      <c r="I53" s="61">
        <v>5.15</v>
      </c>
      <c r="J53" s="61">
        <v>7.0000000000000007E-2</v>
      </c>
      <c r="K53" s="245"/>
      <c r="L53" s="203"/>
      <c r="M53" s="184"/>
      <c r="N53" s="184"/>
      <c r="O53" s="61">
        <v>0</v>
      </c>
      <c r="P53" s="61">
        <v>0</v>
      </c>
      <c r="Q53" s="144" t="s">
        <v>4</v>
      </c>
      <c r="R53" s="61">
        <v>0</v>
      </c>
      <c r="S53" s="121">
        <v>0</v>
      </c>
      <c r="T53" s="123" t="s">
        <v>4</v>
      </c>
    </row>
    <row r="54" spans="1:20" s="2" customFormat="1" x14ac:dyDescent="0.25">
      <c r="A54" s="171"/>
      <c r="B54" s="7">
        <v>24</v>
      </c>
      <c r="C54" s="220"/>
      <c r="D54" s="165"/>
      <c r="E54" s="165"/>
      <c r="F54" s="47">
        <v>2.3199999999999998</v>
      </c>
      <c r="G54" s="47">
        <v>0.39</v>
      </c>
      <c r="H54" s="197"/>
      <c r="I54" s="47">
        <v>0.1</v>
      </c>
      <c r="J54" s="47">
        <v>0.21</v>
      </c>
      <c r="K54" s="245"/>
      <c r="L54" s="203"/>
      <c r="M54" s="184"/>
      <c r="N54" s="184"/>
      <c r="O54" s="47">
        <v>0</v>
      </c>
      <c r="P54" s="47">
        <v>0</v>
      </c>
      <c r="Q54" s="246"/>
      <c r="R54" s="47">
        <v>0</v>
      </c>
      <c r="S54" s="115">
        <v>0</v>
      </c>
      <c r="T54" s="242"/>
    </row>
    <row r="55" spans="1:20" s="2" customFormat="1" ht="14.45" customHeight="1" x14ac:dyDescent="0.25">
      <c r="A55" s="171"/>
      <c r="B55" s="7">
        <v>48</v>
      </c>
      <c r="C55" s="220"/>
      <c r="D55" s="165"/>
      <c r="E55" s="165"/>
      <c r="F55" s="47">
        <v>2.17</v>
      </c>
      <c r="G55" s="47">
        <v>0.06</v>
      </c>
      <c r="H55" s="198"/>
      <c r="I55" s="47">
        <v>0</v>
      </c>
      <c r="J55" s="47">
        <v>0</v>
      </c>
      <c r="K55" s="139">
        <f>(1/(((I53-I55)/B55)/60))/60</f>
        <v>9.3203883495145625</v>
      </c>
      <c r="L55" s="203"/>
      <c r="M55" s="184"/>
      <c r="N55" s="184"/>
      <c r="O55" s="47">
        <v>0</v>
      </c>
      <c r="P55" s="47">
        <v>0</v>
      </c>
      <c r="Q55" s="247"/>
      <c r="R55" s="47">
        <v>0</v>
      </c>
      <c r="S55" s="115">
        <v>0</v>
      </c>
      <c r="T55" s="212"/>
    </row>
    <row r="56" spans="1:20" s="2" customFormat="1" ht="15" customHeight="1" thickBot="1" x14ac:dyDescent="0.3">
      <c r="A56" s="172"/>
      <c r="B56" s="5">
        <v>96</v>
      </c>
      <c r="C56" s="221"/>
      <c r="D56" s="166"/>
      <c r="E56" s="166"/>
      <c r="F56" s="142">
        <v>0.45</v>
      </c>
      <c r="G56" s="142">
        <v>0.51</v>
      </c>
      <c r="H56" s="131">
        <f>(1/(((F53-F56)/B56)/60))/60</f>
        <v>20.425531914893618</v>
      </c>
      <c r="I56" s="142">
        <v>0</v>
      </c>
      <c r="J56" s="142">
        <v>0</v>
      </c>
      <c r="K56" s="146"/>
      <c r="L56" s="204"/>
      <c r="M56" s="185"/>
      <c r="N56" s="185"/>
      <c r="O56" s="142">
        <v>0</v>
      </c>
      <c r="P56" s="142">
        <v>0</v>
      </c>
      <c r="Q56" s="248"/>
      <c r="R56" s="142">
        <v>0</v>
      </c>
      <c r="S56" s="145">
        <v>0</v>
      </c>
      <c r="T56" s="241"/>
    </row>
    <row r="57" spans="1:20" s="2" customFormat="1" x14ac:dyDescent="0.25"/>
    <row r="58" spans="1:20" s="2" customFormat="1" x14ac:dyDescent="0.25"/>
    <row r="59" spans="1:20" s="2" customFormat="1" x14ac:dyDescent="0.25">
      <c r="P59" s="51"/>
    </row>
    <row r="60" spans="1:20" s="2" customFormat="1" x14ac:dyDescent="0.25"/>
    <row r="61" spans="1:20" s="2" customFormat="1" x14ac:dyDescent="0.25"/>
    <row r="62" spans="1:20" s="2" customFormat="1" x14ac:dyDescent="0.25"/>
    <row r="63" spans="1:20" s="2" customFormat="1" x14ac:dyDescent="0.25"/>
    <row r="64" spans="1:20" s="2" customFormat="1" x14ac:dyDescent="0.25"/>
    <row r="65" spans="7:8" s="2" customFormat="1" ht="32.25" customHeight="1" x14ac:dyDescent="0.25"/>
    <row r="66" spans="7:8" s="2" customFormat="1" x14ac:dyDescent="0.25"/>
    <row r="67" spans="7:8" s="2" customFormat="1" x14ac:dyDescent="0.25">
      <c r="G67" s="32" t="s">
        <v>91</v>
      </c>
      <c r="H67" s="51">
        <f>AVERAGE(H8,Q8,AG24,AM24,H41,Q41,H52,Q52)</f>
        <v>24.149620318253245</v>
      </c>
    </row>
    <row r="68" spans="7:8" s="2" customFormat="1" x14ac:dyDescent="0.25">
      <c r="G68" s="32"/>
      <c r="H68" s="51"/>
    </row>
    <row r="69" spans="7:8" s="2" customFormat="1" x14ac:dyDescent="0.25"/>
    <row r="70" spans="7:8" s="2" customFormat="1" x14ac:dyDescent="0.25"/>
    <row r="71" spans="7:8" s="2" customFormat="1" x14ac:dyDescent="0.25"/>
    <row r="72" spans="7:8" s="2" customFormat="1" x14ac:dyDescent="0.25"/>
    <row r="73" spans="7:8" s="2" customFormat="1" x14ac:dyDescent="0.25"/>
    <row r="74" spans="7:8" s="2" customFormat="1" x14ac:dyDescent="0.25"/>
    <row r="75" spans="7:8" s="2" customFormat="1" x14ac:dyDescent="0.25"/>
    <row r="76" spans="7:8" s="2" customFormat="1" x14ac:dyDescent="0.25"/>
    <row r="77" spans="7:8" s="2" customFormat="1" x14ac:dyDescent="0.25"/>
    <row r="78" spans="7:8" s="2" customFormat="1" x14ac:dyDescent="0.25"/>
    <row r="79" spans="7:8" s="2" customFormat="1" x14ac:dyDescent="0.25"/>
    <row r="80" spans="7:8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pans="59:70" s="2" customFormat="1" x14ac:dyDescent="0.25"/>
    <row r="146" spans="59:70" s="2" customFormat="1" x14ac:dyDescent="0.25"/>
    <row r="147" spans="59:70" s="2" customFormat="1" x14ac:dyDescent="0.25"/>
    <row r="148" spans="59:70" s="2" customFormat="1" x14ac:dyDescent="0.25"/>
    <row r="149" spans="59:70" s="2" customFormat="1" x14ac:dyDescent="0.25"/>
    <row r="150" spans="59:70" s="2" customFormat="1" x14ac:dyDescent="0.25"/>
    <row r="151" spans="59:70" s="2" customFormat="1" x14ac:dyDescent="0.25"/>
    <row r="152" spans="59:70" s="2" customFormat="1" x14ac:dyDescent="0.25"/>
    <row r="153" spans="59:70" s="2" customFormat="1" x14ac:dyDescent="0.25"/>
    <row r="154" spans="59:70" s="2" customFormat="1" x14ac:dyDescent="0.25"/>
    <row r="155" spans="59:70" s="2" customFormat="1" x14ac:dyDescent="0.25"/>
    <row r="156" spans="59:70" s="2" customFormat="1" x14ac:dyDescent="0.25"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</row>
  </sheetData>
  <mergeCells count="103">
    <mergeCell ref="H49:H51"/>
    <mergeCell ref="H53:H55"/>
    <mergeCell ref="K49:K51"/>
    <mergeCell ref="K53:K54"/>
    <mergeCell ref="Q49:Q51"/>
    <mergeCell ref="Q54:Q56"/>
    <mergeCell ref="L47:T47"/>
    <mergeCell ref="C47:K47"/>
    <mergeCell ref="N49:N56"/>
    <mergeCell ref="L2:T2"/>
    <mergeCell ref="C36:K36"/>
    <mergeCell ref="L36:T36"/>
    <mergeCell ref="AJ17:AJ23"/>
    <mergeCell ref="AJ25:AJ29"/>
    <mergeCell ref="AJ31:AJ32"/>
    <mergeCell ref="AM17:AM23"/>
    <mergeCell ref="AM25:AM29"/>
    <mergeCell ref="AM31:AM32"/>
    <mergeCell ref="Q9:Q12"/>
    <mergeCell ref="T4:T7"/>
    <mergeCell ref="T9:T10"/>
    <mergeCell ref="T12:T13"/>
    <mergeCell ref="AE15:AJ15"/>
    <mergeCell ref="C2:K2"/>
    <mergeCell ref="M4:M8"/>
    <mergeCell ref="N4:N8"/>
    <mergeCell ref="H4:H7"/>
    <mergeCell ref="K4:K7"/>
    <mergeCell ref="Q4:Q7"/>
    <mergeCell ref="M9:M13"/>
    <mergeCell ref="N9:N13"/>
    <mergeCell ref="A47:B47"/>
    <mergeCell ref="A49:A52"/>
    <mergeCell ref="C49:C56"/>
    <mergeCell ref="D49:D56"/>
    <mergeCell ref="E49:E56"/>
    <mergeCell ref="A53:A56"/>
    <mergeCell ref="D17:D32"/>
    <mergeCell ref="E17:E32"/>
    <mergeCell ref="K17:K32"/>
    <mergeCell ref="C17:C32"/>
    <mergeCell ref="J17:J32"/>
    <mergeCell ref="C38:C45"/>
    <mergeCell ref="D38:D45"/>
    <mergeCell ref="E38:E45"/>
    <mergeCell ref="A4:A8"/>
    <mergeCell ref="A9:A13"/>
    <mergeCell ref="C4:C8"/>
    <mergeCell ref="C9:C13"/>
    <mergeCell ref="D4:D8"/>
    <mergeCell ref="E4:E8"/>
    <mergeCell ref="U4:U8"/>
    <mergeCell ref="W4:W8"/>
    <mergeCell ref="U9:U13"/>
    <mergeCell ref="W9:W13"/>
    <mergeCell ref="M49:M56"/>
    <mergeCell ref="L49:L56"/>
    <mergeCell ref="L17:L32"/>
    <mergeCell ref="Q15:AD15"/>
    <mergeCell ref="N38:N45"/>
    <mergeCell ref="R17:R32"/>
    <mergeCell ref="Q17:Q32"/>
    <mergeCell ref="L38:L45"/>
    <mergeCell ref="L4:L8"/>
    <mergeCell ref="U38:AD38"/>
    <mergeCell ref="U40:U43"/>
    <mergeCell ref="Y40:Y43"/>
    <mergeCell ref="M38:M45"/>
    <mergeCell ref="T54:T56"/>
    <mergeCell ref="T49:T50"/>
    <mergeCell ref="Q38:Q40"/>
    <mergeCell ref="T40:T41"/>
    <mergeCell ref="Q43:Q45"/>
    <mergeCell ref="T43:T45"/>
    <mergeCell ref="D9:D13"/>
    <mergeCell ref="E9:E13"/>
    <mergeCell ref="L9:L13"/>
    <mergeCell ref="H9:H12"/>
    <mergeCell ref="K9:K10"/>
    <mergeCell ref="K12:K13"/>
    <mergeCell ref="A42:A45"/>
    <mergeCell ref="A38:A41"/>
    <mergeCell ref="A36:B36"/>
    <mergeCell ref="H38:H40"/>
    <mergeCell ref="H42:H44"/>
    <mergeCell ref="K40:K41"/>
    <mergeCell ref="K44:K45"/>
    <mergeCell ref="AR30:BC30"/>
    <mergeCell ref="A15:B15"/>
    <mergeCell ref="C15:P15"/>
    <mergeCell ref="S17:S32"/>
    <mergeCell ref="Y17:Y32"/>
    <mergeCell ref="Z17:Z32"/>
    <mergeCell ref="X17:X32"/>
    <mergeCell ref="A17:A24"/>
    <mergeCell ref="A25:A32"/>
    <mergeCell ref="AK15:AP15"/>
    <mergeCell ref="AG17:AG23"/>
    <mergeCell ref="AG25:AG29"/>
    <mergeCell ref="AG31:AG32"/>
    <mergeCell ref="AP17:AP23"/>
    <mergeCell ref="AP25:AP28"/>
    <mergeCell ref="AP30:AP3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F0C29-44F8-4F38-9E3D-352A4EAA6B03}">
  <dimension ref="A1:BU84"/>
  <sheetViews>
    <sheetView topLeftCell="A14" zoomScale="85" zoomScaleNormal="85" workbookViewId="0">
      <selection activeCell="F42" sqref="F42"/>
    </sheetView>
  </sheetViews>
  <sheetFormatPr defaultColWidth="9.140625" defaultRowHeight="15" x14ac:dyDescent="0.25"/>
  <cols>
    <col min="1" max="1" width="24.140625" style="2" customWidth="1"/>
    <col min="2" max="2" width="9.42578125" style="2" bestFit="1" customWidth="1"/>
    <col min="3" max="3" width="14.42578125" style="2" customWidth="1"/>
    <col min="4" max="5" width="7.42578125" style="2" customWidth="1"/>
    <col min="6" max="7" width="10.7109375" style="2" customWidth="1"/>
    <col min="8" max="8" width="9.140625" style="2"/>
    <col min="9" max="9" width="9.85546875" style="2" customWidth="1"/>
    <col min="10" max="10" width="9.7109375" style="2" bestFit="1" customWidth="1"/>
    <col min="11" max="11" width="11.140625" style="2" customWidth="1"/>
    <col min="12" max="12" width="9.5703125" style="2" customWidth="1"/>
    <col min="13" max="17" width="9.140625" style="2"/>
    <col min="18" max="19" width="7.42578125" style="2" customWidth="1"/>
    <col min="20" max="24" width="9.140625" style="2"/>
    <col min="25" max="26" width="7.42578125" style="2" customWidth="1"/>
    <col min="27" max="30" width="9.140625" style="2"/>
    <col min="31" max="33" width="9.140625" style="2" customWidth="1"/>
    <col min="34" max="39" width="9.140625" style="2"/>
    <col min="40" max="42" width="9.140625" style="32"/>
    <col min="43" max="43" width="9.140625" style="7"/>
    <col min="44" max="44" width="10.85546875" style="2" customWidth="1"/>
    <col min="45" max="73" width="9.140625" style="2"/>
    <col min="74" max="16384" width="9.140625" style="3"/>
  </cols>
  <sheetData>
    <row r="1" spans="1:72" s="2" customFormat="1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N1" s="32"/>
      <c r="AO1" s="32"/>
      <c r="AP1" s="32"/>
      <c r="AQ1" s="7"/>
    </row>
    <row r="2" spans="1:72" s="2" customFormat="1" ht="18.75" x14ac:dyDescent="0.3">
      <c r="A2" s="33" t="s">
        <v>19</v>
      </c>
      <c r="B2" s="34"/>
      <c r="C2" s="237" t="s">
        <v>89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238"/>
      <c r="Q2" s="237" t="s">
        <v>81</v>
      </c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238"/>
      <c r="AE2" s="173" t="s">
        <v>90</v>
      </c>
      <c r="AF2" s="174"/>
      <c r="AG2" s="174"/>
      <c r="AH2" s="174"/>
      <c r="AI2" s="174"/>
      <c r="AJ2" s="175"/>
      <c r="AK2" s="173" t="s">
        <v>80</v>
      </c>
      <c r="AL2" s="174"/>
      <c r="AM2" s="174"/>
      <c r="AN2" s="174"/>
      <c r="AO2" s="174"/>
      <c r="AP2" s="175"/>
    </row>
    <row r="3" spans="1:72" s="2" customFormat="1" ht="46.5" customHeight="1" thickBot="1" x14ac:dyDescent="0.35">
      <c r="A3" s="35"/>
      <c r="B3" s="35" t="s">
        <v>83</v>
      </c>
      <c r="C3" s="31" t="s">
        <v>79</v>
      </c>
      <c r="D3" s="15" t="s">
        <v>75</v>
      </c>
      <c r="E3" s="15" t="s">
        <v>76</v>
      </c>
      <c r="F3" s="15" t="s">
        <v>77</v>
      </c>
      <c r="G3" s="13" t="s">
        <v>39</v>
      </c>
      <c r="H3" s="15" t="s">
        <v>78</v>
      </c>
      <c r="I3" s="85" t="s">
        <v>39</v>
      </c>
      <c r="J3" s="15" t="s">
        <v>79</v>
      </c>
      <c r="K3" s="15" t="s">
        <v>75</v>
      </c>
      <c r="L3" s="15" t="s">
        <v>76</v>
      </c>
      <c r="M3" s="15" t="s">
        <v>77</v>
      </c>
      <c r="N3" s="13" t="s">
        <v>39</v>
      </c>
      <c r="O3" s="15" t="s">
        <v>78</v>
      </c>
      <c r="P3" s="85" t="s">
        <v>39</v>
      </c>
      <c r="Q3" s="31" t="s">
        <v>79</v>
      </c>
      <c r="R3" s="15" t="s">
        <v>75</v>
      </c>
      <c r="S3" s="15" t="s">
        <v>76</v>
      </c>
      <c r="T3" s="15" t="s">
        <v>77</v>
      </c>
      <c r="U3" s="13" t="s">
        <v>39</v>
      </c>
      <c r="V3" s="15" t="s">
        <v>78</v>
      </c>
      <c r="W3" s="85" t="s">
        <v>39</v>
      </c>
      <c r="X3" s="31" t="s">
        <v>79</v>
      </c>
      <c r="Y3" s="15" t="s">
        <v>75</v>
      </c>
      <c r="Z3" s="15" t="s">
        <v>76</v>
      </c>
      <c r="AA3" s="15" t="s">
        <v>77</v>
      </c>
      <c r="AB3" s="13" t="s">
        <v>39</v>
      </c>
      <c r="AC3" s="15" t="s">
        <v>78</v>
      </c>
      <c r="AD3" s="85" t="s">
        <v>39</v>
      </c>
      <c r="AE3" s="15" t="s">
        <v>77</v>
      </c>
      <c r="AF3" s="13" t="s">
        <v>39</v>
      </c>
      <c r="AG3" s="103" t="s">
        <v>82</v>
      </c>
      <c r="AH3" s="31" t="s">
        <v>78</v>
      </c>
      <c r="AI3" s="13" t="s">
        <v>39</v>
      </c>
      <c r="AJ3" s="103" t="s">
        <v>82</v>
      </c>
      <c r="AK3" s="31" t="s">
        <v>77</v>
      </c>
      <c r="AL3" s="13" t="s">
        <v>39</v>
      </c>
      <c r="AM3" s="103" t="s">
        <v>82</v>
      </c>
      <c r="AN3" s="15" t="s">
        <v>78</v>
      </c>
      <c r="AO3" s="13" t="s">
        <v>39</v>
      </c>
      <c r="AP3" s="103" t="s">
        <v>82</v>
      </c>
      <c r="AQ3" s="7"/>
    </row>
    <row r="4" spans="1:72" s="2" customFormat="1" x14ac:dyDescent="0.25">
      <c r="A4" s="170" t="s">
        <v>0</v>
      </c>
      <c r="B4" s="8">
        <v>0</v>
      </c>
      <c r="C4" s="167">
        <v>7.68</v>
      </c>
      <c r="D4" s="164" t="s">
        <v>21</v>
      </c>
      <c r="E4" s="164" t="s">
        <v>22</v>
      </c>
      <c r="F4" s="36">
        <v>7.43</v>
      </c>
      <c r="G4" s="36">
        <v>0.05</v>
      </c>
      <c r="H4" s="36">
        <v>7.43</v>
      </c>
      <c r="I4" s="37">
        <v>0.05</v>
      </c>
      <c r="J4" s="252">
        <v>7.95</v>
      </c>
      <c r="K4" s="164" t="s">
        <v>23</v>
      </c>
      <c r="L4" s="164" t="s">
        <v>24</v>
      </c>
      <c r="M4" s="36">
        <v>7.73</v>
      </c>
      <c r="N4" s="36">
        <v>0.04</v>
      </c>
      <c r="O4" s="36">
        <v>7.73</v>
      </c>
      <c r="P4" s="37">
        <v>0.04</v>
      </c>
      <c r="Q4" s="249">
        <v>7.92</v>
      </c>
      <c r="R4" s="180" t="s">
        <v>21</v>
      </c>
      <c r="S4" s="183" t="s">
        <v>22</v>
      </c>
      <c r="T4" s="55">
        <v>7.24</v>
      </c>
      <c r="U4" s="55">
        <v>0.11</v>
      </c>
      <c r="V4" s="55">
        <v>7.24</v>
      </c>
      <c r="W4" s="56">
        <v>0.11</v>
      </c>
      <c r="X4" s="186">
        <v>8.02</v>
      </c>
      <c r="Y4" s="183" t="s">
        <v>23</v>
      </c>
      <c r="Z4" s="183" t="s">
        <v>24</v>
      </c>
      <c r="AA4" s="61">
        <v>7.38</v>
      </c>
      <c r="AB4" s="61">
        <v>0.15</v>
      </c>
      <c r="AC4" s="61">
        <v>7.38</v>
      </c>
      <c r="AD4" s="62">
        <v>0.15</v>
      </c>
      <c r="AE4" s="57">
        <f t="shared" ref="AE4:AE17" si="0">AVERAGE(F4,M4)</f>
        <v>7.58</v>
      </c>
      <c r="AF4" s="70">
        <f>AVERAGE(G4,N4)</f>
        <v>4.4999999999999998E-2</v>
      </c>
      <c r="AG4" s="243"/>
      <c r="AH4" s="73">
        <f t="shared" ref="AH4:AH10" si="1">AVERAGE(H4,O4)</f>
        <v>7.58</v>
      </c>
      <c r="AI4" s="86">
        <f>AVERAGE(I4,P4)</f>
        <v>4.4999999999999998E-2</v>
      </c>
      <c r="AJ4" s="233"/>
      <c r="AK4" s="38">
        <f t="shared" ref="AK4:AK9" si="2">AVERAGE(T4,AA4)</f>
        <v>7.3100000000000005</v>
      </c>
      <c r="AL4" s="75">
        <f>AVERAGE(U4,AB4)</f>
        <v>0.13</v>
      </c>
      <c r="AM4" s="233"/>
      <c r="AN4" s="57">
        <f t="shared" ref="AN4:AN10" si="3">AVERAGE(V4,AC4)</f>
        <v>7.3100000000000005</v>
      </c>
      <c r="AO4" s="75">
        <f>AVERAGE(W4,AD4)</f>
        <v>0.13</v>
      </c>
      <c r="AP4" s="233"/>
      <c r="AQ4" s="7"/>
    </row>
    <row r="5" spans="1:72" s="2" customFormat="1" x14ac:dyDescent="0.25">
      <c r="A5" s="171"/>
      <c r="B5" s="7">
        <v>0.5</v>
      </c>
      <c r="C5" s="168"/>
      <c r="D5" s="165"/>
      <c r="E5" s="165"/>
      <c r="F5" s="39">
        <v>7.47</v>
      </c>
      <c r="G5" s="39">
        <v>0.05</v>
      </c>
      <c r="H5" s="39">
        <v>6.83</v>
      </c>
      <c r="I5" s="41">
        <v>0.11</v>
      </c>
      <c r="J5" s="253"/>
      <c r="K5" s="165"/>
      <c r="L5" s="165"/>
      <c r="M5" s="39"/>
      <c r="N5" s="39"/>
      <c r="O5" s="39"/>
      <c r="P5" s="41"/>
      <c r="Q5" s="250"/>
      <c r="R5" s="181"/>
      <c r="S5" s="184"/>
      <c r="T5" s="46">
        <v>7.42</v>
      </c>
      <c r="U5" s="46">
        <v>0.05</v>
      </c>
      <c r="V5" s="47">
        <v>6.59</v>
      </c>
      <c r="W5" s="48">
        <v>0.15</v>
      </c>
      <c r="X5" s="187"/>
      <c r="Y5" s="184"/>
      <c r="Z5" s="184"/>
      <c r="AA5" s="47"/>
      <c r="AB5" s="47"/>
      <c r="AC5" s="47"/>
      <c r="AD5" s="48"/>
      <c r="AE5" s="58">
        <f t="shared" si="0"/>
        <v>7.47</v>
      </c>
      <c r="AF5" s="71">
        <f t="shared" ref="AF5:AF19" si="4">AVERAGE(G5,N5)</f>
        <v>0.05</v>
      </c>
      <c r="AG5" s="244"/>
      <c r="AH5" s="71">
        <f t="shared" si="1"/>
        <v>6.83</v>
      </c>
      <c r="AI5" s="74">
        <f t="shared" ref="AI5:AI19" si="5">AVERAGE(I5,P5)</f>
        <v>0.11</v>
      </c>
      <c r="AJ5" s="199"/>
      <c r="AK5" s="40">
        <f t="shared" si="2"/>
        <v>7.42</v>
      </c>
      <c r="AL5" s="74">
        <f t="shared" ref="AL5:AL19" si="6">AVERAGE(U5,AB5)</f>
        <v>0.05</v>
      </c>
      <c r="AM5" s="199"/>
      <c r="AN5" s="58">
        <f t="shared" si="3"/>
        <v>6.59</v>
      </c>
      <c r="AO5" s="74">
        <f t="shared" ref="AO5:AO19" si="7">AVERAGE(W5,AD5)</f>
        <v>0.15</v>
      </c>
      <c r="AP5" s="199"/>
      <c r="AQ5" s="51"/>
    </row>
    <row r="6" spans="1:72" s="2" customFormat="1" x14ac:dyDescent="0.25">
      <c r="A6" s="171"/>
      <c r="B6" s="7">
        <v>1</v>
      </c>
      <c r="C6" s="168"/>
      <c r="D6" s="165"/>
      <c r="E6" s="165"/>
      <c r="F6" s="39">
        <v>7.48</v>
      </c>
      <c r="G6" s="39">
        <v>7.0000000000000007E-2</v>
      </c>
      <c r="H6" s="39">
        <v>6.45</v>
      </c>
      <c r="I6" s="41">
        <v>0.05</v>
      </c>
      <c r="J6" s="253"/>
      <c r="K6" s="165"/>
      <c r="L6" s="165"/>
      <c r="M6" s="39">
        <v>7.64</v>
      </c>
      <c r="N6" s="39">
        <v>0.05</v>
      </c>
      <c r="O6" s="39">
        <v>6.28</v>
      </c>
      <c r="P6" s="41">
        <v>0.25</v>
      </c>
      <c r="Q6" s="250"/>
      <c r="R6" s="181"/>
      <c r="S6" s="184"/>
      <c r="T6" s="46">
        <v>7.3</v>
      </c>
      <c r="U6" s="46">
        <v>0.18</v>
      </c>
      <c r="V6" s="47">
        <v>5.83</v>
      </c>
      <c r="W6" s="48">
        <v>0.3</v>
      </c>
      <c r="X6" s="187"/>
      <c r="Y6" s="184"/>
      <c r="Z6" s="184"/>
      <c r="AA6" s="47">
        <v>7.19</v>
      </c>
      <c r="AB6" s="47">
        <v>0.15</v>
      </c>
      <c r="AC6" s="47">
        <v>5.83</v>
      </c>
      <c r="AD6" s="48">
        <v>0.54</v>
      </c>
      <c r="AE6" s="58">
        <f t="shared" si="0"/>
        <v>7.5600000000000005</v>
      </c>
      <c r="AF6" s="71">
        <f t="shared" si="4"/>
        <v>6.0000000000000005E-2</v>
      </c>
      <c r="AG6" s="244"/>
      <c r="AH6" s="71">
        <f t="shared" si="1"/>
        <v>6.3650000000000002</v>
      </c>
      <c r="AI6" s="74">
        <f t="shared" si="5"/>
        <v>0.15</v>
      </c>
      <c r="AJ6" s="199"/>
      <c r="AK6" s="40">
        <f t="shared" si="2"/>
        <v>7.2450000000000001</v>
      </c>
      <c r="AL6" s="74">
        <f t="shared" si="6"/>
        <v>0.16499999999999998</v>
      </c>
      <c r="AM6" s="199"/>
      <c r="AN6" s="58">
        <f t="shared" si="3"/>
        <v>5.83</v>
      </c>
      <c r="AO6" s="74">
        <f t="shared" si="7"/>
        <v>0.42000000000000004</v>
      </c>
      <c r="AP6" s="199"/>
      <c r="AQ6" s="51"/>
    </row>
    <row r="7" spans="1:72" s="2" customFormat="1" x14ac:dyDescent="0.25">
      <c r="A7" s="171"/>
      <c r="B7" s="7">
        <v>2</v>
      </c>
      <c r="C7" s="168"/>
      <c r="D7" s="165"/>
      <c r="E7" s="165"/>
      <c r="F7" s="39">
        <v>7.28</v>
      </c>
      <c r="G7" s="39">
        <v>0.24</v>
      </c>
      <c r="H7" s="39">
        <v>5.49</v>
      </c>
      <c r="I7" s="41">
        <v>0.08</v>
      </c>
      <c r="J7" s="253"/>
      <c r="K7" s="165"/>
      <c r="L7" s="165"/>
      <c r="M7" s="39"/>
      <c r="N7" s="39"/>
      <c r="O7" s="39"/>
      <c r="P7" s="41"/>
      <c r="Q7" s="250"/>
      <c r="R7" s="181"/>
      <c r="S7" s="184"/>
      <c r="T7" s="46">
        <v>6.95</v>
      </c>
      <c r="U7" s="46">
        <v>0.12</v>
      </c>
      <c r="V7" s="47">
        <v>4.8499999999999996</v>
      </c>
      <c r="W7" s="48">
        <v>0.1</v>
      </c>
      <c r="X7" s="187"/>
      <c r="Y7" s="184"/>
      <c r="Z7" s="184"/>
      <c r="AA7" s="47"/>
      <c r="AB7" s="47"/>
      <c r="AC7" s="47"/>
      <c r="AD7" s="48"/>
      <c r="AE7" s="58">
        <f t="shared" si="0"/>
        <v>7.28</v>
      </c>
      <c r="AF7" s="71">
        <f t="shared" si="4"/>
        <v>0.24</v>
      </c>
      <c r="AG7" s="244"/>
      <c r="AH7" s="71">
        <f t="shared" si="1"/>
        <v>5.49</v>
      </c>
      <c r="AI7" s="74">
        <f t="shared" si="5"/>
        <v>0.08</v>
      </c>
      <c r="AJ7" s="199"/>
      <c r="AK7" s="40">
        <f t="shared" si="2"/>
        <v>6.95</v>
      </c>
      <c r="AL7" s="74">
        <f t="shared" si="6"/>
        <v>0.12</v>
      </c>
      <c r="AM7" s="199"/>
      <c r="AN7" s="58">
        <f t="shared" si="3"/>
        <v>4.8499999999999996</v>
      </c>
      <c r="AO7" s="74">
        <f t="shared" si="7"/>
        <v>0.1</v>
      </c>
      <c r="AP7" s="199"/>
      <c r="AQ7" s="51"/>
    </row>
    <row r="8" spans="1:72" s="2" customFormat="1" x14ac:dyDescent="0.25">
      <c r="A8" s="171"/>
      <c r="B8" s="7">
        <v>6</v>
      </c>
      <c r="C8" s="168"/>
      <c r="D8" s="165"/>
      <c r="E8" s="165"/>
      <c r="F8" s="39">
        <v>6.86</v>
      </c>
      <c r="G8" s="39">
        <v>0.04</v>
      </c>
      <c r="H8" s="39">
        <v>1.93</v>
      </c>
      <c r="I8" s="41">
        <v>1.1100000000000001</v>
      </c>
      <c r="J8" s="253"/>
      <c r="K8" s="165"/>
      <c r="L8" s="165"/>
      <c r="M8" s="39">
        <v>7.44</v>
      </c>
      <c r="N8" s="39">
        <v>0.08</v>
      </c>
      <c r="O8" s="39">
        <v>0</v>
      </c>
      <c r="P8" s="41">
        <v>0</v>
      </c>
      <c r="Q8" s="250"/>
      <c r="R8" s="181"/>
      <c r="S8" s="184"/>
      <c r="T8" s="46">
        <v>6.83</v>
      </c>
      <c r="U8" s="46">
        <v>0.26</v>
      </c>
      <c r="V8" s="47">
        <v>2.73</v>
      </c>
      <c r="W8" s="48">
        <v>0.39</v>
      </c>
      <c r="X8" s="187"/>
      <c r="Y8" s="184"/>
      <c r="Z8" s="184"/>
      <c r="AA8" s="47">
        <v>6.78</v>
      </c>
      <c r="AB8" s="47">
        <v>0.18</v>
      </c>
      <c r="AC8" s="47">
        <v>2.92</v>
      </c>
      <c r="AD8" s="48">
        <v>0.51</v>
      </c>
      <c r="AE8" s="58">
        <f t="shared" si="0"/>
        <v>7.15</v>
      </c>
      <c r="AF8" s="71">
        <f t="shared" si="4"/>
        <v>0.06</v>
      </c>
      <c r="AG8" s="244"/>
      <c r="AH8" s="71">
        <f t="shared" si="1"/>
        <v>0.96499999999999997</v>
      </c>
      <c r="AI8" s="74">
        <f t="shared" si="5"/>
        <v>0.55500000000000005</v>
      </c>
      <c r="AJ8" s="234"/>
      <c r="AK8" s="40">
        <f t="shared" si="2"/>
        <v>6.8049999999999997</v>
      </c>
      <c r="AL8" s="74">
        <f t="shared" si="6"/>
        <v>0.22</v>
      </c>
      <c r="AM8" s="199"/>
      <c r="AN8" s="58">
        <f t="shared" si="3"/>
        <v>2.8250000000000002</v>
      </c>
      <c r="AO8" s="74">
        <f t="shared" si="7"/>
        <v>0.45</v>
      </c>
      <c r="AP8" s="234"/>
      <c r="AQ8" s="51"/>
    </row>
    <row r="9" spans="1:72" s="2" customFormat="1" x14ac:dyDescent="0.25">
      <c r="A9" s="171"/>
      <c r="B9" s="7">
        <v>12</v>
      </c>
      <c r="C9" s="168"/>
      <c r="D9" s="165"/>
      <c r="E9" s="165"/>
      <c r="F9" s="39"/>
      <c r="G9" s="39"/>
      <c r="H9" s="39"/>
      <c r="I9" s="41"/>
      <c r="J9" s="253"/>
      <c r="K9" s="165"/>
      <c r="L9" s="165"/>
      <c r="M9" s="39">
        <v>6.63</v>
      </c>
      <c r="N9" s="39">
        <v>0.08</v>
      </c>
      <c r="O9" s="39">
        <v>0</v>
      </c>
      <c r="P9" s="41">
        <v>0</v>
      </c>
      <c r="Q9" s="250"/>
      <c r="R9" s="181"/>
      <c r="S9" s="184"/>
      <c r="T9" s="46"/>
      <c r="U9" s="46"/>
      <c r="V9" s="47"/>
      <c r="W9" s="48"/>
      <c r="X9" s="187"/>
      <c r="Y9" s="184"/>
      <c r="Z9" s="184"/>
      <c r="AA9" s="49">
        <v>6.12</v>
      </c>
      <c r="AB9" s="49">
        <v>0.37</v>
      </c>
      <c r="AC9" s="49">
        <v>0</v>
      </c>
      <c r="AD9" s="66">
        <v>0</v>
      </c>
      <c r="AE9" s="58">
        <f t="shared" si="0"/>
        <v>6.63</v>
      </c>
      <c r="AF9" s="71">
        <f t="shared" si="4"/>
        <v>0.08</v>
      </c>
      <c r="AG9" s="244"/>
      <c r="AH9" s="71">
        <f t="shared" si="1"/>
        <v>0</v>
      </c>
      <c r="AI9" s="74">
        <f t="shared" si="5"/>
        <v>0</v>
      </c>
      <c r="AJ9" s="97">
        <f>(1/(((AH4-AH9)/B9)/60))/60</f>
        <v>1.5831134564643798</v>
      </c>
      <c r="AK9" s="40">
        <f t="shared" si="2"/>
        <v>6.12</v>
      </c>
      <c r="AL9" s="74">
        <f t="shared" si="6"/>
        <v>0.37</v>
      </c>
      <c r="AM9" s="199"/>
      <c r="AN9" s="58">
        <f t="shared" si="3"/>
        <v>0</v>
      </c>
      <c r="AO9" s="74">
        <f t="shared" si="7"/>
        <v>0</v>
      </c>
      <c r="AP9" s="97">
        <f>(1/(((AN4-AN9)/B9)/60))/60</f>
        <v>1.6415868673050613</v>
      </c>
      <c r="AQ9" s="51"/>
    </row>
    <row r="10" spans="1:72" s="2" customFormat="1" x14ac:dyDescent="0.25">
      <c r="A10" s="171"/>
      <c r="B10" s="7">
        <v>24</v>
      </c>
      <c r="C10" s="168"/>
      <c r="D10" s="165"/>
      <c r="E10" s="165"/>
      <c r="F10" s="39"/>
      <c r="G10" s="39"/>
      <c r="H10" s="39"/>
      <c r="I10" s="41"/>
      <c r="J10" s="253"/>
      <c r="K10" s="165"/>
      <c r="L10" s="165"/>
      <c r="M10" s="39">
        <v>6.36</v>
      </c>
      <c r="N10" s="39">
        <v>7.0000000000000007E-2</v>
      </c>
      <c r="O10" s="39">
        <v>0</v>
      </c>
      <c r="P10" s="41">
        <v>0</v>
      </c>
      <c r="Q10" s="250"/>
      <c r="R10" s="181"/>
      <c r="S10" s="184"/>
      <c r="T10" s="39"/>
      <c r="U10" s="39"/>
      <c r="V10" s="39"/>
      <c r="W10" s="41"/>
      <c r="X10" s="187"/>
      <c r="Y10" s="184"/>
      <c r="Z10" s="184"/>
      <c r="AA10" s="49">
        <v>6.23</v>
      </c>
      <c r="AB10" s="49">
        <v>0.2</v>
      </c>
      <c r="AC10" s="49">
        <v>0</v>
      </c>
      <c r="AD10" s="66">
        <v>0</v>
      </c>
      <c r="AE10" s="58">
        <f t="shared" si="0"/>
        <v>6.36</v>
      </c>
      <c r="AF10" s="71">
        <f t="shared" si="4"/>
        <v>7.0000000000000007E-2</v>
      </c>
      <c r="AG10" s="261"/>
      <c r="AH10" s="71">
        <f t="shared" si="1"/>
        <v>0</v>
      </c>
      <c r="AI10" s="74">
        <f t="shared" si="5"/>
        <v>0</v>
      </c>
      <c r="AJ10" s="199"/>
      <c r="AK10" s="40">
        <f t="shared" ref="AK10:AK19" si="8">AVERAGE(T10,AA10)</f>
        <v>6.23</v>
      </c>
      <c r="AL10" s="74">
        <f t="shared" si="6"/>
        <v>0.2</v>
      </c>
      <c r="AM10" s="234"/>
      <c r="AN10" s="58">
        <f t="shared" si="3"/>
        <v>0</v>
      </c>
      <c r="AO10" s="74">
        <f t="shared" si="7"/>
        <v>0</v>
      </c>
      <c r="AP10" s="199"/>
      <c r="AQ10" s="51"/>
    </row>
    <row r="11" spans="1:72" s="2" customFormat="1" ht="15" customHeight="1" thickBot="1" x14ac:dyDescent="0.3">
      <c r="A11" s="172"/>
      <c r="B11" s="5">
        <v>48</v>
      </c>
      <c r="C11" s="168"/>
      <c r="D11" s="165"/>
      <c r="E11" s="165"/>
      <c r="F11" s="42"/>
      <c r="G11" s="42"/>
      <c r="H11" s="42"/>
      <c r="I11" s="108"/>
      <c r="J11" s="253"/>
      <c r="K11" s="165"/>
      <c r="L11" s="165"/>
      <c r="M11" s="42">
        <v>6.36</v>
      </c>
      <c r="N11" s="42">
        <v>7.0000000000000007E-2</v>
      </c>
      <c r="O11" s="42">
        <v>0</v>
      </c>
      <c r="P11" s="108">
        <v>0</v>
      </c>
      <c r="Q11" s="250"/>
      <c r="R11" s="181"/>
      <c r="S11" s="184"/>
      <c r="T11" s="141"/>
      <c r="U11" s="141"/>
      <c r="V11" s="142"/>
      <c r="W11" s="147"/>
      <c r="X11" s="187"/>
      <c r="Y11" s="184"/>
      <c r="Z11" s="184"/>
      <c r="AA11" s="50">
        <v>5.77</v>
      </c>
      <c r="AB11" s="50">
        <v>0.25</v>
      </c>
      <c r="AC11" s="50">
        <v>0</v>
      </c>
      <c r="AD11" s="67">
        <v>0</v>
      </c>
      <c r="AE11" s="59">
        <f t="shared" si="0"/>
        <v>6.36</v>
      </c>
      <c r="AF11" s="72">
        <f t="shared" si="4"/>
        <v>7.0000000000000007E-2</v>
      </c>
      <c r="AG11" s="96">
        <f>(1/(((AE4-AE11)/B11)/60))/60</f>
        <v>39.344262295081982</v>
      </c>
      <c r="AH11" s="87">
        <f t="shared" ref="AH11:AH19" si="9">AVERAGE(H11,O11)</f>
        <v>0</v>
      </c>
      <c r="AI11" s="76">
        <f t="shared" si="5"/>
        <v>0</v>
      </c>
      <c r="AJ11" s="200"/>
      <c r="AK11" s="77">
        <f t="shared" si="8"/>
        <v>5.77</v>
      </c>
      <c r="AL11" s="78">
        <f t="shared" si="6"/>
        <v>0.25</v>
      </c>
      <c r="AM11" s="96">
        <f>(1/(((AK4-AK11)/B11)/60))/60</f>
        <v>31.168831168831151</v>
      </c>
      <c r="AN11" s="88">
        <f t="shared" ref="AN11:AN19" si="10">AVERAGE(V11,AC11)</f>
        <v>0</v>
      </c>
      <c r="AO11" s="78">
        <f t="shared" si="7"/>
        <v>0</v>
      </c>
      <c r="AP11" s="200"/>
      <c r="AQ11" s="51"/>
    </row>
    <row r="12" spans="1:72" s="2" customFormat="1" x14ac:dyDescent="0.25">
      <c r="A12" s="170" t="s">
        <v>1</v>
      </c>
      <c r="B12" s="8">
        <v>0</v>
      </c>
      <c r="C12" s="168"/>
      <c r="D12" s="165"/>
      <c r="E12" s="165"/>
      <c r="F12" s="44">
        <v>6.83</v>
      </c>
      <c r="G12" s="44">
        <v>0.04</v>
      </c>
      <c r="H12" s="44">
        <v>6.83</v>
      </c>
      <c r="I12" s="45">
        <v>0.04</v>
      </c>
      <c r="J12" s="253"/>
      <c r="K12" s="165"/>
      <c r="L12" s="165"/>
      <c r="M12" s="44">
        <v>7.41</v>
      </c>
      <c r="N12" s="44">
        <v>7.0000000000000007E-2</v>
      </c>
      <c r="O12" s="44">
        <v>7.41</v>
      </c>
      <c r="P12" s="45">
        <v>7.0000000000000007E-2</v>
      </c>
      <c r="Q12" s="250"/>
      <c r="R12" s="181"/>
      <c r="S12" s="184"/>
      <c r="T12" s="44">
        <v>1.47</v>
      </c>
      <c r="U12" s="44">
        <v>1.38</v>
      </c>
      <c r="V12" s="44">
        <v>1.47</v>
      </c>
      <c r="W12" s="45">
        <v>1.38</v>
      </c>
      <c r="X12" s="187"/>
      <c r="Y12" s="184"/>
      <c r="Z12" s="184"/>
      <c r="AA12" s="61">
        <v>2.41</v>
      </c>
      <c r="AB12" s="61">
        <v>2.2000000000000002</v>
      </c>
      <c r="AC12" s="61">
        <v>2.41</v>
      </c>
      <c r="AD12" s="63">
        <v>2.2000000000000002</v>
      </c>
      <c r="AE12" s="60">
        <f t="shared" si="0"/>
        <v>7.12</v>
      </c>
      <c r="AF12" s="73">
        <f t="shared" si="4"/>
        <v>5.5000000000000007E-2</v>
      </c>
      <c r="AG12" s="243"/>
      <c r="AH12" s="73">
        <f t="shared" si="9"/>
        <v>7.12</v>
      </c>
      <c r="AI12" s="86">
        <f t="shared" si="5"/>
        <v>5.5000000000000007E-2</v>
      </c>
      <c r="AJ12" s="233"/>
      <c r="AK12" s="38">
        <f>AVERAGE(T12,AA12)</f>
        <v>1.94</v>
      </c>
      <c r="AL12" s="75">
        <f t="shared" si="6"/>
        <v>1.79</v>
      </c>
      <c r="AM12" s="233"/>
      <c r="AN12" s="57">
        <f t="shared" si="10"/>
        <v>1.94</v>
      </c>
      <c r="AO12" s="75">
        <f t="shared" si="7"/>
        <v>1.79</v>
      </c>
      <c r="AP12" s="211"/>
    </row>
    <row r="13" spans="1:72" s="2" customFormat="1" x14ac:dyDescent="0.25">
      <c r="A13" s="171"/>
      <c r="B13" s="7">
        <v>0.5</v>
      </c>
      <c r="C13" s="168"/>
      <c r="D13" s="165"/>
      <c r="E13" s="165"/>
      <c r="F13" s="46">
        <v>6.58</v>
      </c>
      <c r="G13" s="46">
        <v>0.13</v>
      </c>
      <c r="H13" s="47">
        <v>6.15</v>
      </c>
      <c r="I13" s="48">
        <v>0.19</v>
      </c>
      <c r="J13" s="253"/>
      <c r="K13" s="165"/>
      <c r="L13" s="165"/>
      <c r="M13" s="46"/>
      <c r="N13" s="46"/>
      <c r="O13" s="47"/>
      <c r="P13" s="48"/>
      <c r="Q13" s="250"/>
      <c r="R13" s="181"/>
      <c r="S13" s="184"/>
      <c r="T13" s="46">
        <v>2.65</v>
      </c>
      <c r="U13" s="46">
        <v>0.53</v>
      </c>
      <c r="V13" s="47">
        <v>3.09</v>
      </c>
      <c r="W13" s="48">
        <v>0.37</v>
      </c>
      <c r="X13" s="187"/>
      <c r="Y13" s="184"/>
      <c r="Z13" s="184"/>
      <c r="AA13" s="47"/>
      <c r="AB13" s="47"/>
      <c r="AC13" s="47"/>
      <c r="AD13" s="48"/>
      <c r="AE13" s="58">
        <f t="shared" si="0"/>
        <v>6.58</v>
      </c>
      <c r="AF13" s="71">
        <f t="shared" si="4"/>
        <v>0.13</v>
      </c>
      <c r="AG13" s="244"/>
      <c r="AH13" s="71">
        <f t="shared" si="9"/>
        <v>6.15</v>
      </c>
      <c r="AI13" s="74">
        <f t="shared" si="5"/>
        <v>0.19</v>
      </c>
      <c r="AJ13" s="199"/>
      <c r="AK13" s="40">
        <f t="shared" si="8"/>
        <v>2.65</v>
      </c>
      <c r="AL13" s="74">
        <f t="shared" si="6"/>
        <v>0.53</v>
      </c>
      <c r="AM13" s="199"/>
      <c r="AN13" s="58">
        <f t="shared" si="10"/>
        <v>3.09</v>
      </c>
      <c r="AO13" s="74">
        <f t="shared" si="7"/>
        <v>0.37</v>
      </c>
      <c r="AP13" s="212"/>
      <c r="AQ13" s="51"/>
    </row>
    <row r="14" spans="1:72" s="2" customFormat="1" x14ac:dyDescent="0.25">
      <c r="A14" s="171"/>
      <c r="B14" s="7">
        <v>1</v>
      </c>
      <c r="C14" s="168"/>
      <c r="D14" s="165"/>
      <c r="E14" s="165"/>
      <c r="F14" s="46">
        <v>6.36</v>
      </c>
      <c r="G14" s="46">
        <v>0.48</v>
      </c>
      <c r="H14" s="47">
        <v>5.59</v>
      </c>
      <c r="I14" s="48">
        <v>0.14000000000000001</v>
      </c>
      <c r="J14" s="253"/>
      <c r="K14" s="165"/>
      <c r="L14" s="165"/>
      <c r="M14" s="46">
        <v>6.89</v>
      </c>
      <c r="N14" s="46">
        <v>0.04</v>
      </c>
      <c r="O14" s="47">
        <v>5.7</v>
      </c>
      <c r="P14" s="48">
        <v>0.08</v>
      </c>
      <c r="Q14" s="250"/>
      <c r="R14" s="181"/>
      <c r="S14" s="184"/>
      <c r="T14" s="46">
        <v>2.84</v>
      </c>
      <c r="U14" s="46">
        <v>0.36</v>
      </c>
      <c r="V14" s="47">
        <v>2.09</v>
      </c>
      <c r="W14" s="48">
        <v>0.33</v>
      </c>
      <c r="X14" s="187"/>
      <c r="Y14" s="184"/>
      <c r="Z14" s="184"/>
      <c r="AA14" s="47">
        <v>3.28</v>
      </c>
      <c r="AB14" s="47">
        <v>0.4</v>
      </c>
      <c r="AC14" s="47">
        <v>0.94</v>
      </c>
      <c r="AD14" s="48">
        <v>1.29</v>
      </c>
      <c r="AE14" s="58">
        <f t="shared" si="0"/>
        <v>6.625</v>
      </c>
      <c r="AF14" s="71">
        <f t="shared" si="4"/>
        <v>0.26</v>
      </c>
      <c r="AG14" s="244"/>
      <c r="AH14" s="71">
        <f t="shared" si="9"/>
        <v>5.6449999999999996</v>
      </c>
      <c r="AI14" s="74">
        <f t="shared" si="5"/>
        <v>0.11000000000000001</v>
      </c>
      <c r="AJ14" s="199"/>
      <c r="AK14" s="40">
        <f t="shared" si="8"/>
        <v>3.0599999999999996</v>
      </c>
      <c r="AL14" s="74">
        <f t="shared" si="6"/>
        <v>0.38</v>
      </c>
      <c r="AM14" s="199"/>
      <c r="AN14" s="58">
        <f t="shared" si="10"/>
        <v>1.5149999999999999</v>
      </c>
      <c r="AO14" s="74">
        <f t="shared" si="7"/>
        <v>0.81</v>
      </c>
      <c r="AP14" s="212"/>
      <c r="AQ14" s="51"/>
    </row>
    <row r="15" spans="1:72" s="2" customFormat="1" ht="15.75" thickBot="1" x14ac:dyDescent="0.3">
      <c r="A15" s="171"/>
      <c r="B15" s="7">
        <v>2</v>
      </c>
      <c r="C15" s="168"/>
      <c r="D15" s="165"/>
      <c r="E15" s="165"/>
      <c r="F15" s="47">
        <v>6.28</v>
      </c>
      <c r="G15" s="47">
        <v>0.22</v>
      </c>
      <c r="H15" s="47">
        <v>4.8099999999999996</v>
      </c>
      <c r="I15" s="48">
        <v>0.31</v>
      </c>
      <c r="J15" s="253"/>
      <c r="K15" s="165"/>
      <c r="L15" s="165"/>
      <c r="M15" s="47"/>
      <c r="N15" s="47"/>
      <c r="O15" s="47"/>
      <c r="P15" s="48"/>
      <c r="Q15" s="250"/>
      <c r="R15" s="181"/>
      <c r="S15" s="184"/>
      <c r="T15" s="46">
        <v>2.42</v>
      </c>
      <c r="U15" s="46">
        <v>0.28999999999999998</v>
      </c>
      <c r="V15" s="47">
        <v>1.61</v>
      </c>
      <c r="W15" s="48">
        <v>0.91</v>
      </c>
      <c r="X15" s="187"/>
      <c r="Y15" s="184"/>
      <c r="Z15" s="184"/>
      <c r="AA15" s="47"/>
      <c r="AB15" s="47"/>
      <c r="AC15" s="47"/>
      <c r="AD15" s="48"/>
      <c r="AE15" s="58">
        <f t="shared" si="0"/>
        <v>6.28</v>
      </c>
      <c r="AF15" s="71">
        <f t="shared" si="4"/>
        <v>0.22</v>
      </c>
      <c r="AG15" s="244"/>
      <c r="AH15" s="71">
        <f t="shared" si="9"/>
        <v>4.8099999999999996</v>
      </c>
      <c r="AI15" s="74">
        <f t="shared" si="5"/>
        <v>0.31</v>
      </c>
      <c r="AJ15" s="199"/>
      <c r="AK15" s="40">
        <f t="shared" si="8"/>
        <v>2.42</v>
      </c>
      <c r="AL15" s="74">
        <f t="shared" si="6"/>
        <v>0.28999999999999998</v>
      </c>
      <c r="AM15" s="199"/>
      <c r="AN15" s="58">
        <f t="shared" si="10"/>
        <v>1.61</v>
      </c>
      <c r="AO15" s="74">
        <f t="shared" si="7"/>
        <v>0.91</v>
      </c>
      <c r="AP15" s="240"/>
      <c r="AQ15" s="51"/>
    </row>
    <row r="16" spans="1:72" s="2" customFormat="1" ht="15" customHeight="1" thickBot="1" x14ac:dyDescent="0.3">
      <c r="A16" s="171"/>
      <c r="B16" s="7">
        <v>6</v>
      </c>
      <c r="C16" s="168"/>
      <c r="D16" s="165"/>
      <c r="E16" s="165"/>
      <c r="F16" s="46">
        <v>5.98</v>
      </c>
      <c r="G16" s="46">
        <v>0.24</v>
      </c>
      <c r="H16" s="47">
        <v>2.33</v>
      </c>
      <c r="I16" s="48">
        <v>0.32</v>
      </c>
      <c r="J16" s="253"/>
      <c r="K16" s="165"/>
      <c r="L16" s="165"/>
      <c r="M16" s="46">
        <v>6.71</v>
      </c>
      <c r="N16" s="46">
        <v>0.05</v>
      </c>
      <c r="O16" s="47">
        <v>0.61</v>
      </c>
      <c r="P16" s="48">
        <v>0.83</v>
      </c>
      <c r="Q16" s="250"/>
      <c r="R16" s="181"/>
      <c r="S16" s="184"/>
      <c r="T16" s="46">
        <v>0.76</v>
      </c>
      <c r="U16" s="46">
        <v>1.05</v>
      </c>
      <c r="V16" s="47">
        <v>0</v>
      </c>
      <c r="W16" s="48">
        <v>0</v>
      </c>
      <c r="X16" s="187"/>
      <c r="Y16" s="184"/>
      <c r="Z16" s="184"/>
      <c r="AA16" s="47">
        <v>2.52</v>
      </c>
      <c r="AB16" s="47">
        <v>0.54</v>
      </c>
      <c r="AC16" s="47">
        <v>0</v>
      </c>
      <c r="AD16" s="48">
        <v>0</v>
      </c>
      <c r="AE16" s="58">
        <f t="shared" si="0"/>
        <v>6.3450000000000006</v>
      </c>
      <c r="AF16" s="71">
        <f t="shared" si="4"/>
        <v>0.14499999999999999</v>
      </c>
      <c r="AG16" s="244"/>
      <c r="AH16" s="71">
        <f t="shared" si="9"/>
        <v>1.47</v>
      </c>
      <c r="AI16" s="74">
        <f t="shared" si="5"/>
        <v>0.57499999999999996</v>
      </c>
      <c r="AJ16" s="234"/>
      <c r="AK16" s="40">
        <f t="shared" si="8"/>
        <v>1.6400000000000001</v>
      </c>
      <c r="AL16" s="74">
        <f t="shared" si="6"/>
        <v>0.79500000000000004</v>
      </c>
      <c r="AM16" s="199"/>
      <c r="AN16" s="58">
        <f t="shared" si="10"/>
        <v>0</v>
      </c>
      <c r="AO16" s="74">
        <f t="shared" si="7"/>
        <v>0</v>
      </c>
      <c r="AP16" s="97">
        <f>(1/(((AN12-AN16)/B16)/60))/60</f>
        <v>3.0927835051546397</v>
      </c>
      <c r="AQ16" s="51"/>
      <c r="AS16" s="158" t="s">
        <v>38</v>
      </c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60"/>
      <c r="BI16" s="158" t="s">
        <v>37</v>
      </c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60"/>
    </row>
    <row r="17" spans="1:44" s="2" customFormat="1" x14ac:dyDescent="0.25">
      <c r="A17" s="171"/>
      <c r="B17" s="7">
        <v>12</v>
      </c>
      <c r="C17" s="168"/>
      <c r="D17" s="165"/>
      <c r="E17" s="165"/>
      <c r="F17" s="148"/>
      <c r="G17" s="148"/>
      <c r="H17" s="148"/>
      <c r="I17" s="112"/>
      <c r="J17" s="253"/>
      <c r="K17" s="165"/>
      <c r="L17" s="165"/>
      <c r="M17" s="49">
        <v>5.76</v>
      </c>
      <c r="N17" s="49">
        <v>7.0000000000000007E-2</v>
      </c>
      <c r="O17" s="49">
        <v>0</v>
      </c>
      <c r="P17" s="66">
        <v>0</v>
      </c>
      <c r="Q17" s="250"/>
      <c r="R17" s="181"/>
      <c r="S17" s="184"/>
      <c r="T17" s="148"/>
      <c r="U17" s="148"/>
      <c r="V17" s="148"/>
      <c r="W17" s="112"/>
      <c r="X17" s="187"/>
      <c r="Y17" s="184"/>
      <c r="Z17" s="184"/>
      <c r="AA17" s="49">
        <v>1.25</v>
      </c>
      <c r="AB17" s="49">
        <v>1.1599999999999999</v>
      </c>
      <c r="AC17" s="49">
        <v>0</v>
      </c>
      <c r="AD17" s="66">
        <v>0</v>
      </c>
      <c r="AE17" s="58">
        <f t="shared" si="0"/>
        <v>5.76</v>
      </c>
      <c r="AF17" s="71">
        <f t="shared" si="4"/>
        <v>7.0000000000000007E-2</v>
      </c>
      <c r="AG17" s="244"/>
      <c r="AH17" s="71">
        <f t="shared" si="9"/>
        <v>0</v>
      </c>
      <c r="AI17" s="74">
        <f t="shared" si="5"/>
        <v>0</v>
      </c>
      <c r="AJ17" s="97">
        <f>(1/(((AH12-AH17)/B17)/60))/60</f>
        <v>1.6853932584269662</v>
      </c>
      <c r="AK17" s="40">
        <f t="shared" si="8"/>
        <v>1.25</v>
      </c>
      <c r="AL17" s="74">
        <f t="shared" si="6"/>
        <v>1.1599999999999999</v>
      </c>
      <c r="AM17" s="199"/>
      <c r="AN17" s="58">
        <f t="shared" si="10"/>
        <v>0</v>
      </c>
      <c r="AO17" s="74">
        <f t="shared" si="7"/>
        <v>0</v>
      </c>
      <c r="AP17" s="199"/>
      <c r="AQ17" s="51"/>
      <c r="AR17" s="54"/>
    </row>
    <row r="18" spans="1:44" s="2" customFormat="1" ht="14.45" customHeight="1" x14ac:dyDescent="0.25">
      <c r="A18" s="171"/>
      <c r="B18" s="7">
        <v>24</v>
      </c>
      <c r="C18" s="168"/>
      <c r="D18" s="165"/>
      <c r="E18" s="165"/>
      <c r="F18" s="39"/>
      <c r="G18" s="39"/>
      <c r="H18" s="39"/>
      <c r="I18" s="41"/>
      <c r="J18" s="253"/>
      <c r="K18" s="165"/>
      <c r="L18" s="165"/>
      <c r="M18" s="49">
        <v>5.7</v>
      </c>
      <c r="N18" s="49">
        <v>7.0000000000000007E-2</v>
      </c>
      <c r="O18" s="49">
        <v>0</v>
      </c>
      <c r="P18" s="66">
        <v>0</v>
      </c>
      <c r="Q18" s="250"/>
      <c r="R18" s="181"/>
      <c r="S18" s="184"/>
      <c r="T18" s="39"/>
      <c r="U18" s="39"/>
      <c r="V18" s="39"/>
      <c r="W18" s="41"/>
      <c r="X18" s="187"/>
      <c r="Y18" s="184"/>
      <c r="Z18" s="184"/>
      <c r="AA18" s="49">
        <v>1.67</v>
      </c>
      <c r="AB18" s="49">
        <v>1</v>
      </c>
      <c r="AC18" s="49">
        <v>0</v>
      </c>
      <c r="AD18" s="66">
        <v>0</v>
      </c>
      <c r="AE18" s="58">
        <f t="shared" ref="AE18:AE19" si="11">AVERAGE(F18,M18)</f>
        <v>5.7</v>
      </c>
      <c r="AF18" s="71">
        <f t="shared" si="4"/>
        <v>7.0000000000000007E-2</v>
      </c>
      <c r="AG18" s="261"/>
      <c r="AH18" s="71">
        <f t="shared" si="9"/>
        <v>0</v>
      </c>
      <c r="AI18" s="74">
        <f t="shared" si="5"/>
        <v>0</v>
      </c>
      <c r="AJ18" s="199"/>
      <c r="AK18" s="40">
        <f t="shared" si="8"/>
        <v>1.67</v>
      </c>
      <c r="AL18" s="74">
        <f t="shared" si="6"/>
        <v>1</v>
      </c>
      <c r="AM18" s="234"/>
      <c r="AN18" s="58">
        <f t="shared" si="10"/>
        <v>0</v>
      </c>
      <c r="AO18" s="74">
        <f t="shared" si="7"/>
        <v>0</v>
      </c>
      <c r="AP18" s="199"/>
      <c r="AQ18" s="51"/>
    </row>
    <row r="19" spans="1:44" s="2" customFormat="1" ht="15" customHeight="1" thickBot="1" x14ac:dyDescent="0.3">
      <c r="A19" s="172"/>
      <c r="B19" s="5">
        <v>48</v>
      </c>
      <c r="C19" s="169"/>
      <c r="D19" s="166"/>
      <c r="E19" s="166"/>
      <c r="F19" s="149"/>
      <c r="G19" s="149"/>
      <c r="H19" s="149"/>
      <c r="I19" s="150"/>
      <c r="J19" s="254"/>
      <c r="K19" s="166"/>
      <c r="L19" s="166"/>
      <c r="M19" s="50">
        <v>5.1100000000000003</v>
      </c>
      <c r="N19" s="50">
        <v>0.3</v>
      </c>
      <c r="O19" s="50">
        <v>0</v>
      </c>
      <c r="P19" s="67">
        <v>0</v>
      </c>
      <c r="Q19" s="251"/>
      <c r="R19" s="182"/>
      <c r="S19" s="185"/>
      <c r="T19" s="149"/>
      <c r="U19" s="149"/>
      <c r="V19" s="149"/>
      <c r="W19" s="150"/>
      <c r="X19" s="188"/>
      <c r="Y19" s="185"/>
      <c r="Z19" s="185"/>
      <c r="AA19" s="50">
        <v>0.3</v>
      </c>
      <c r="AB19" s="50">
        <v>0.68</v>
      </c>
      <c r="AC19" s="50">
        <v>0</v>
      </c>
      <c r="AD19" s="67">
        <v>0</v>
      </c>
      <c r="AE19" s="59">
        <f t="shared" si="11"/>
        <v>5.1100000000000003</v>
      </c>
      <c r="AF19" s="72">
        <f t="shared" si="4"/>
        <v>0.3</v>
      </c>
      <c r="AG19" s="96">
        <f>(1/(((AE12-AE19)/B19)/60))/60</f>
        <v>23.880597014925378</v>
      </c>
      <c r="AH19" s="87">
        <f t="shared" si="9"/>
        <v>0</v>
      </c>
      <c r="AI19" s="76">
        <f t="shared" si="5"/>
        <v>0</v>
      </c>
      <c r="AJ19" s="200"/>
      <c r="AK19" s="43">
        <f t="shared" si="8"/>
        <v>0.3</v>
      </c>
      <c r="AL19" s="76">
        <f t="shared" si="6"/>
        <v>0.68</v>
      </c>
      <c r="AM19" s="96">
        <f>(1/(((AK12-AK19)/B19)/60))/60</f>
        <v>29.268292682926834</v>
      </c>
      <c r="AN19" s="59">
        <f t="shared" si="10"/>
        <v>0</v>
      </c>
      <c r="AO19" s="76">
        <f t="shared" si="7"/>
        <v>0</v>
      </c>
      <c r="AP19" s="200"/>
      <c r="AQ19" s="51"/>
    </row>
    <row r="20" spans="1:44" s="2" customFormat="1" x14ac:dyDescent="0.25">
      <c r="AN20" s="32"/>
      <c r="AO20" s="32"/>
      <c r="AP20" s="32"/>
      <c r="AQ20" s="7"/>
    </row>
    <row r="21" spans="1:44" s="2" customFormat="1" x14ac:dyDescent="0.25">
      <c r="AN21" s="32"/>
      <c r="AO21" s="32"/>
      <c r="AP21" s="32"/>
      <c r="AQ21" s="7"/>
    </row>
    <row r="22" spans="1:44" s="2" customFormat="1" ht="18.75" x14ac:dyDescent="0.3">
      <c r="A22" s="33" t="s">
        <v>20</v>
      </c>
      <c r="B22" s="34"/>
      <c r="C22" s="237" t="s">
        <v>89</v>
      </c>
      <c r="D22" s="163"/>
      <c r="E22" s="163"/>
      <c r="F22" s="163"/>
      <c r="G22" s="163"/>
      <c r="H22" s="163"/>
      <c r="I22" s="163"/>
      <c r="J22" s="163"/>
      <c r="K22" s="238"/>
      <c r="L22" s="237" t="s">
        <v>81</v>
      </c>
      <c r="M22" s="163"/>
      <c r="N22" s="163"/>
      <c r="O22" s="163"/>
      <c r="P22" s="163"/>
      <c r="Q22" s="163"/>
      <c r="R22" s="163"/>
      <c r="S22" s="163"/>
      <c r="T22" s="238"/>
      <c r="U22" s="32"/>
      <c r="V22" s="32"/>
      <c r="W22" s="32"/>
      <c r="X22" s="7"/>
    </row>
    <row r="23" spans="1:44" s="2" customFormat="1" ht="47.25" thickBot="1" x14ac:dyDescent="0.35">
      <c r="A23" s="35"/>
      <c r="B23" s="35" t="s">
        <v>83</v>
      </c>
      <c r="C23" s="31" t="s">
        <v>79</v>
      </c>
      <c r="D23" s="15" t="s">
        <v>75</v>
      </c>
      <c r="E23" s="15" t="s">
        <v>76</v>
      </c>
      <c r="F23" s="15" t="s">
        <v>77</v>
      </c>
      <c r="G23" s="13" t="s">
        <v>39</v>
      </c>
      <c r="H23" s="15" t="s">
        <v>82</v>
      </c>
      <c r="I23" s="15" t="s">
        <v>78</v>
      </c>
      <c r="J23" s="13" t="s">
        <v>39</v>
      </c>
      <c r="K23" s="103" t="s">
        <v>82</v>
      </c>
      <c r="L23" s="31" t="s">
        <v>79</v>
      </c>
      <c r="M23" s="15" t="s">
        <v>75</v>
      </c>
      <c r="N23" s="15" t="s">
        <v>76</v>
      </c>
      <c r="O23" s="15" t="s">
        <v>77</v>
      </c>
      <c r="P23" s="13" t="s">
        <v>39</v>
      </c>
      <c r="Q23" s="15" t="s">
        <v>82</v>
      </c>
      <c r="R23" s="15" t="s">
        <v>78</v>
      </c>
      <c r="S23" s="13" t="s">
        <v>39</v>
      </c>
      <c r="T23" s="103" t="s">
        <v>82</v>
      </c>
      <c r="U23" s="92"/>
      <c r="W23" s="32"/>
      <c r="X23" s="32"/>
      <c r="Y23" s="32"/>
      <c r="Z23" s="32"/>
      <c r="AA23" s="7"/>
    </row>
    <row r="24" spans="1:44" s="2" customFormat="1" ht="15" customHeight="1" x14ac:dyDescent="0.25">
      <c r="A24" s="170" t="s">
        <v>0</v>
      </c>
      <c r="B24" s="8">
        <v>0</v>
      </c>
      <c r="C24" s="249">
        <v>8.42</v>
      </c>
      <c r="D24" s="183" t="s">
        <v>25</v>
      </c>
      <c r="E24" s="183" t="s">
        <v>26</v>
      </c>
      <c r="F24" s="36">
        <v>7.85</v>
      </c>
      <c r="G24" s="36">
        <v>0.03</v>
      </c>
      <c r="H24" s="213"/>
      <c r="I24" s="64">
        <v>7.85</v>
      </c>
      <c r="J24" s="36">
        <v>0.03</v>
      </c>
      <c r="K24" s="65"/>
      <c r="L24" s="249">
        <v>8.1</v>
      </c>
      <c r="M24" s="183" t="s">
        <v>25</v>
      </c>
      <c r="N24" s="183" t="s">
        <v>26</v>
      </c>
      <c r="O24" s="36">
        <v>7.55</v>
      </c>
      <c r="P24" s="36">
        <v>0.12</v>
      </c>
      <c r="Q24" s="255"/>
      <c r="R24" s="36">
        <v>7.55</v>
      </c>
      <c r="S24" s="129">
        <v>0.12</v>
      </c>
      <c r="T24" s="25"/>
      <c r="U24" s="93"/>
      <c r="W24" s="32"/>
      <c r="X24" s="32"/>
      <c r="Y24" s="32"/>
      <c r="Z24" s="32"/>
      <c r="AA24" s="7"/>
    </row>
    <row r="25" spans="1:44" s="2" customFormat="1" x14ac:dyDescent="0.25">
      <c r="A25" s="171"/>
      <c r="B25" s="7">
        <v>24</v>
      </c>
      <c r="C25" s="250"/>
      <c r="D25" s="184"/>
      <c r="E25" s="184"/>
      <c r="F25" s="39">
        <v>6.93</v>
      </c>
      <c r="G25" s="39">
        <v>0.04</v>
      </c>
      <c r="H25" s="214"/>
      <c r="I25" s="49">
        <v>0</v>
      </c>
      <c r="J25" s="49">
        <v>0</v>
      </c>
      <c r="K25" s="97">
        <f>(1/(((I24-I25)/B25)/60))/60</f>
        <v>3.057324840764331</v>
      </c>
      <c r="L25" s="250"/>
      <c r="M25" s="184"/>
      <c r="N25" s="184"/>
      <c r="O25" s="39">
        <v>6.25</v>
      </c>
      <c r="P25" s="39">
        <v>0.24</v>
      </c>
      <c r="Q25" s="256"/>
      <c r="R25" s="49">
        <v>0</v>
      </c>
      <c r="S25" s="52">
        <v>0</v>
      </c>
      <c r="T25" s="97">
        <f>(1/(((R24-R25)/B25)/60))/60</f>
        <v>3.1788079470198678</v>
      </c>
      <c r="U25" s="94"/>
      <c r="W25" s="32"/>
      <c r="X25" s="32"/>
      <c r="Y25" s="32"/>
      <c r="Z25" s="32"/>
      <c r="AA25" s="7"/>
    </row>
    <row r="26" spans="1:44" s="2" customFormat="1" x14ac:dyDescent="0.25">
      <c r="A26" s="171"/>
      <c r="B26" s="7">
        <v>48</v>
      </c>
      <c r="C26" s="250"/>
      <c r="D26" s="184"/>
      <c r="E26" s="184"/>
      <c r="F26" s="39">
        <v>6.53</v>
      </c>
      <c r="G26" s="39">
        <v>0.15</v>
      </c>
      <c r="H26" s="215"/>
      <c r="I26" s="49">
        <v>0</v>
      </c>
      <c r="J26" s="49">
        <v>0</v>
      </c>
      <c r="K26" s="235"/>
      <c r="L26" s="250"/>
      <c r="M26" s="184"/>
      <c r="N26" s="184"/>
      <c r="O26" s="39">
        <v>6.27</v>
      </c>
      <c r="P26" s="39">
        <v>0.28000000000000003</v>
      </c>
      <c r="Q26" s="257"/>
      <c r="R26" s="49">
        <v>0</v>
      </c>
      <c r="S26" s="52">
        <v>0</v>
      </c>
      <c r="T26" s="235"/>
      <c r="U26" s="94"/>
      <c r="W26" s="32"/>
      <c r="X26" s="32"/>
      <c r="Y26" s="32"/>
      <c r="Z26" s="32"/>
      <c r="AA26" s="7"/>
    </row>
    <row r="27" spans="1:44" s="2" customFormat="1" ht="15" customHeight="1" thickBot="1" x14ac:dyDescent="0.3">
      <c r="A27" s="172"/>
      <c r="B27" s="5">
        <v>96</v>
      </c>
      <c r="C27" s="250"/>
      <c r="D27" s="184"/>
      <c r="E27" s="184"/>
      <c r="F27" s="42">
        <v>5.12</v>
      </c>
      <c r="G27" s="42">
        <v>0.26</v>
      </c>
      <c r="H27" s="99">
        <f>(1/(((F24-F27)/B27)/60))/60</f>
        <v>35.164835164835168</v>
      </c>
      <c r="I27" s="50">
        <v>0</v>
      </c>
      <c r="J27" s="50">
        <v>0</v>
      </c>
      <c r="K27" s="200"/>
      <c r="L27" s="250"/>
      <c r="M27" s="184"/>
      <c r="N27" s="184"/>
      <c r="O27" s="42">
        <v>5.0999999999999996</v>
      </c>
      <c r="P27" s="42">
        <v>0.59</v>
      </c>
      <c r="Q27" s="97">
        <f>(1/(((O24-O27)/B27)/60))/60</f>
        <v>39.183673469387749</v>
      </c>
      <c r="R27" s="50">
        <v>0</v>
      </c>
      <c r="S27" s="119">
        <v>0</v>
      </c>
      <c r="T27" s="200"/>
      <c r="U27" s="94"/>
      <c r="W27" s="32"/>
      <c r="X27" s="32"/>
      <c r="Y27" s="32"/>
      <c r="Z27" s="32"/>
      <c r="AA27" s="7"/>
    </row>
    <row r="28" spans="1:44" s="2" customFormat="1" x14ac:dyDescent="0.25">
      <c r="A28" s="170" t="s">
        <v>1</v>
      </c>
      <c r="B28" s="8">
        <v>0</v>
      </c>
      <c r="C28" s="250"/>
      <c r="D28" s="184"/>
      <c r="E28" s="184"/>
      <c r="F28" s="44">
        <v>7.61</v>
      </c>
      <c r="G28" s="44">
        <v>0.03</v>
      </c>
      <c r="H28" s="189"/>
      <c r="I28" s="44">
        <v>7.61</v>
      </c>
      <c r="J28" s="44">
        <v>0.03</v>
      </c>
      <c r="K28" s="45"/>
      <c r="L28" s="250"/>
      <c r="M28" s="184"/>
      <c r="N28" s="184"/>
      <c r="O28" s="44">
        <v>4.34</v>
      </c>
      <c r="P28" s="44">
        <v>0.19</v>
      </c>
      <c r="Q28" s="258"/>
      <c r="R28" s="44">
        <v>4.34</v>
      </c>
      <c r="S28" s="69">
        <v>0.19</v>
      </c>
      <c r="T28" s="30"/>
      <c r="U28" s="94"/>
      <c r="W28" s="32"/>
      <c r="X28" s="32"/>
      <c r="Y28" s="32"/>
      <c r="Z28" s="32"/>
      <c r="AA28" s="7"/>
    </row>
    <row r="29" spans="1:44" s="2" customFormat="1" x14ac:dyDescent="0.25">
      <c r="A29" s="171"/>
      <c r="B29" s="7">
        <v>24</v>
      </c>
      <c r="C29" s="250"/>
      <c r="D29" s="184"/>
      <c r="E29" s="184"/>
      <c r="F29" s="49">
        <v>6.17</v>
      </c>
      <c r="G29" s="49">
        <v>0.23</v>
      </c>
      <c r="H29" s="190"/>
      <c r="I29" s="49">
        <v>0</v>
      </c>
      <c r="J29" s="49">
        <v>0</v>
      </c>
      <c r="K29" s="97">
        <f>(1/(((I28-I29)/B29)/60))/60</f>
        <v>3.1537450722733249</v>
      </c>
      <c r="L29" s="250"/>
      <c r="M29" s="184"/>
      <c r="N29" s="184"/>
      <c r="O29" s="49">
        <v>0.93</v>
      </c>
      <c r="P29" s="49">
        <v>1.28</v>
      </c>
      <c r="Q29" s="259"/>
      <c r="R29" s="49">
        <v>0</v>
      </c>
      <c r="S29" s="52">
        <v>0</v>
      </c>
      <c r="T29" s="97">
        <f>(1/(((R28-R29)/B29)/60))/60</f>
        <v>5.5299539170506922</v>
      </c>
      <c r="U29" s="94"/>
      <c r="W29" s="32"/>
      <c r="X29" s="32"/>
      <c r="Y29" s="32"/>
      <c r="Z29" s="32"/>
      <c r="AA29" s="7"/>
    </row>
    <row r="30" spans="1:44" s="2" customFormat="1" x14ac:dyDescent="0.25">
      <c r="A30" s="171"/>
      <c r="B30" s="7">
        <v>48</v>
      </c>
      <c r="C30" s="250"/>
      <c r="D30" s="184"/>
      <c r="E30" s="184"/>
      <c r="F30" s="49">
        <v>5.81</v>
      </c>
      <c r="G30" s="49">
        <v>0.13</v>
      </c>
      <c r="H30" s="191"/>
      <c r="I30" s="49">
        <v>0</v>
      </c>
      <c r="J30" s="49">
        <v>0</v>
      </c>
      <c r="K30" s="235"/>
      <c r="L30" s="250"/>
      <c r="M30" s="184"/>
      <c r="N30" s="184"/>
      <c r="O30" s="49">
        <v>0</v>
      </c>
      <c r="P30" s="49">
        <v>0</v>
      </c>
      <c r="Q30" s="260"/>
      <c r="R30" s="49">
        <v>0</v>
      </c>
      <c r="S30" s="52">
        <v>0</v>
      </c>
      <c r="T30" s="235"/>
      <c r="U30" s="94"/>
      <c r="W30" s="32"/>
      <c r="X30" s="32"/>
      <c r="Y30" s="32"/>
      <c r="Z30" s="32"/>
      <c r="AA30" s="7"/>
    </row>
    <row r="31" spans="1:44" s="2" customFormat="1" ht="15" customHeight="1" thickBot="1" x14ac:dyDescent="0.3">
      <c r="A31" s="172"/>
      <c r="B31" s="5">
        <v>96</v>
      </c>
      <c r="C31" s="251"/>
      <c r="D31" s="185"/>
      <c r="E31" s="185"/>
      <c r="F31" s="50">
        <v>4.25</v>
      </c>
      <c r="G31" s="50">
        <v>0.22</v>
      </c>
      <c r="H31" s="100">
        <f>(1/(((F28-F31)/B31)/60))/60</f>
        <v>28.571428571428569</v>
      </c>
      <c r="I31" s="50">
        <v>0</v>
      </c>
      <c r="J31" s="50">
        <v>0</v>
      </c>
      <c r="K31" s="200"/>
      <c r="L31" s="251"/>
      <c r="M31" s="185"/>
      <c r="N31" s="185"/>
      <c r="O31" s="50">
        <v>0.3</v>
      </c>
      <c r="P31" s="50">
        <v>0.68</v>
      </c>
      <c r="Q31" s="98">
        <f>(1/(((O28-O31)/B31)/60))/60</f>
        <v>23.762376237623762</v>
      </c>
      <c r="R31" s="50">
        <v>0</v>
      </c>
      <c r="S31" s="119">
        <v>0</v>
      </c>
      <c r="T31" s="200"/>
      <c r="U31" s="94"/>
      <c r="W31" s="32"/>
      <c r="X31" s="32"/>
      <c r="Y31" s="32"/>
      <c r="Z31" s="32"/>
      <c r="AA31" s="7"/>
    </row>
    <row r="32" spans="1:44" s="2" customFormat="1" x14ac:dyDescent="0.25">
      <c r="AN32" s="32"/>
      <c r="AO32" s="32"/>
      <c r="AP32" s="32"/>
      <c r="AQ32" s="7"/>
    </row>
    <row r="33" spans="1:46" s="2" customFormat="1" ht="18.75" x14ac:dyDescent="0.3">
      <c r="A33" s="33" t="s">
        <v>27</v>
      </c>
      <c r="B33" s="34"/>
      <c r="C33" s="237" t="s">
        <v>89</v>
      </c>
      <c r="D33" s="163"/>
      <c r="E33" s="163"/>
      <c r="F33" s="163"/>
      <c r="G33" s="163"/>
      <c r="H33" s="163"/>
      <c r="I33" s="163"/>
      <c r="J33" s="163"/>
      <c r="K33" s="238"/>
      <c r="L33" s="237" t="s">
        <v>81</v>
      </c>
      <c r="M33" s="163"/>
      <c r="N33" s="163"/>
      <c r="O33" s="163"/>
      <c r="P33" s="163"/>
      <c r="Q33" s="163"/>
      <c r="R33" s="163"/>
      <c r="S33" s="163"/>
      <c r="T33" s="238"/>
      <c r="AN33" s="32"/>
      <c r="AO33" s="32"/>
      <c r="AP33" s="32"/>
      <c r="AQ33" s="7"/>
    </row>
    <row r="34" spans="1:46" s="2" customFormat="1" ht="47.25" thickBot="1" x14ac:dyDescent="0.35">
      <c r="A34" s="35"/>
      <c r="B34" s="35" t="s">
        <v>83</v>
      </c>
      <c r="C34" s="31" t="s">
        <v>79</v>
      </c>
      <c r="D34" s="15" t="s">
        <v>75</v>
      </c>
      <c r="E34" s="15" t="s">
        <v>76</v>
      </c>
      <c r="F34" s="15" t="s">
        <v>77</v>
      </c>
      <c r="G34" s="13" t="s">
        <v>39</v>
      </c>
      <c r="H34" s="15" t="s">
        <v>82</v>
      </c>
      <c r="I34" s="327" t="s">
        <v>78</v>
      </c>
      <c r="J34" s="328" t="s">
        <v>39</v>
      </c>
      <c r="K34" s="329" t="s">
        <v>82</v>
      </c>
      <c r="L34" s="330" t="s">
        <v>79</v>
      </c>
      <c r="M34" s="327" t="s">
        <v>75</v>
      </c>
      <c r="N34" s="327" t="s">
        <v>76</v>
      </c>
      <c r="O34" s="327" t="s">
        <v>77</v>
      </c>
      <c r="P34" s="328" t="s">
        <v>39</v>
      </c>
      <c r="Q34" s="327" t="s">
        <v>82</v>
      </c>
      <c r="R34" s="327" t="s">
        <v>78</v>
      </c>
      <c r="S34" s="328" t="s">
        <v>39</v>
      </c>
      <c r="T34" s="329" t="s">
        <v>82</v>
      </c>
      <c r="U34" s="92"/>
      <c r="AQ34" s="32"/>
      <c r="AR34" s="32"/>
      <c r="AS34" s="32"/>
      <c r="AT34" s="7"/>
    </row>
    <row r="35" spans="1:46" s="2" customFormat="1" ht="15" customHeight="1" x14ac:dyDescent="0.25">
      <c r="A35" s="170" t="s">
        <v>0</v>
      </c>
      <c r="B35" s="8">
        <v>0</v>
      </c>
      <c r="C35" s="249">
        <v>8.2100000000000009</v>
      </c>
      <c r="D35" s="183" t="s">
        <v>29</v>
      </c>
      <c r="E35" s="183" t="s">
        <v>28</v>
      </c>
      <c r="F35" s="64">
        <v>7.85</v>
      </c>
      <c r="G35" s="64">
        <v>0.02</v>
      </c>
      <c r="H35" s="213"/>
      <c r="I35" s="331">
        <v>7.85</v>
      </c>
      <c r="J35" s="331">
        <v>0.02</v>
      </c>
      <c r="K35" s="332"/>
      <c r="L35" s="333">
        <v>8.0299999999999994</v>
      </c>
      <c r="M35" s="334" t="s">
        <v>29</v>
      </c>
      <c r="N35" s="334" t="s">
        <v>28</v>
      </c>
      <c r="O35" s="331">
        <v>7.6</v>
      </c>
      <c r="P35" s="331">
        <v>0.04</v>
      </c>
      <c r="Q35" s="335"/>
      <c r="R35" s="331">
        <v>7.6</v>
      </c>
      <c r="S35" s="331">
        <v>0.04</v>
      </c>
      <c r="T35" s="332"/>
      <c r="AQ35" s="32"/>
      <c r="AR35" s="32"/>
      <c r="AS35" s="32"/>
      <c r="AT35" s="7"/>
    </row>
    <row r="36" spans="1:46" s="2" customFormat="1" x14ac:dyDescent="0.25">
      <c r="A36" s="171"/>
      <c r="B36" s="7">
        <v>12</v>
      </c>
      <c r="C36" s="250"/>
      <c r="D36" s="184"/>
      <c r="E36" s="184"/>
      <c r="F36" s="39">
        <v>7.15</v>
      </c>
      <c r="G36" s="39">
        <v>0.24</v>
      </c>
      <c r="H36" s="214"/>
      <c r="I36" s="336">
        <v>4.6399999999999997</v>
      </c>
      <c r="J36" s="336">
        <v>0.17</v>
      </c>
      <c r="K36" s="337"/>
      <c r="L36" s="338"/>
      <c r="M36" s="339"/>
      <c r="N36" s="339"/>
      <c r="O36" s="340">
        <v>6.81</v>
      </c>
      <c r="P36" s="340">
        <v>0.24</v>
      </c>
      <c r="Q36" s="341"/>
      <c r="R36" s="336">
        <v>5.09</v>
      </c>
      <c r="S36" s="336">
        <v>0.33</v>
      </c>
      <c r="T36" s="337"/>
      <c r="U36" s="51"/>
      <c r="AQ36" s="32"/>
      <c r="AR36" s="32"/>
      <c r="AS36" s="32"/>
      <c r="AT36" s="7"/>
    </row>
    <row r="37" spans="1:46" s="2" customFormat="1" x14ac:dyDescent="0.25">
      <c r="A37" s="171"/>
      <c r="B37" s="7">
        <v>24</v>
      </c>
      <c r="C37" s="250"/>
      <c r="D37" s="184"/>
      <c r="E37" s="184"/>
      <c r="F37" s="39">
        <v>6.74</v>
      </c>
      <c r="G37" s="39">
        <v>0.03</v>
      </c>
      <c r="H37" s="214"/>
      <c r="I37" s="336">
        <v>1.98</v>
      </c>
      <c r="J37" s="336">
        <v>0.26</v>
      </c>
      <c r="K37" s="337"/>
      <c r="L37" s="338"/>
      <c r="M37" s="339"/>
      <c r="N37" s="339"/>
      <c r="O37" s="340">
        <v>6.68</v>
      </c>
      <c r="P37" s="340">
        <v>0.2</v>
      </c>
      <c r="Q37" s="341"/>
      <c r="R37" s="336">
        <v>3.3</v>
      </c>
      <c r="S37" s="336">
        <v>1.1100000000000001</v>
      </c>
      <c r="T37" s="337"/>
      <c r="U37" s="51"/>
      <c r="AQ37" s="32"/>
      <c r="AR37" s="32"/>
      <c r="AS37" s="32"/>
      <c r="AT37" s="7"/>
    </row>
    <row r="38" spans="1:46" s="2" customFormat="1" x14ac:dyDescent="0.25">
      <c r="A38" s="171"/>
      <c r="B38" s="7">
        <v>48</v>
      </c>
      <c r="C38" s="250"/>
      <c r="D38" s="184"/>
      <c r="E38" s="184"/>
      <c r="F38" s="39">
        <v>6.21</v>
      </c>
      <c r="G38" s="39">
        <v>0.24</v>
      </c>
      <c r="H38" s="214"/>
      <c r="I38" s="336">
        <v>1.1399999999999999</v>
      </c>
      <c r="J38" s="336">
        <v>1.0900000000000001</v>
      </c>
      <c r="K38" s="337"/>
      <c r="L38" s="338"/>
      <c r="M38" s="339"/>
      <c r="N38" s="339"/>
      <c r="O38" s="340">
        <v>6.68</v>
      </c>
      <c r="P38" s="340">
        <v>0.2</v>
      </c>
      <c r="Q38" s="341"/>
      <c r="R38" s="336">
        <v>2.15</v>
      </c>
      <c r="S38" s="336">
        <v>0.59</v>
      </c>
      <c r="T38" s="337"/>
      <c r="U38" s="51"/>
      <c r="AQ38" s="32"/>
      <c r="AR38" s="32"/>
      <c r="AS38" s="32"/>
      <c r="AT38" s="7"/>
    </row>
    <row r="39" spans="1:46" s="2" customFormat="1" x14ac:dyDescent="0.25">
      <c r="A39" s="171"/>
      <c r="B39" s="7">
        <v>72</v>
      </c>
      <c r="C39" s="250"/>
      <c r="D39" s="184"/>
      <c r="E39" s="184"/>
      <c r="F39" s="39">
        <v>5.59</v>
      </c>
      <c r="G39" s="39">
        <v>0.14000000000000001</v>
      </c>
      <c r="H39" s="215"/>
      <c r="I39" s="336">
        <v>0.46</v>
      </c>
      <c r="J39" s="336">
        <v>1.03</v>
      </c>
      <c r="K39" s="342"/>
      <c r="L39" s="338"/>
      <c r="M39" s="339"/>
      <c r="N39" s="339"/>
      <c r="O39" s="340">
        <v>5.71</v>
      </c>
      <c r="P39" s="340">
        <v>0.44</v>
      </c>
      <c r="Q39" s="343"/>
      <c r="R39" s="336">
        <v>1.74</v>
      </c>
      <c r="S39" s="336">
        <v>1.2</v>
      </c>
      <c r="T39" s="337"/>
      <c r="U39" s="51"/>
      <c r="AQ39" s="32"/>
      <c r="AR39" s="32"/>
      <c r="AS39" s="32"/>
      <c r="AT39" s="7"/>
    </row>
    <row r="40" spans="1:46" s="2" customFormat="1" ht="15.75" thickBot="1" x14ac:dyDescent="0.3">
      <c r="A40" s="172"/>
      <c r="B40" s="5">
        <v>96</v>
      </c>
      <c r="C40" s="250"/>
      <c r="D40" s="184"/>
      <c r="E40" s="184"/>
      <c r="F40" s="42">
        <v>4.8</v>
      </c>
      <c r="G40" s="42">
        <v>0.28999999999999998</v>
      </c>
      <c r="H40" s="99">
        <f>(1/(((F35-F40)/B40)/60))/60</f>
        <v>31.475409836065577</v>
      </c>
      <c r="I40" s="344">
        <v>0</v>
      </c>
      <c r="J40" s="344">
        <v>0</v>
      </c>
      <c r="K40" s="345">
        <f>(1/(((I35-I40)/B40)/60))/60</f>
        <v>12.229299363057324</v>
      </c>
      <c r="L40" s="338"/>
      <c r="M40" s="339"/>
      <c r="N40" s="339"/>
      <c r="O40" s="346">
        <v>5.26</v>
      </c>
      <c r="P40" s="346">
        <v>0.32</v>
      </c>
      <c r="Q40" s="347">
        <f>(1/(((O35-O40)/B40)/60))/60</f>
        <v>41.025641025641022</v>
      </c>
      <c r="R40" s="344">
        <v>1.17</v>
      </c>
      <c r="S40" s="344">
        <v>1.1000000000000001</v>
      </c>
      <c r="T40" s="348">
        <f>(1/(((R35-R40)/B40)/60))/60</f>
        <v>14.930015552099537</v>
      </c>
      <c r="U40" s="51"/>
      <c r="AA40" s="51"/>
      <c r="AQ40" s="32"/>
      <c r="AR40" s="32"/>
      <c r="AS40" s="32"/>
      <c r="AT40" s="7"/>
    </row>
    <row r="41" spans="1:46" s="2" customFormat="1" x14ac:dyDescent="0.25">
      <c r="A41" s="170" t="s">
        <v>1</v>
      </c>
      <c r="B41" s="8">
        <v>0</v>
      </c>
      <c r="C41" s="250"/>
      <c r="D41" s="184"/>
      <c r="E41" s="184"/>
      <c r="F41" s="44">
        <v>7.66</v>
      </c>
      <c r="G41" s="44">
        <v>7.0000000000000007E-2</v>
      </c>
      <c r="H41" s="189"/>
      <c r="I41" s="349">
        <v>7.66</v>
      </c>
      <c r="J41" s="349">
        <v>7.0000000000000007E-2</v>
      </c>
      <c r="K41" s="350"/>
      <c r="L41" s="338"/>
      <c r="M41" s="339"/>
      <c r="N41" s="339"/>
      <c r="O41" s="349">
        <v>4.3499999999999996</v>
      </c>
      <c r="P41" s="349">
        <v>0.18</v>
      </c>
      <c r="Q41" s="351"/>
      <c r="R41" s="349">
        <v>4.3499999999999996</v>
      </c>
      <c r="S41" s="349">
        <v>0.18</v>
      </c>
      <c r="T41" s="352"/>
      <c r="U41" s="51"/>
      <c r="AQ41" s="32"/>
      <c r="AR41" s="32"/>
      <c r="AS41" s="32"/>
      <c r="AT41" s="7"/>
    </row>
    <row r="42" spans="1:46" s="2" customFormat="1" x14ac:dyDescent="0.25">
      <c r="A42" s="171"/>
      <c r="B42" s="7">
        <v>12</v>
      </c>
      <c r="C42" s="250"/>
      <c r="D42" s="184"/>
      <c r="E42" s="184"/>
      <c r="F42" s="336">
        <v>6.43</v>
      </c>
      <c r="G42" s="49">
        <v>0.1</v>
      </c>
      <c r="H42" s="190"/>
      <c r="I42" s="336">
        <v>4.97</v>
      </c>
      <c r="J42" s="336">
        <v>0.24</v>
      </c>
      <c r="K42" s="350"/>
      <c r="L42" s="338"/>
      <c r="M42" s="339"/>
      <c r="N42" s="339"/>
      <c r="O42" s="336">
        <v>2.82</v>
      </c>
      <c r="P42" s="336">
        <v>0.37</v>
      </c>
      <c r="Q42" s="353"/>
      <c r="R42" s="336">
        <v>0</v>
      </c>
      <c r="S42" s="336">
        <v>0</v>
      </c>
      <c r="T42" s="354">
        <f>(1/(((R41-R42)/B42)/60))/60</f>
        <v>2.7586206896551726</v>
      </c>
      <c r="U42" s="51"/>
      <c r="AQ42" s="32"/>
      <c r="AR42" s="32"/>
      <c r="AS42" s="32"/>
      <c r="AT42" s="7"/>
    </row>
    <row r="43" spans="1:46" s="2" customFormat="1" x14ac:dyDescent="0.25">
      <c r="A43" s="171"/>
      <c r="B43" s="7">
        <v>24</v>
      </c>
      <c r="C43" s="250"/>
      <c r="D43" s="184"/>
      <c r="E43" s="184"/>
      <c r="F43" s="49">
        <v>6.28</v>
      </c>
      <c r="G43" s="49">
        <v>0.3</v>
      </c>
      <c r="H43" s="190"/>
      <c r="I43" s="336">
        <v>3.91</v>
      </c>
      <c r="J43" s="336">
        <v>0.17</v>
      </c>
      <c r="K43" s="350"/>
      <c r="L43" s="338"/>
      <c r="M43" s="339"/>
      <c r="N43" s="339"/>
      <c r="O43" s="336">
        <v>1.91</v>
      </c>
      <c r="P43" s="336">
        <v>1.89</v>
      </c>
      <c r="Q43" s="353"/>
      <c r="R43" s="336">
        <v>0</v>
      </c>
      <c r="S43" s="336">
        <v>0</v>
      </c>
      <c r="T43" s="355"/>
      <c r="U43" s="51"/>
      <c r="AQ43" s="32"/>
      <c r="AR43" s="32"/>
      <c r="AS43" s="32"/>
      <c r="AT43" s="7"/>
    </row>
    <row r="44" spans="1:46" s="2" customFormat="1" ht="14.45" customHeight="1" x14ac:dyDescent="0.25">
      <c r="A44" s="171"/>
      <c r="B44" s="7">
        <v>48</v>
      </c>
      <c r="C44" s="250"/>
      <c r="D44" s="184"/>
      <c r="E44" s="184"/>
      <c r="F44" s="49">
        <v>5.55</v>
      </c>
      <c r="G44" s="49">
        <v>0.09</v>
      </c>
      <c r="H44" s="190"/>
      <c r="I44" s="336">
        <v>3.2</v>
      </c>
      <c r="J44" s="336">
        <v>0.25</v>
      </c>
      <c r="K44" s="350"/>
      <c r="L44" s="338"/>
      <c r="M44" s="339"/>
      <c r="N44" s="339"/>
      <c r="O44" s="336">
        <v>0.86</v>
      </c>
      <c r="P44" s="336">
        <v>1.18</v>
      </c>
      <c r="Q44" s="353"/>
      <c r="R44" s="336">
        <v>0</v>
      </c>
      <c r="S44" s="336">
        <v>0</v>
      </c>
      <c r="T44" s="355"/>
      <c r="U44" s="51"/>
      <c r="AQ44" s="32"/>
      <c r="AR44" s="32"/>
      <c r="AS44" s="32"/>
      <c r="AT44" s="7"/>
    </row>
    <row r="45" spans="1:46" s="2" customFormat="1" ht="14.45" customHeight="1" x14ac:dyDescent="0.25">
      <c r="A45" s="171"/>
      <c r="B45" s="7">
        <v>72</v>
      </c>
      <c r="C45" s="250"/>
      <c r="D45" s="184"/>
      <c r="E45" s="184"/>
      <c r="F45" s="49">
        <v>5.32</v>
      </c>
      <c r="G45" s="49">
        <v>0.36</v>
      </c>
      <c r="H45" s="191"/>
      <c r="I45" s="336">
        <v>2.57</v>
      </c>
      <c r="J45" s="336">
        <v>0.25</v>
      </c>
      <c r="K45" s="356"/>
      <c r="L45" s="338"/>
      <c r="M45" s="339"/>
      <c r="N45" s="339"/>
      <c r="O45" s="336">
        <v>0.3</v>
      </c>
      <c r="P45" s="336">
        <v>0.68</v>
      </c>
      <c r="Q45" s="357"/>
      <c r="R45" s="336">
        <v>0</v>
      </c>
      <c r="S45" s="336">
        <v>0</v>
      </c>
      <c r="T45" s="355"/>
      <c r="U45" s="51"/>
      <c r="AQ45" s="32"/>
      <c r="AR45" s="32"/>
      <c r="AS45" s="32"/>
      <c r="AT45" s="7"/>
    </row>
    <row r="46" spans="1:46" s="2" customFormat="1" ht="15" customHeight="1" thickBot="1" x14ac:dyDescent="0.3">
      <c r="A46" s="172"/>
      <c r="B46" s="5">
        <v>96</v>
      </c>
      <c r="C46" s="251"/>
      <c r="D46" s="185"/>
      <c r="E46" s="185"/>
      <c r="F46" s="50">
        <v>4.4000000000000004</v>
      </c>
      <c r="G46" s="50">
        <v>0.38</v>
      </c>
      <c r="H46" s="100">
        <f>(1/(((F41-F46)/B46)/60))/60</f>
        <v>29.447852760736193</v>
      </c>
      <c r="I46" s="344">
        <v>1.28</v>
      </c>
      <c r="J46" s="344">
        <v>0.95</v>
      </c>
      <c r="K46" s="345">
        <f>(1/(((I41-I46)/B46)/60))/60</f>
        <v>15.04702194357367</v>
      </c>
      <c r="L46" s="358"/>
      <c r="M46" s="359"/>
      <c r="N46" s="359"/>
      <c r="O46" s="344">
        <v>0</v>
      </c>
      <c r="P46" s="344">
        <v>0</v>
      </c>
      <c r="Q46" s="360">
        <f>(1/(((O41-O46)/B46)/60))/60</f>
        <v>22.068965517241381</v>
      </c>
      <c r="R46" s="344">
        <v>0</v>
      </c>
      <c r="S46" s="344">
        <v>0</v>
      </c>
      <c r="T46" s="361"/>
      <c r="U46" s="51"/>
      <c r="Y46" s="51"/>
      <c r="Z46" s="51"/>
      <c r="AQ46" s="32"/>
      <c r="AR46" s="32"/>
      <c r="AS46" s="32"/>
      <c r="AT46" s="7"/>
    </row>
    <row r="47" spans="1:46" s="2" customFormat="1" x14ac:dyDescent="0.25">
      <c r="A47" s="28"/>
      <c r="B47" s="7"/>
      <c r="C47" s="27"/>
      <c r="D47" s="53"/>
      <c r="E47" s="53"/>
      <c r="F47" s="17"/>
      <c r="G47" s="17"/>
      <c r="H47" s="17"/>
      <c r="I47" s="17"/>
      <c r="J47" s="27"/>
      <c r="K47" s="53"/>
      <c r="L47" s="53"/>
      <c r="M47" s="17"/>
      <c r="N47" s="17"/>
      <c r="O47" s="17"/>
      <c r="P47" s="17"/>
      <c r="V47" s="51"/>
      <c r="W47" s="51"/>
      <c r="AN47" s="32"/>
      <c r="AO47" s="32"/>
      <c r="AP47" s="32"/>
      <c r="AQ47" s="7"/>
    </row>
    <row r="48" spans="1:46" s="2" customFormat="1" ht="17.25" customHeight="1" x14ac:dyDescent="0.3">
      <c r="A48" s="33" t="s">
        <v>30</v>
      </c>
      <c r="B48" s="34"/>
      <c r="C48" s="237" t="s">
        <v>89</v>
      </c>
      <c r="D48" s="163"/>
      <c r="E48" s="163"/>
      <c r="F48" s="163"/>
      <c r="G48" s="163"/>
      <c r="H48" s="163"/>
      <c r="I48" s="163"/>
      <c r="J48" s="163"/>
      <c r="K48" s="238"/>
      <c r="L48" s="237" t="s">
        <v>81</v>
      </c>
      <c r="M48" s="163"/>
      <c r="N48" s="163"/>
      <c r="O48" s="163"/>
      <c r="P48" s="163"/>
      <c r="Q48" s="163"/>
      <c r="R48" s="163"/>
      <c r="S48" s="163"/>
      <c r="T48" s="238"/>
      <c r="V48" s="51"/>
      <c r="W48" s="51"/>
      <c r="AN48" s="32"/>
      <c r="AO48" s="32"/>
      <c r="AP48" s="32"/>
      <c r="AQ48" s="7"/>
    </row>
    <row r="49" spans="1:46" s="2" customFormat="1" ht="47.25" thickBot="1" x14ac:dyDescent="0.35">
      <c r="A49" s="35"/>
      <c r="B49" s="35" t="s">
        <v>83</v>
      </c>
      <c r="C49" s="31" t="s">
        <v>79</v>
      </c>
      <c r="D49" s="15" t="s">
        <v>75</v>
      </c>
      <c r="E49" s="15" t="s">
        <v>76</v>
      </c>
      <c r="F49" s="15" t="s">
        <v>77</v>
      </c>
      <c r="G49" s="13" t="s">
        <v>39</v>
      </c>
      <c r="H49" s="15" t="s">
        <v>82</v>
      </c>
      <c r="I49" s="15" t="s">
        <v>78</v>
      </c>
      <c r="J49" s="13" t="s">
        <v>39</v>
      </c>
      <c r="K49" s="103" t="s">
        <v>82</v>
      </c>
      <c r="L49" s="31" t="s">
        <v>79</v>
      </c>
      <c r="M49" s="15" t="s">
        <v>75</v>
      </c>
      <c r="N49" s="15" t="s">
        <v>76</v>
      </c>
      <c r="O49" s="15" t="s">
        <v>77</v>
      </c>
      <c r="P49" s="13" t="s">
        <v>39</v>
      </c>
      <c r="Q49" s="15" t="s">
        <v>82</v>
      </c>
      <c r="R49" s="15" t="s">
        <v>78</v>
      </c>
      <c r="S49" s="13" t="s">
        <v>39</v>
      </c>
      <c r="T49" s="103" t="s">
        <v>82</v>
      </c>
      <c r="U49" s="92"/>
      <c r="Y49" s="51"/>
      <c r="Z49" s="51"/>
      <c r="AQ49" s="32"/>
      <c r="AR49" s="32"/>
      <c r="AS49" s="32"/>
      <c r="AT49" s="7"/>
    </row>
    <row r="50" spans="1:46" s="2" customFormat="1" ht="15" customHeight="1" x14ac:dyDescent="0.25">
      <c r="A50" s="170" t="s">
        <v>0</v>
      </c>
      <c r="B50" s="8">
        <v>0</v>
      </c>
      <c r="C50" s="249">
        <v>7.97</v>
      </c>
      <c r="D50" s="183" t="s">
        <v>31</v>
      </c>
      <c r="E50" s="183" t="s">
        <v>32</v>
      </c>
      <c r="F50" s="36">
        <v>7.65</v>
      </c>
      <c r="G50" s="36">
        <v>0.1</v>
      </c>
      <c r="H50" s="255"/>
      <c r="I50" s="36">
        <v>7.65</v>
      </c>
      <c r="J50" s="64">
        <v>0.1</v>
      </c>
      <c r="K50" s="211"/>
      <c r="L50" s="249">
        <v>8</v>
      </c>
      <c r="M50" s="183" t="s">
        <v>31</v>
      </c>
      <c r="N50" s="183" t="s">
        <v>32</v>
      </c>
      <c r="O50" s="36">
        <v>7.11</v>
      </c>
      <c r="P50" s="36">
        <v>0.21</v>
      </c>
      <c r="Q50" s="255"/>
      <c r="R50" s="36">
        <v>7.11</v>
      </c>
      <c r="S50" s="64">
        <v>0.21</v>
      </c>
      <c r="T50" s="233"/>
      <c r="U50" s="93"/>
      <c r="V50" s="54"/>
      <c r="W50" s="54"/>
      <c r="X50" s="54"/>
      <c r="Y50" s="51"/>
      <c r="Z50" s="51"/>
      <c r="AQ50" s="32"/>
      <c r="AR50" s="32"/>
      <c r="AS50" s="32"/>
      <c r="AT50" s="7"/>
    </row>
    <row r="51" spans="1:46" s="2" customFormat="1" x14ac:dyDescent="0.25">
      <c r="A51" s="171"/>
      <c r="B51" s="7">
        <v>24</v>
      </c>
      <c r="C51" s="250"/>
      <c r="D51" s="184"/>
      <c r="E51" s="184"/>
      <c r="F51" s="39">
        <v>6.87</v>
      </c>
      <c r="G51" s="39">
        <v>0.04</v>
      </c>
      <c r="H51" s="256"/>
      <c r="I51" s="49">
        <v>5.94</v>
      </c>
      <c r="J51" s="49">
        <v>0.2</v>
      </c>
      <c r="K51" s="212"/>
      <c r="L51" s="250"/>
      <c r="M51" s="184"/>
      <c r="N51" s="184"/>
      <c r="O51" s="39">
        <v>6.15</v>
      </c>
      <c r="P51" s="39">
        <v>0.14000000000000001</v>
      </c>
      <c r="Q51" s="256"/>
      <c r="R51" s="49">
        <v>4.62</v>
      </c>
      <c r="S51" s="49">
        <v>0.28999999999999998</v>
      </c>
      <c r="T51" s="199"/>
      <c r="U51" s="94"/>
      <c r="Y51" s="51"/>
      <c r="Z51" s="51"/>
      <c r="AQ51" s="32"/>
      <c r="AR51" s="32"/>
      <c r="AS51" s="32"/>
      <c r="AT51" s="7"/>
    </row>
    <row r="52" spans="1:46" s="2" customFormat="1" x14ac:dyDescent="0.25">
      <c r="A52" s="171"/>
      <c r="B52" s="7">
        <v>48</v>
      </c>
      <c r="C52" s="250"/>
      <c r="D52" s="184"/>
      <c r="E52" s="184"/>
      <c r="F52" s="39">
        <v>6.85</v>
      </c>
      <c r="G52" s="39">
        <v>0.06</v>
      </c>
      <c r="H52" s="257"/>
      <c r="I52" s="49">
        <v>4.99</v>
      </c>
      <c r="J52" s="49">
        <v>0.19</v>
      </c>
      <c r="K52" s="212"/>
      <c r="L52" s="250"/>
      <c r="M52" s="184"/>
      <c r="N52" s="184"/>
      <c r="O52" s="39">
        <v>5.95</v>
      </c>
      <c r="P52" s="39">
        <v>0.35</v>
      </c>
      <c r="Q52" s="257"/>
      <c r="R52" s="49">
        <v>3.86</v>
      </c>
      <c r="S52" s="49">
        <v>0.34</v>
      </c>
      <c r="T52" s="199"/>
      <c r="U52" s="94"/>
      <c r="AQ52" s="32"/>
      <c r="AR52" s="32"/>
      <c r="AS52" s="32"/>
      <c r="AT52" s="7"/>
    </row>
    <row r="53" spans="1:46" s="2" customFormat="1" ht="15.75" thickBot="1" x14ac:dyDescent="0.3">
      <c r="A53" s="171"/>
      <c r="B53" s="7">
        <v>96</v>
      </c>
      <c r="C53" s="250"/>
      <c r="D53" s="184"/>
      <c r="E53" s="184"/>
      <c r="F53" s="42">
        <v>5.85</v>
      </c>
      <c r="G53" s="42">
        <v>0.04</v>
      </c>
      <c r="H53" s="99">
        <f>(1/(((F50-F53)/B53)/60))/60</f>
        <v>53.333333333333307</v>
      </c>
      <c r="I53" s="50">
        <v>3.19</v>
      </c>
      <c r="J53" s="50">
        <v>0.11</v>
      </c>
      <c r="K53" s="98">
        <f>(1/(((I50-I53)/B53)/60))/60</f>
        <v>21.524663677130039</v>
      </c>
      <c r="L53" s="250"/>
      <c r="M53" s="184"/>
      <c r="N53" s="184"/>
      <c r="O53" s="42">
        <v>4.88</v>
      </c>
      <c r="P53" s="42">
        <v>0.22</v>
      </c>
      <c r="Q53" s="99">
        <f>(1/(((O50-O53)/B53)/60))/60</f>
        <v>43.049327354260079</v>
      </c>
      <c r="R53" s="50">
        <v>3.25</v>
      </c>
      <c r="S53" s="50">
        <v>0.2</v>
      </c>
      <c r="T53" s="98">
        <f>(1/(((R50-R53)/B53)/60))/60</f>
        <v>24.870466321243519</v>
      </c>
      <c r="U53" s="94"/>
      <c r="AQ53" s="32"/>
      <c r="AR53" s="32"/>
      <c r="AS53" s="32"/>
      <c r="AT53" s="7"/>
    </row>
    <row r="54" spans="1:46" s="2" customFormat="1" x14ac:dyDescent="0.25">
      <c r="A54" s="170" t="s">
        <v>1</v>
      </c>
      <c r="B54" s="8">
        <v>0</v>
      </c>
      <c r="C54" s="250"/>
      <c r="D54" s="184"/>
      <c r="E54" s="184"/>
      <c r="F54" s="44">
        <v>7.64</v>
      </c>
      <c r="G54" s="44">
        <v>0.08</v>
      </c>
      <c r="H54" s="258"/>
      <c r="I54" s="44">
        <v>7.64</v>
      </c>
      <c r="J54" s="44">
        <v>0.08</v>
      </c>
      <c r="K54" s="192"/>
      <c r="L54" s="250"/>
      <c r="M54" s="184"/>
      <c r="N54" s="184"/>
      <c r="O54" s="44">
        <v>3.67</v>
      </c>
      <c r="P54" s="44">
        <v>0.26</v>
      </c>
      <c r="Q54" s="258"/>
      <c r="R54" s="44">
        <v>3.67</v>
      </c>
      <c r="S54" s="44">
        <v>0.26</v>
      </c>
      <c r="T54" s="104"/>
      <c r="U54" s="94"/>
      <c r="AQ54" s="32"/>
      <c r="AR54" s="32"/>
      <c r="AS54" s="32"/>
      <c r="AT54" s="7"/>
    </row>
    <row r="55" spans="1:46" s="2" customFormat="1" x14ac:dyDescent="0.25">
      <c r="A55" s="171"/>
      <c r="B55" s="7">
        <v>24</v>
      </c>
      <c r="C55" s="250"/>
      <c r="D55" s="184"/>
      <c r="E55" s="184"/>
      <c r="F55" s="49">
        <v>7.69</v>
      </c>
      <c r="G55" s="49">
        <v>0.03</v>
      </c>
      <c r="H55" s="259"/>
      <c r="I55" s="49">
        <v>4.8</v>
      </c>
      <c r="J55" s="49">
        <v>0.13</v>
      </c>
      <c r="K55" s="193"/>
      <c r="L55" s="250"/>
      <c r="M55" s="184"/>
      <c r="N55" s="184"/>
      <c r="O55" s="49">
        <v>2.15</v>
      </c>
      <c r="P55" s="49">
        <v>0.41</v>
      </c>
      <c r="Q55" s="259"/>
      <c r="R55" s="49">
        <v>0</v>
      </c>
      <c r="S55" s="49">
        <v>0</v>
      </c>
      <c r="T55" s="97">
        <f>(1/(((R54-R55)/B55)/60))/60</f>
        <v>6.53950953678474</v>
      </c>
      <c r="U55" s="94"/>
      <c r="AQ55" s="32"/>
      <c r="AR55" s="32"/>
      <c r="AS55" s="32"/>
      <c r="AT55" s="7"/>
    </row>
    <row r="56" spans="1:46" s="2" customFormat="1" x14ac:dyDescent="0.25">
      <c r="A56" s="171"/>
      <c r="B56" s="7">
        <v>48</v>
      </c>
      <c r="C56" s="250"/>
      <c r="D56" s="184"/>
      <c r="E56" s="184"/>
      <c r="F56" s="49">
        <v>6.64</v>
      </c>
      <c r="G56" s="49">
        <v>0.13</v>
      </c>
      <c r="H56" s="260"/>
      <c r="I56" s="49">
        <v>2.83</v>
      </c>
      <c r="J56" s="49">
        <v>0.37</v>
      </c>
      <c r="K56" s="193"/>
      <c r="L56" s="250"/>
      <c r="M56" s="184"/>
      <c r="N56" s="184"/>
      <c r="O56" s="49">
        <v>2.98</v>
      </c>
      <c r="P56" s="49">
        <v>0.37</v>
      </c>
      <c r="Q56" s="260"/>
      <c r="R56" s="49">
        <v>0</v>
      </c>
      <c r="S56" s="49">
        <v>0</v>
      </c>
      <c r="T56" s="199"/>
      <c r="U56" s="94"/>
      <c r="AQ56" s="32"/>
      <c r="AR56" s="32"/>
      <c r="AS56" s="32"/>
      <c r="AT56" s="7"/>
    </row>
    <row r="57" spans="1:46" s="2" customFormat="1" ht="15" customHeight="1" thickBot="1" x14ac:dyDescent="0.3">
      <c r="A57" s="172"/>
      <c r="B57" s="5">
        <v>96</v>
      </c>
      <c r="C57" s="251"/>
      <c r="D57" s="185"/>
      <c r="E57" s="185"/>
      <c r="F57" s="50">
        <v>6.15</v>
      </c>
      <c r="G57" s="50">
        <v>0.17</v>
      </c>
      <c r="H57" s="105">
        <f>(1/(((F54-F57)/B57)/60))/60</f>
        <v>64.429530201342303</v>
      </c>
      <c r="I57" s="50">
        <v>0</v>
      </c>
      <c r="J57" s="50">
        <v>0</v>
      </c>
      <c r="K57" s="98">
        <f>(1/(((I54-I57)/B57)/60))/60</f>
        <v>12.565445026178013</v>
      </c>
      <c r="L57" s="251"/>
      <c r="M57" s="185"/>
      <c r="N57" s="185"/>
      <c r="O57" s="50">
        <v>1.1100000000000001</v>
      </c>
      <c r="P57" s="50">
        <v>1.53</v>
      </c>
      <c r="Q57" s="105">
        <f>(1/(((O54-O57)/B57)/60))/60</f>
        <v>37.500000000000007</v>
      </c>
      <c r="R57" s="50">
        <v>0</v>
      </c>
      <c r="S57" s="50">
        <v>0</v>
      </c>
      <c r="T57" s="200"/>
      <c r="U57" s="94"/>
      <c r="AQ57" s="32"/>
      <c r="AR57" s="32"/>
      <c r="AS57" s="32"/>
      <c r="AT57" s="7"/>
    </row>
    <row r="58" spans="1:46" s="2" customFormat="1" x14ac:dyDescent="0.25">
      <c r="A58" s="28"/>
      <c r="B58" s="7"/>
      <c r="C58" s="27"/>
      <c r="D58" s="53"/>
      <c r="E58" s="53"/>
      <c r="F58" s="17"/>
      <c r="G58" s="17"/>
      <c r="H58" s="17"/>
      <c r="I58" s="17"/>
      <c r="J58" s="27"/>
      <c r="K58" s="53"/>
      <c r="L58" s="53"/>
      <c r="M58" s="17"/>
      <c r="N58" s="17"/>
      <c r="O58" s="17"/>
      <c r="P58" s="17"/>
      <c r="AN58" s="32"/>
      <c r="AO58" s="32"/>
      <c r="AP58" s="32"/>
      <c r="AQ58" s="7"/>
    </row>
    <row r="59" spans="1:46" s="2" customFormat="1" x14ac:dyDescent="0.25">
      <c r="A59" s="28"/>
      <c r="B59" s="7"/>
      <c r="C59" s="27"/>
      <c r="D59" s="53"/>
      <c r="E59" s="53"/>
      <c r="F59" s="17"/>
      <c r="G59" s="17"/>
      <c r="H59" s="17"/>
      <c r="I59" s="17"/>
      <c r="J59" s="27"/>
      <c r="K59" s="53"/>
      <c r="L59" s="53"/>
      <c r="M59" s="17"/>
      <c r="N59" s="17"/>
      <c r="O59" s="17"/>
      <c r="P59" s="17"/>
      <c r="AN59" s="32"/>
      <c r="AO59" s="32"/>
      <c r="AP59" s="32"/>
      <c r="AQ59" s="7"/>
    </row>
    <row r="60" spans="1:46" s="2" customFormat="1" x14ac:dyDescent="0.25">
      <c r="A60" s="28"/>
      <c r="B60" s="7"/>
      <c r="C60" s="27"/>
      <c r="D60" s="53"/>
      <c r="E60" s="53"/>
      <c r="F60" s="17"/>
      <c r="G60" s="17"/>
      <c r="H60" s="17"/>
      <c r="I60" s="17"/>
      <c r="J60" s="27"/>
      <c r="K60" s="53"/>
      <c r="L60" s="53"/>
      <c r="M60" s="17"/>
      <c r="N60" s="17"/>
      <c r="O60" s="17"/>
      <c r="P60" s="17"/>
      <c r="AN60" s="32"/>
      <c r="AO60" s="32"/>
      <c r="AP60" s="32"/>
      <c r="AQ60" s="7"/>
    </row>
    <row r="61" spans="1:46" s="2" customFormat="1" x14ac:dyDescent="0.25">
      <c r="A61" s="28"/>
      <c r="B61" s="7"/>
      <c r="C61" s="27"/>
      <c r="D61" s="53"/>
      <c r="E61" s="53"/>
      <c r="F61" s="17"/>
      <c r="G61" s="17"/>
      <c r="H61" s="17"/>
      <c r="I61" s="17"/>
      <c r="J61" s="27"/>
      <c r="K61" s="53"/>
      <c r="L61" s="53"/>
      <c r="M61" s="17"/>
      <c r="N61" s="17"/>
      <c r="O61" s="17"/>
      <c r="P61" s="17"/>
      <c r="Q61" s="51"/>
      <c r="AN61" s="32"/>
      <c r="AO61" s="32"/>
      <c r="AP61" s="32"/>
      <c r="AQ61" s="7"/>
    </row>
    <row r="62" spans="1:46" s="2" customFormat="1" x14ac:dyDescent="0.25">
      <c r="G62" s="32" t="s">
        <v>93</v>
      </c>
      <c r="H62" s="2">
        <f>AVERAGE(AG11,AM11,AG19,AM19,H27,H31,Q27,Q31,H40,H46,Q40,Q46,H53,H57,Q53,Q57)</f>
        <v>35.792147289603776</v>
      </c>
      <c r="AN62" s="32"/>
      <c r="AO62" s="32"/>
      <c r="AP62" s="32"/>
      <c r="AQ62" s="7"/>
    </row>
    <row r="63" spans="1:46" s="2" customFormat="1" x14ac:dyDescent="0.25">
      <c r="G63" s="32" t="s">
        <v>92</v>
      </c>
      <c r="H63" s="2">
        <f>AVERAGE(AG11,AM11,H27,Q27,H40,Q40,H53,Q53)</f>
        <v>39.218164205929504</v>
      </c>
      <c r="AN63" s="32"/>
      <c r="AO63" s="32"/>
      <c r="AP63" s="32"/>
      <c r="AQ63" s="7"/>
    </row>
    <row r="64" spans="1:46" s="2" customFormat="1" x14ac:dyDescent="0.25">
      <c r="AN64" s="32"/>
      <c r="AO64" s="32"/>
      <c r="AP64" s="32"/>
      <c r="AQ64" s="7"/>
    </row>
    <row r="65" spans="40:43" s="2" customFormat="1" x14ac:dyDescent="0.25">
      <c r="AN65" s="32"/>
      <c r="AO65" s="32"/>
      <c r="AP65" s="32"/>
      <c r="AQ65" s="7"/>
    </row>
    <row r="66" spans="40:43" s="2" customFormat="1" x14ac:dyDescent="0.25">
      <c r="AN66" s="32"/>
      <c r="AO66" s="32"/>
      <c r="AP66" s="32"/>
      <c r="AQ66" s="7"/>
    </row>
    <row r="67" spans="40:43" s="2" customFormat="1" x14ac:dyDescent="0.25">
      <c r="AN67" s="32"/>
      <c r="AO67" s="32"/>
      <c r="AP67" s="32"/>
      <c r="AQ67" s="7"/>
    </row>
    <row r="68" spans="40:43" s="2" customFormat="1" x14ac:dyDescent="0.25">
      <c r="AN68" s="32"/>
      <c r="AO68" s="32"/>
      <c r="AP68" s="32"/>
      <c r="AQ68" s="7"/>
    </row>
    <row r="69" spans="40:43" s="2" customFormat="1" x14ac:dyDescent="0.25">
      <c r="AN69" s="32"/>
      <c r="AO69" s="32"/>
      <c r="AP69" s="32"/>
      <c r="AQ69" s="7"/>
    </row>
    <row r="70" spans="40:43" s="2" customFormat="1" x14ac:dyDescent="0.25">
      <c r="AN70" s="32"/>
      <c r="AO70" s="32"/>
      <c r="AP70" s="32"/>
      <c r="AQ70" s="7"/>
    </row>
    <row r="71" spans="40:43" s="2" customFormat="1" x14ac:dyDescent="0.25">
      <c r="AN71" s="32"/>
      <c r="AO71" s="32"/>
      <c r="AP71" s="32"/>
      <c r="AQ71" s="7"/>
    </row>
    <row r="72" spans="40:43" s="2" customFormat="1" x14ac:dyDescent="0.25">
      <c r="AN72" s="32"/>
      <c r="AO72" s="32"/>
      <c r="AP72" s="32"/>
      <c r="AQ72" s="7"/>
    </row>
    <row r="73" spans="40:43" s="2" customFormat="1" x14ac:dyDescent="0.25">
      <c r="AN73" s="32"/>
      <c r="AO73" s="32"/>
      <c r="AP73" s="32"/>
      <c r="AQ73" s="7"/>
    </row>
    <row r="74" spans="40:43" s="2" customFormat="1" x14ac:dyDescent="0.25">
      <c r="AN74" s="32"/>
      <c r="AO74" s="32"/>
      <c r="AP74" s="32"/>
      <c r="AQ74" s="7"/>
    </row>
    <row r="75" spans="40:43" s="2" customFormat="1" x14ac:dyDescent="0.25">
      <c r="AN75" s="32"/>
      <c r="AO75" s="32"/>
      <c r="AP75" s="32"/>
      <c r="AQ75" s="7"/>
    </row>
    <row r="76" spans="40:43" s="2" customFormat="1" x14ac:dyDescent="0.25">
      <c r="AN76" s="32"/>
      <c r="AO76" s="32"/>
      <c r="AP76" s="32"/>
      <c r="AQ76" s="7"/>
    </row>
    <row r="77" spans="40:43" s="2" customFormat="1" x14ac:dyDescent="0.25">
      <c r="AN77" s="32"/>
      <c r="AO77" s="32"/>
      <c r="AP77" s="32"/>
      <c r="AQ77" s="7"/>
    </row>
    <row r="78" spans="40:43" s="2" customFormat="1" x14ac:dyDescent="0.25">
      <c r="AN78" s="32"/>
      <c r="AO78" s="32"/>
      <c r="AP78" s="32"/>
      <c r="AQ78" s="7"/>
    </row>
    <row r="79" spans="40:43" s="2" customFormat="1" x14ac:dyDescent="0.25">
      <c r="AN79" s="32"/>
      <c r="AO79" s="32"/>
      <c r="AP79" s="32"/>
      <c r="AQ79" s="7"/>
    </row>
    <row r="80" spans="40:43" s="2" customFormat="1" x14ac:dyDescent="0.25">
      <c r="AN80" s="32"/>
      <c r="AO80" s="32"/>
      <c r="AP80" s="32"/>
      <c r="AQ80" s="7"/>
    </row>
    <row r="81" spans="40:43" s="2" customFormat="1" x14ac:dyDescent="0.25">
      <c r="AN81" s="32"/>
      <c r="AO81" s="32"/>
      <c r="AP81" s="32"/>
      <c r="AQ81" s="7"/>
    </row>
    <row r="82" spans="40:43" s="2" customFormat="1" x14ac:dyDescent="0.25">
      <c r="AN82" s="32"/>
      <c r="AO82" s="32"/>
      <c r="AP82" s="32"/>
      <c r="AQ82" s="7"/>
    </row>
    <row r="83" spans="40:43" s="2" customFormat="1" x14ac:dyDescent="0.25">
      <c r="AN83" s="32"/>
      <c r="AO83" s="32"/>
      <c r="AP83" s="32"/>
      <c r="AQ83" s="7"/>
    </row>
    <row r="84" spans="40:43" s="2" customFormat="1" x14ac:dyDescent="0.25">
      <c r="AN84" s="32"/>
      <c r="AO84" s="32"/>
      <c r="AP84" s="32"/>
      <c r="AQ84" s="7"/>
    </row>
  </sheetData>
  <mergeCells count="86">
    <mergeCell ref="H41:H45"/>
    <mergeCell ref="K41:K45"/>
    <mergeCell ref="Q41:Q45"/>
    <mergeCell ref="T43:T46"/>
    <mergeCell ref="H54:H56"/>
    <mergeCell ref="K50:K52"/>
    <mergeCell ref="K54:K56"/>
    <mergeCell ref="Q50:Q52"/>
    <mergeCell ref="Q54:Q56"/>
    <mergeCell ref="T35:T39"/>
    <mergeCell ref="AS16:BD16"/>
    <mergeCell ref="C48:K48"/>
    <mergeCell ref="L48:T48"/>
    <mergeCell ref="H50:H52"/>
    <mergeCell ref="T50:T52"/>
    <mergeCell ref="H35:H39"/>
    <mergeCell ref="C50:C57"/>
    <mergeCell ref="D50:D57"/>
    <mergeCell ref="N50:N57"/>
    <mergeCell ref="K26:K27"/>
    <mergeCell ref="K30:K31"/>
    <mergeCell ref="D35:D46"/>
    <mergeCell ref="E35:E46"/>
    <mergeCell ref="C35:C46"/>
    <mergeCell ref="T56:T57"/>
    <mergeCell ref="AK2:AP2"/>
    <mergeCell ref="AG4:AG10"/>
    <mergeCell ref="AG12:AG18"/>
    <mergeCell ref="AJ4:AJ8"/>
    <mergeCell ref="AJ10:AJ11"/>
    <mergeCell ref="AJ12:AJ16"/>
    <mergeCell ref="AJ18:AJ19"/>
    <mergeCell ref="AM4:AM10"/>
    <mergeCell ref="AM12:AM18"/>
    <mergeCell ref="AP4:AP8"/>
    <mergeCell ref="AP12:AP15"/>
    <mergeCell ref="AP10:AP11"/>
    <mergeCell ref="AP17:AP19"/>
    <mergeCell ref="A50:A53"/>
    <mergeCell ref="E50:E57"/>
    <mergeCell ref="AE2:AJ2"/>
    <mergeCell ref="K35:K39"/>
    <mergeCell ref="Q24:Q26"/>
    <mergeCell ref="Q28:Q30"/>
    <mergeCell ref="T26:T27"/>
    <mergeCell ref="T30:T31"/>
    <mergeCell ref="C33:K33"/>
    <mergeCell ref="L33:T33"/>
    <mergeCell ref="L35:L46"/>
    <mergeCell ref="M35:M46"/>
    <mergeCell ref="N35:N46"/>
    <mergeCell ref="Q35:Q39"/>
    <mergeCell ref="L50:L57"/>
    <mergeCell ref="M50:M57"/>
    <mergeCell ref="A54:A57"/>
    <mergeCell ref="X4:X19"/>
    <mergeCell ref="Q4:Q19"/>
    <mergeCell ref="K4:K19"/>
    <mergeCell ref="L4:L19"/>
    <mergeCell ref="C22:K22"/>
    <mergeCell ref="L22:T22"/>
    <mergeCell ref="D4:D19"/>
    <mergeCell ref="E4:E19"/>
    <mergeCell ref="A28:A31"/>
    <mergeCell ref="A24:A27"/>
    <mergeCell ref="C24:C31"/>
    <mergeCell ref="H24:H26"/>
    <mergeCell ref="H28:H30"/>
    <mergeCell ref="D24:D31"/>
    <mergeCell ref="E24:E31"/>
    <mergeCell ref="C2:P2"/>
    <mergeCell ref="Q2:AD2"/>
    <mergeCell ref="BI16:BT16"/>
    <mergeCell ref="A41:A46"/>
    <mergeCell ref="L24:L31"/>
    <mergeCell ref="M24:M31"/>
    <mergeCell ref="N24:N31"/>
    <mergeCell ref="R4:R19"/>
    <mergeCell ref="S4:S19"/>
    <mergeCell ref="Y4:Y19"/>
    <mergeCell ref="Z4:Z19"/>
    <mergeCell ref="J4:J19"/>
    <mergeCell ref="A12:A19"/>
    <mergeCell ref="A4:A11"/>
    <mergeCell ref="C4:C19"/>
    <mergeCell ref="A35:A4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3F002-2FF0-4FDD-BF1B-431B20D41B81}">
  <dimension ref="A1:Q21"/>
  <sheetViews>
    <sheetView zoomScale="75" zoomScaleNormal="75" workbookViewId="0">
      <pane ySplit="1" topLeftCell="A2" activePane="bottomLeft" state="frozen"/>
      <selection activeCell="C1" sqref="C1"/>
      <selection pane="bottomLeft" activeCell="A21" sqref="A21"/>
    </sheetView>
  </sheetViews>
  <sheetFormatPr defaultRowHeight="15" x14ac:dyDescent="0.25"/>
  <cols>
    <col min="1" max="1" width="13.28515625" style="307" customWidth="1"/>
    <col min="2" max="2" width="23.7109375" style="306" bestFit="1" customWidth="1"/>
    <col min="3" max="3" width="15.7109375" style="307" bestFit="1" customWidth="1"/>
    <col min="4" max="4" width="23.7109375" style="307" bestFit="1" customWidth="1"/>
    <col min="5" max="5" width="11.7109375" style="307" bestFit="1" customWidth="1"/>
    <col min="6" max="6" width="20" style="307" customWidth="1"/>
    <col min="7" max="7" width="10.42578125" style="307" bestFit="1" customWidth="1"/>
    <col min="8" max="8" width="17.28515625" style="307" bestFit="1" customWidth="1"/>
    <col min="9" max="9" width="14" style="307" bestFit="1" customWidth="1"/>
    <col min="10" max="10" width="16.5703125" style="307" customWidth="1"/>
    <col min="11" max="11" width="11.5703125" style="307" customWidth="1"/>
    <col min="12" max="12" width="9.42578125" style="307" customWidth="1"/>
    <col min="13" max="13" width="14.7109375" style="307" customWidth="1"/>
    <col min="14" max="14" width="9.5703125" style="307" customWidth="1"/>
    <col min="15" max="15" width="10.140625" style="307" customWidth="1"/>
    <col min="16" max="16" width="14.28515625" style="307" bestFit="1" customWidth="1"/>
    <col min="17" max="17" width="64.5703125" style="308" customWidth="1"/>
    <col min="18" max="16384" width="9.140625" style="263"/>
  </cols>
  <sheetData>
    <row r="1" spans="1:17" ht="48" thickBot="1" x14ac:dyDescent="0.3">
      <c r="A1" s="262"/>
      <c r="B1" s="262" t="s">
        <v>94</v>
      </c>
      <c r="C1" s="262" t="s">
        <v>95</v>
      </c>
      <c r="D1" s="262" t="s">
        <v>96</v>
      </c>
      <c r="E1" s="262" t="s">
        <v>97</v>
      </c>
      <c r="F1" s="262" t="s">
        <v>98</v>
      </c>
      <c r="G1" s="262" t="s">
        <v>99</v>
      </c>
      <c r="H1" s="262" t="s">
        <v>100</v>
      </c>
      <c r="I1" s="262" t="s">
        <v>101</v>
      </c>
      <c r="J1" s="262" t="s">
        <v>102</v>
      </c>
      <c r="K1" s="262" t="s">
        <v>103</v>
      </c>
      <c r="L1" s="262" t="s">
        <v>104</v>
      </c>
      <c r="M1" s="262" t="s">
        <v>105</v>
      </c>
      <c r="N1" s="262" t="s">
        <v>106</v>
      </c>
      <c r="O1" s="262" t="s">
        <v>107</v>
      </c>
      <c r="P1" s="262" t="s">
        <v>108</v>
      </c>
      <c r="Q1" s="262" t="s">
        <v>109</v>
      </c>
    </row>
    <row r="2" spans="1:17" ht="18" customHeight="1" x14ac:dyDescent="0.25">
      <c r="A2" s="264" t="s">
        <v>110</v>
      </c>
      <c r="B2" s="265" t="s">
        <v>111</v>
      </c>
      <c r="C2" s="266" t="s">
        <v>112</v>
      </c>
      <c r="D2" s="266" t="s">
        <v>113</v>
      </c>
      <c r="E2" s="266" t="s">
        <v>4</v>
      </c>
      <c r="F2" s="266" t="s">
        <v>4</v>
      </c>
      <c r="G2" s="267">
        <v>21500</v>
      </c>
      <c r="H2" s="267">
        <v>3500</v>
      </c>
      <c r="I2" s="266" t="s">
        <v>114</v>
      </c>
      <c r="J2" s="266" t="s">
        <v>4</v>
      </c>
      <c r="K2" s="268" t="s">
        <v>4</v>
      </c>
      <c r="L2" s="266">
        <v>45</v>
      </c>
      <c r="M2" s="266" t="s">
        <v>115</v>
      </c>
      <c r="N2" s="269" t="s">
        <v>116</v>
      </c>
      <c r="O2" s="268">
        <v>1799</v>
      </c>
      <c r="P2" s="268" t="s">
        <v>4</v>
      </c>
      <c r="Q2" s="270" t="s">
        <v>117</v>
      </c>
    </row>
    <row r="3" spans="1:17" ht="18" customHeight="1" x14ac:dyDescent="0.25">
      <c r="A3" s="271"/>
      <c r="B3" s="272" t="s">
        <v>118</v>
      </c>
      <c r="C3" s="273" t="s">
        <v>119</v>
      </c>
      <c r="D3" s="273" t="s">
        <v>113</v>
      </c>
      <c r="E3" s="273" t="s">
        <v>4</v>
      </c>
      <c r="F3" s="273" t="s">
        <v>4</v>
      </c>
      <c r="G3" s="274">
        <v>205000</v>
      </c>
      <c r="H3" s="274">
        <v>2400</v>
      </c>
      <c r="I3" s="273" t="s">
        <v>120</v>
      </c>
      <c r="J3" s="273" t="s">
        <v>121</v>
      </c>
      <c r="K3" s="275" t="s">
        <v>4</v>
      </c>
      <c r="L3" s="273">
        <v>180</v>
      </c>
      <c r="M3" s="273" t="s">
        <v>122</v>
      </c>
      <c r="N3" s="273" t="s">
        <v>116</v>
      </c>
      <c r="O3" s="275" t="s">
        <v>123</v>
      </c>
      <c r="P3" s="275" t="s">
        <v>4</v>
      </c>
      <c r="Q3" s="276" t="s">
        <v>124</v>
      </c>
    </row>
    <row r="4" spans="1:17" ht="18" customHeight="1" x14ac:dyDescent="0.25">
      <c r="A4" s="271"/>
      <c r="B4" s="277"/>
      <c r="C4" s="273" t="s">
        <v>125</v>
      </c>
      <c r="D4" s="273" t="s">
        <v>113</v>
      </c>
      <c r="E4" s="273" t="s">
        <v>4</v>
      </c>
      <c r="F4" s="273" t="s">
        <v>4</v>
      </c>
      <c r="G4" s="274">
        <v>502000</v>
      </c>
      <c r="H4" s="274">
        <v>5500</v>
      </c>
      <c r="I4" s="273" t="s">
        <v>126</v>
      </c>
      <c r="J4" s="273" t="s">
        <v>127</v>
      </c>
      <c r="K4" s="275" t="s">
        <v>4</v>
      </c>
      <c r="L4" s="273">
        <v>550</v>
      </c>
      <c r="M4" s="273" t="s">
        <v>128</v>
      </c>
      <c r="N4" s="278" t="s">
        <v>116</v>
      </c>
      <c r="O4" s="275" t="s">
        <v>129</v>
      </c>
      <c r="P4" s="275" t="s">
        <v>4</v>
      </c>
      <c r="Q4" s="279"/>
    </row>
    <row r="5" spans="1:17" ht="18" customHeight="1" x14ac:dyDescent="0.25">
      <c r="A5" s="271"/>
      <c r="B5" s="273" t="s">
        <v>130</v>
      </c>
      <c r="C5" s="273" t="s">
        <v>131</v>
      </c>
      <c r="D5" s="273" t="s">
        <v>113</v>
      </c>
      <c r="E5" s="273" t="s">
        <v>4</v>
      </c>
      <c r="F5" s="273" t="s">
        <v>4</v>
      </c>
      <c r="G5" s="274">
        <v>37000</v>
      </c>
      <c r="H5" s="274">
        <v>475</v>
      </c>
      <c r="I5" s="273" t="s">
        <v>132</v>
      </c>
      <c r="J5" s="273" t="s">
        <v>4</v>
      </c>
      <c r="K5" s="273" t="s">
        <v>133</v>
      </c>
      <c r="L5" s="273">
        <v>63</v>
      </c>
      <c r="M5" s="273" t="s">
        <v>134</v>
      </c>
      <c r="N5" s="273" t="s">
        <v>116</v>
      </c>
      <c r="O5" s="275"/>
      <c r="P5" s="275" t="s">
        <v>4</v>
      </c>
      <c r="Q5" s="280" t="s">
        <v>135</v>
      </c>
    </row>
    <row r="6" spans="1:17" ht="31.5" x14ac:dyDescent="0.25">
      <c r="A6" s="271"/>
      <c r="B6" s="273" t="s">
        <v>136</v>
      </c>
      <c r="C6" s="273" t="s">
        <v>137</v>
      </c>
      <c r="D6" s="273" t="s">
        <v>113</v>
      </c>
      <c r="E6" s="273" t="s">
        <v>4</v>
      </c>
      <c r="F6" s="273" t="s">
        <v>4</v>
      </c>
      <c r="G6" s="274">
        <v>204720</v>
      </c>
      <c r="H6" s="275" t="s">
        <v>4</v>
      </c>
      <c r="I6" s="273" t="s">
        <v>138</v>
      </c>
      <c r="J6" s="273">
        <v>60</v>
      </c>
      <c r="K6" s="273" t="s">
        <v>139</v>
      </c>
      <c r="L6" s="273">
        <v>170</v>
      </c>
      <c r="M6" s="273" t="s">
        <v>140</v>
      </c>
      <c r="N6" s="273" t="s">
        <v>116</v>
      </c>
      <c r="O6" s="275">
        <v>8000</v>
      </c>
      <c r="P6" s="275" t="s">
        <v>4</v>
      </c>
      <c r="Q6" s="280" t="s">
        <v>141</v>
      </c>
    </row>
    <row r="7" spans="1:17" ht="18" customHeight="1" thickBot="1" x14ac:dyDescent="0.3">
      <c r="A7" s="281"/>
      <c r="B7" s="282" t="s">
        <v>142</v>
      </c>
      <c r="C7" s="283" t="s">
        <v>143</v>
      </c>
      <c r="D7" s="282" t="s">
        <v>113</v>
      </c>
      <c r="E7" s="282" t="s">
        <v>4</v>
      </c>
      <c r="F7" s="282" t="s">
        <v>4</v>
      </c>
      <c r="G7" s="284">
        <v>163824</v>
      </c>
      <c r="H7" s="284">
        <v>1800</v>
      </c>
      <c r="I7" s="282" t="s">
        <v>144</v>
      </c>
      <c r="J7" s="282" t="s">
        <v>4</v>
      </c>
      <c r="K7" s="282" t="s">
        <v>145</v>
      </c>
      <c r="L7" s="282">
        <v>126</v>
      </c>
      <c r="M7" s="282" t="s">
        <v>146</v>
      </c>
      <c r="N7" s="282" t="s">
        <v>116</v>
      </c>
      <c r="O7" s="285">
        <v>11123</v>
      </c>
      <c r="P7" s="285" t="s">
        <v>4</v>
      </c>
      <c r="Q7" s="286" t="s">
        <v>147</v>
      </c>
    </row>
    <row r="8" spans="1:17" ht="18" customHeight="1" x14ac:dyDescent="0.25">
      <c r="A8" s="271" t="s">
        <v>148</v>
      </c>
      <c r="B8" s="287" t="s">
        <v>111</v>
      </c>
      <c r="C8" s="278" t="s">
        <v>149</v>
      </c>
      <c r="D8" s="278" t="s">
        <v>150</v>
      </c>
      <c r="E8" s="278" t="s">
        <v>4</v>
      </c>
      <c r="F8" s="278"/>
      <c r="G8" s="288">
        <v>500000</v>
      </c>
      <c r="H8" s="288">
        <v>5000</v>
      </c>
      <c r="I8" s="278" t="s">
        <v>151</v>
      </c>
      <c r="J8" s="278" t="s">
        <v>4</v>
      </c>
      <c r="K8" s="278"/>
      <c r="L8" s="278">
        <v>140</v>
      </c>
      <c r="M8" s="278" t="s">
        <v>152</v>
      </c>
      <c r="N8" s="278" t="s">
        <v>116</v>
      </c>
      <c r="O8" s="289">
        <v>6750</v>
      </c>
      <c r="P8" s="289" t="s">
        <v>4</v>
      </c>
      <c r="Q8" s="290" t="s">
        <v>117</v>
      </c>
    </row>
    <row r="9" spans="1:17" ht="31.5" x14ac:dyDescent="0.25">
      <c r="A9" s="271"/>
      <c r="B9" s="273" t="s">
        <v>153</v>
      </c>
      <c r="C9" s="273" t="s">
        <v>154</v>
      </c>
      <c r="D9" s="273" t="s">
        <v>155</v>
      </c>
      <c r="E9" s="273" t="s">
        <v>156</v>
      </c>
      <c r="F9" s="273" t="s">
        <v>157</v>
      </c>
      <c r="G9" s="274">
        <v>1400000</v>
      </c>
      <c r="H9" s="274">
        <v>5200</v>
      </c>
      <c r="I9" s="273" t="s">
        <v>4</v>
      </c>
      <c r="J9" s="273" t="s">
        <v>4</v>
      </c>
      <c r="K9" s="273" t="s">
        <v>158</v>
      </c>
      <c r="L9" s="273">
        <v>400</v>
      </c>
      <c r="M9" s="273" t="s">
        <v>159</v>
      </c>
      <c r="N9" s="273" t="s">
        <v>116</v>
      </c>
      <c r="O9" s="275" t="s">
        <v>160</v>
      </c>
      <c r="P9" s="275" t="s">
        <v>161</v>
      </c>
      <c r="Q9" s="280" t="s">
        <v>162</v>
      </c>
    </row>
    <row r="10" spans="1:17" ht="47.25" x14ac:dyDescent="0.25">
      <c r="A10" s="271"/>
      <c r="B10" s="273" t="s">
        <v>163</v>
      </c>
      <c r="C10" s="273" t="s">
        <v>164</v>
      </c>
      <c r="D10" s="273" t="s">
        <v>165</v>
      </c>
      <c r="E10" s="273" t="s">
        <v>166</v>
      </c>
      <c r="F10" s="273" t="s">
        <v>167</v>
      </c>
      <c r="G10" s="274">
        <v>215000</v>
      </c>
      <c r="H10" s="274">
        <v>450</v>
      </c>
      <c r="I10" s="273" t="s">
        <v>4</v>
      </c>
      <c r="J10" s="273" t="s">
        <v>4</v>
      </c>
      <c r="K10" s="275" t="s">
        <v>4</v>
      </c>
      <c r="L10" s="273">
        <v>120</v>
      </c>
      <c r="M10" s="273" t="s">
        <v>168</v>
      </c>
      <c r="N10" s="273" t="s">
        <v>116</v>
      </c>
      <c r="O10" s="275">
        <v>427</v>
      </c>
      <c r="P10" s="275" t="s">
        <v>4</v>
      </c>
      <c r="Q10" s="280" t="s">
        <v>169</v>
      </c>
    </row>
    <row r="11" spans="1:17" ht="18" customHeight="1" x14ac:dyDescent="0.25">
      <c r="A11" s="271"/>
      <c r="B11" s="273" t="s">
        <v>170</v>
      </c>
      <c r="C11" s="273" t="s">
        <v>171</v>
      </c>
      <c r="D11" s="273" t="s">
        <v>172</v>
      </c>
      <c r="E11" s="273" t="s">
        <v>4</v>
      </c>
      <c r="F11" s="275" t="s">
        <v>4</v>
      </c>
      <c r="G11" s="274">
        <v>1500000</v>
      </c>
      <c r="H11" s="274">
        <v>7000</v>
      </c>
      <c r="I11" s="273" t="s">
        <v>173</v>
      </c>
      <c r="J11" s="275" t="s">
        <v>4</v>
      </c>
      <c r="K11" s="273" t="s">
        <v>174</v>
      </c>
      <c r="L11" s="273">
        <v>378</v>
      </c>
      <c r="M11" s="273" t="s">
        <v>175</v>
      </c>
      <c r="N11" s="273" t="s">
        <v>116</v>
      </c>
      <c r="O11" s="275"/>
      <c r="P11" s="275" t="s">
        <v>4</v>
      </c>
      <c r="Q11" s="280" t="s">
        <v>176</v>
      </c>
    </row>
    <row r="12" spans="1:17" ht="18" customHeight="1" thickBot="1" x14ac:dyDescent="0.3">
      <c r="A12" s="271"/>
      <c r="B12" s="273" t="s">
        <v>177</v>
      </c>
      <c r="C12" s="273">
        <v>3050</v>
      </c>
      <c r="D12" s="273" t="s">
        <v>172</v>
      </c>
      <c r="E12" s="273" t="s">
        <v>4</v>
      </c>
      <c r="F12" s="275" t="s">
        <v>4</v>
      </c>
      <c r="G12" s="274">
        <v>4000000</v>
      </c>
      <c r="H12" s="274">
        <v>16000</v>
      </c>
      <c r="I12" s="273" t="s">
        <v>178</v>
      </c>
      <c r="J12" s="275" t="s">
        <v>4</v>
      </c>
      <c r="K12" s="282"/>
      <c r="L12" s="273">
        <v>460</v>
      </c>
      <c r="M12" s="273" t="s">
        <v>179</v>
      </c>
      <c r="N12" s="273" t="s">
        <v>116</v>
      </c>
      <c r="O12" s="275">
        <v>14800</v>
      </c>
      <c r="P12" s="275" t="s">
        <v>180</v>
      </c>
      <c r="Q12" s="280" t="s">
        <v>181</v>
      </c>
    </row>
    <row r="13" spans="1:17" ht="31.5" x14ac:dyDescent="0.25">
      <c r="A13" s="264" t="s">
        <v>182</v>
      </c>
      <c r="B13" s="266" t="s">
        <v>183</v>
      </c>
      <c r="C13" s="266" t="s">
        <v>184</v>
      </c>
      <c r="D13" s="266" t="s">
        <v>185</v>
      </c>
      <c r="E13" s="266" t="s">
        <v>4</v>
      </c>
      <c r="F13" s="266" t="s">
        <v>186</v>
      </c>
      <c r="G13" s="267">
        <v>750000</v>
      </c>
      <c r="H13" s="267">
        <v>4280</v>
      </c>
      <c r="I13" s="266" t="s">
        <v>173</v>
      </c>
      <c r="J13" s="266" t="s">
        <v>4</v>
      </c>
      <c r="K13" s="289" t="s">
        <v>4</v>
      </c>
      <c r="L13" s="266">
        <v>700</v>
      </c>
      <c r="M13" s="266" t="s">
        <v>187</v>
      </c>
      <c r="N13" s="266" t="s">
        <v>116</v>
      </c>
      <c r="O13" s="268">
        <v>8995</v>
      </c>
      <c r="P13" s="268" t="s">
        <v>188</v>
      </c>
      <c r="Q13" s="291" t="s">
        <v>189</v>
      </c>
    </row>
    <row r="14" spans="1:17" ht="18" customHeight="1" x14ac:dyDescent="0.25">
      <c r="A14" s="271"/>
      <c r="B14" s="272" t="s">
        <v>190</v>
      </c>
      <c r="C14" s="273" t="s">
        <v>191</v>
      </c>
      <c r="D14" s="273" t="s">
        <v>192</v>
      </c>
      <c r="E14" s="273" t="s">
        <v>193</v>
      </c>
      <c r="F14" s="273" t="s">
        <v>194</v>
      </c>
      <c r="G14" s="274">
        <v>432000</v>
      </c>
      <c r="H14" s="274">
        <v>3500</v>
      </c>
      <c r="I14" s="273" t="s">
        <v>4</v>
      </c>
      <c r="J14" s="273" t="s">
        <v>4</v>
      </c>
      <c r="K14" s="273" t="s">
        <v>195</v>
      </c>
      <c r="L14" s="273">
        <v>6330</v>
      </c>
      <c r="M14" s="273" t="s">
        <v>196</v>
      </c>
      <c r="N14" s="273" t="s">
        <v>116</v>
      </c>
      <c r="O14" s="275" t="s">
        <v>197</v>
      </c>
      <c r="P14" s="275" t="s">
        <v>4</v>
      </c>
      <c r="Q14" s="276" t="s">
        <v>198</v>
      </c>
    </row>
    <row r="15" spans="1:17" ht="18" customHeight="1" x14ac:dyDescent="0.25">
      <c r="A15" s="271"/>
      <c r="B15" s="292"/>
      <c r="C15" s="273" t="s">
        <v>199</v>
      </c>
      <c r="D15" s="273" t="s">
        <v>192</v>
      </c>
      <c r="E15" s="273" t="s">
        <v>200</v>
      </c>
      <c r="F15" s="273" t="s">
        <v>201</v>
      </c>
      <c r="G15" s="274">
        <v>1200000</v>
      </c>
      <c r="H15" s="274">
        <v>6500</v>
      </c>
      <c r="I15" s="273" t="s">
        <v>4</v>
      </c>
      <c r="J15" s="273" t="s">
        <v>4</v>
      </c>
      <c r="K15" s="273" t="s">
        <v>195</v>
      </c>
      <c r="L15" s="273">
        <v>8265</v>
      </c>
      <c r="M15" s="273" t="s">
        <v>202</v>
      </c>
      <c r="N15" s="273" t="s">
        <v>116</v>
      </c>
      <c r="O15" s="275" t="s">
        <v>203</v>
      </c>
      <c r="P15" s="275" t="s">
        <v>4</v>
      </c>
      <c r="Q15" s="293"/>
    </row>
    <row r="16" spans="1:17" ht="18" customHeight="1" x14ac:dyDescent="0.25">
      <c r="A16" s="271"/>
      <c r="B16" s="277"/>
      <c r="C16" s="278" t="s">
        <v>204</v>
      </c>
      <c r="D16" s="278" t="s">
        <v>192</v>
      </c>
      <c r="E16" s="278" t="s">
        <v>205</v>
      </c>
      <c r="F16" s="278" t="s">
        <v>201</v>
      </c>
      <c r="G16" s="288">
        <v>4200000</v>
      </c>
      <c r="H16" s="288">
        <v>21000</v>
      </c>
      <c r="I16" s="278" t="s">
        <v>4</v>
      </c>
      <c r="J16" s="278" t="s">
        <v>4</v>
      </c>
      <c r="K16" s="278" t="s">
        <v>195</v>
      </c>
      <c r="L16" s="278">
        <v>13200</v>
      </c>
      <c r="M16" s="278" t="s">
        <v>206</v>
      </c>
      <c r="N16" s="294" t="s">
        <v>116</v>
      </c>
      <c r="O16" s="289" t="s">
        <v>207</v>
      </c>
      <c r="P16" s="275" t="s">
        <v>4</v>
      </c>
      <c r="Q16" s="295"/>
    </row>
    <row r="17" spans="1:17" ht="18" customHeight="1" x14ac:dyDescent="0.25">
      <c r="A17" s="271"/>
      <c r="B17" s="273" t="s">
        <v>170</v>
      </c>
      <c r="C17" s="273" t="s">
        <v>208</v>
      </c>
      <c r="D17" s="273" t="s">
        <v>192</v>
      </c>
      <c r="E17" s="273" t="s">
        <v>209</v>
      </c>
      <c r="F17" s="273" t="s">
        <v>210</v>
      </c>
      <c r="G17" s="274">
        <v>800000</v>
      </c>
      <c r="H17" s="274">
        <v>4000</v>
      </c>
      <c r="I17" s="273" t="s">
        <v>4</v>
      </c>
      <c r="J17" s="273" t="s">
        <v>211</v>
      </c>
      <c r="K17" s="273" t="s">
        <v>174</v>
      </c>
      <c r="L17" s="273">
        <v>5600</v>
      </c>
      <c r="M17" s="273" t="s">
        <v>212</v>
      </c>
      <c r="N17" s="296" t="s">
        <v>116</v>
      </c>
      <c r="O17" s="275" t="s">
        <v>213</v>
      </c>
      <c r="P17" s="275" t="s">
        <v>214</v>
      </c>
      <c r="Q17" s="280" t="s">
        <v>176</v>
      </c>
    </row>
    <row r="18" spans="1:17" ht="18" customHeight="1" x14ac:dyDescent="0.25">
      <c r="A18" s="271"/>
      <c r="B18" s="273" t="s">
        <v>215</v>
      </c>
      <c r="C18" s="273" t="s">
        <v>216</v>
      </c>
      <c r="D18" s="273" t="s">
        <v>192</v>
      </c>
      <c r="E18" s="273">
        <v>400</v>
      </c>
      <c r="F18" s="273" t="s">
        <v>217</v>
      </c>
      <c r="G18" s="274">
        <v>1200000</v>
      </c>
      <c r="H18" s="274">
        <v>7500</v>
      </c>
      <c r="I18" s="273" t="s">
        <v>4</v>
      </c>
      <c r="J18" s="273" t="s">
        <v>4</v>
      </c>
      <c r="K18" s="273" t="s">
        <v>195</v>
      </c>
      <c r="L18" s="273">
        <v>6030</v>
      </c>
      <c r="M18" s="273" t="s">
        <v>218</v>
      </c>
      <c r="N18" s="296" t="s">
        <v>116</v>
      </c>
      <c r="O18" s="275" t="s">
        <v>219</v>
      </c>
      <c r="P18" s="275" t="s">
        <v>4</v>
      </c>
      <c r="Q18" s="280" t="s">
        <v>220</v>
      </c>
    </row>
    <row r="19" spans="1:17" ht="18" customHeight="1" thickBot="1" x14ac:dyDescent="0.3">
      <c r="A19" s="281"/>
      <c r="B19" s="297" t="s">
        <v>177</v>
      </c>
      <c r="C19" s="297" t="s">
        <v>221</v>
      </c>
      <c r="D19" s="297" t="s">
        <v>172</v>
      </c>
      <c r="E19" s="297" t="s">
        <v>4</v>
      </c>
      <c r="F19" s="285" t="s">
        <v>4</v>
      </c>
      <c r="G19" s="298">
        <v>450000</v>
      </c>
      <c r="H19" s="298">
        <v>3200</v>
      </c>
      <c r="I19" s="297" t="s">
        <v>173</v>
      </c>
      <c r="J19" s="285" t="s">
        <v>4</v>
      </c>
      <c r="K19" s="285" t="s">
        <v>4</v>
      </c>
      <c r="L19" s="297">
        <v>400</v>
      </c>
      <c r="M19" s="297" t="s">
        <v>222</v>
      </c>
      <c r="N19" s="299" t="s">
        <v>116</v>
      </c>
      <c r="O19" s="300">
        <v>8995</v>
      </c>
      <c r="P19" s="300" t="s">
        <v>188</v>
      </c>
      <c r="Q19" s="301" t="s">
        <v>181</v>
      </c>
    </row>
    <row r="20" spans="1:17" ht="15.75" x14ac:dyDescent="0.25">
      <c r="A20" s="302" t="s">
        <v>223</v>
      </c>
      <c r="B20" s="303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2"/>
    </row>
    <row r="21" spans="1:17" x14ac:dyDescent="0.25">
      <c r="A21" s="305" t="s">
        <v>224</v>
      </c>
    </row>
  </sheetData>
  <mergeCells count="7">
    <mergeCell ref="A2:A7"/>
    <mergeCell ref="B3:B4"/>
    <mergeCell ref="Q3:Q4"/>
    <mergeCell ref="A8:A12"/>
    <mergeCell ref="A13:A19"/>
    <mergeCell ref="B14:B16"/>
    <mergeCell ref="Q14:Q16"/>
  </mergeCells>
  <hyperlinks>
    <hyperlink ref="Q2" r:id="rId1" xr:uid="{37AE660A-0D73-4126-A3D1-BD03282CEAFC}"/>
    <hyperlink ref="Q3" r:id="rId2" xr:uid="{EE64EA0C-355B-4DED-99A1-AFC629E38F7A}"/>
    <hyperlink ref="Q9" r:id="rId3" xr:uid="{C5E4E3F7-5F0C-4D1E-83D2-A2C582E64A71}"/>
    <hyperlink ref="Q8" r:id="rId4" xr:uid="{03C7C1B1-41F8-4981-BD79-3988CD08997B}"/>
    <hyperlink ref="Q10" r:id="rId5" display="http://www.lbwhite.com/products/Construction-Heaters/Foreman-Indirect-fired-heater" xr:uid="{FC9A9D2D-3411-4457-8156-112919AB679E}"/>
    <hyperlink ref="Q13" r:id="rId6" xr:uid="{C8A585A1-0D61-4405-8B6F-512F90A0E02A}"/>
    <hyperlink ref="Q14" r:id="rId7" xr:uid="{D7E066B4-9E88-45D0-B83E-37481B8D1DE9}"/>
    <hyperlink ref="Q17" r:id="rId8" xr:uid="{A16D4C3E-2B0E-4849-94BD-C883C36F25BA}"/>
    <hyperlink ref="Q11" r:id="rId9" xr:uid="{68284061-ADC2-416B-B582-0747DEDF4BA6}"/>
    <hyperlink ref="Q18" r:id="rId10" xr:uid="{16393497-A8F7-4F29-B5A8-7C9038E5BCEB}"/>
    <hyperlink ref="Q12" r:id="rId11" xr:uid="{EB17A723-7B55-40F9-8531-5FB982DD19F8}"/>
    <hyperlink ref="Q19" r:id="rId12" xr:uid="{8EA6DFF2-EF82-42C3-90B6-04BEC44D8DEF}"/>
    <hyperlink ref="Q6" r:id="rId13" xr:uid="{6CECC94E-36FF-4C90-8F35-931684477F8D}"/>
    <hyperlink ref="Q5" r:id="rId14" xr:uid="{2616A4B2-5A45-4CB4-B9B5-378021781148}"/>
    <hyperlink ref="Q7" r:id="rId15" xr:uid="{88A57C16-5950-45C7-B6BE-3CE445D3F3BB}"/>
  </hyperlinks>
  <pageMargins left="0.7" right="0.7" top="0.75" bottom="0.75" header="0.3" footer="0.3"/>
  <pageSetup orientation="portrait"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13C67-8EEB-4783-9DB9-0804598AF813}">
  <dimension ref="A1:BG26"/>
  <sheetViews>
    <sheetView zoomScale="115" zoomScaleNormal="115" workbookViewId="0">
      <pane ySplit="1" topLeftCell="A2" activePane="bottomLeft" state="frozen"/>
      <selection pane="bottomLeft" activeCell="B24" sqref="B24"/>
    </sheetView>
  </sheetViews>
  <sheetFormatPr defaultRowHeight="15" x14ac:dyDescent="0.25"/>
  <cols>
    <col min="1" max="1" width="13.28515625" style="307" customWidth="1"/>
    <col min="2" max="2" width="23.7109375" style="306" bestFit="1" customWidth="1"/>
    <col min="3" max="3" width="17.42578125" style="307" bestFit="1" customWidth="1"/>
    <col min="4" max="4" width="13.28515625" style="307" customWidth="1"/>
    <col min="5" max="5" width="11.7109375" style="307" customWidth="1"/>
    <col min="6" max="6" width="12.85546875" style="307" customWidth="1"/>
    <col min="7" max="7" width="14.5703125" style="307" customWidth="1"/>
    <col min="8" max="8" width="12.5703125" style="307" bestFit="1" customWidth="1"/>
    <col min="9" max="9" width="12.5703125" style="307" customWidth="1"/>
    <col min="10" max="10" width="12" style="307" bestFit="1" customWidth="1"/>
    <col min="11" max="11" width="13.28515625" style="307" bestFit="1" customWidth="1"/>
    <col min="12" max="12" width="9.5703125" style="307" customWidth="1"/>
    <col min="13" max="13" width="9.42578125" style="307" bestFit="1" customWidth="1"/>
    <col min="14" max="14" width="9.42578125" style="307" customWidth="1"/>
    <col min="15" max="15" width="97.140625" style="307" bestFit="1" customWidth="1"/>
    <col min="16" max="16" width="10.140625" style="307" customWidth="1"/>
    <col min="17" max="17" width="14.28515625" style="307" bestFit="1" customWidth="1"/>
    <col min="18" max="18" width="64.5703125" style="308" customWidth="1"/>
    <col min="19" max="19" width="37.140625" style="305" bestFit="1" customWidth="1"/>
    <col min="20" max="16384" width="9.140625" style="263"/>
  </cols>
  <sheetData>
    <row r="1" spans="1:59" ht="48" thickBot="1" x14ac:dyDescent="0.3">
      <c r="A1" s="262"/>
      <c r="B1" s="262" t="s">
        <v>94</v>
      </c>
      <c r="C1" s="262" t="s">
        <v>95</v>
      </c>
      <c r="D1" s="262" t="s">
        <v>100</v>
      </c>
      <c r="E1" s="262" t="s">
        <v>225</v>
      </c>
      <c r="F1" s="262" t="s">
        <v>226</v>
      </c>
      <c r="G1" s="262" t="s">
        <v>227</v>
      </c>
      <c r="H1" s="262" t="s">
        <v>101</v>
      </c>
      <c r="I1" s="262" t="s">
        <v>228</v>
      </c>
      <c r="J1" s="262" t="s">
        <v>104</v>
      </c>
      <c r="K1" s="262" t="s">
        <v>105</v>
      </c>
      <c r="L1" s="262" t="s">
        <v>106</v>
      </c>
      <c r="M1" s="262" t="s">
        <v>107</v>
      </c>
      <c r="N1" s="262" t="s">
        <v>108</v>
      </c>
      <c r="O1" s="262" t="s">
        <v>109</v>
      </c>
      <c r="P1" s="309"/>
      <c r="Q1" s="309"/>
      <c r="R1" s="309"/>
      <c r="S1" s="309"/>
    </row>
    <row r="2" spans="1:59" ht="18" customHeight="1" x14ac:dyDescent="0.25">
      <c r="A2" s="264" t="s">
        <v>229</v>
      </c>
      <c r="B2" s="310" t="s">
        <v>230</v>
      </c>
      <c r="C2" s="278" t="s">
        <v>231</v>
      </c>
      <c r="D2" s="288" t="s">
        <v>232</v>
      </c>
      <c r="E2" s="288">
        <v>100</v>
      </c>
      <c r="F2" s="288">
        <v>42800</v>
      </c>
      <c r="G2" s="278">
        <v>4.2</v>
      </c>
      <c r="H2" s="278" t="s">
        <v>233</v>
      </c>
      <c r="I2" s="278" t="s">
        <v>234</v>
      </c>
      <c r="J2" s="278">
        <v>50</v>
      </c>
      <c r="K2" s="278" t="s">
        <v>235</v>
      </c>
      <c r="L2" s="269" t="s">
        <v>116</v>
      </c>
      <c r="M2" s="289">
        <v>12000</v>
      </c>
      <c r="N2" s="268" t="s">
        <v>4</v>
      </c>
      <c r="O2" s="311" t="s">
        <v>236</v>
      </c>
      <c r="P2" s="309"/>
      <c r="Q2" s="309"/>
      <c r="R2" s="309"/>
      <c r="S2" s="309"/>
    </row>
    <row r="3" spans="1:59" ht="18" customHeight="1" x14ac:dyDescent="0.25">
      <c r="A3" s="271"/>
      <c r="B3" s="273" t="s">
        <v>237</v>
      </c>
      <c r="C3" s="273" t="s">
        <v>238</v>
      </c>
      <c r="D3" s="274">
        <v>980</v>
      </c>
      <c r="E3" s="274" t="s">
        <v>4</v>
      </c>
      <c r="F3" s="274">
        <v>4</v>
      </c>
      <c r="G3" s="273">
        <v>40</v>
      </c>
      <c r="H3" s="278" t="s">
        <v>239</v>
      </c>
      <c r="I3" s="273" t="s">
        <v>240</v>
      </c>
      <c r="J3" s="273">
        <v>10</v>
      </c>
      <c r="K3" s="273" t="s">
        <v>241</v>
      </c>
      <c r="L3" s="273" t="s">
        <v>116</v>
      </c>
      <c r="M3" s="275">
        <v>485</v>
      </c>
      <c r="N3" s="275" t="s">
        <v>4</v>
      </c>
      <c r="O3" s="312" t="s">
        <v>242</v>
      </c>
      <c r="P3" s="309"/>
      <c r="Q3" s="309"/>
      <c r="R3" s="309"/>
      <c r="S3" s="309"/>
    </row>
    <row r="4" spans="1:59" ht="18" customHeight="1" x14ac:dyDescent="0.25">
      <c r="A4" s="271"/>
      <c r="B4" s="278" t="s">
        <v>237</v>
      </c>
      <c r="C4" s="273" t="s">
        <v>243</v>
      </c>
      <c r="D4" s="274">
        <v>3200</v>
      </c>
      <c r="E4" s="274" t="s">
        <v>4</v>
      </c>
      <c r="F4" s="274" t="s">
        <v>244</v>
      </c>
      <c r="G4" s="273" t="s">
        <v>245</v>
      </c>
      <c r="H4" s="273" t="s">
        <v>246</v>
      </c>
      <c r="I4" s="273" t="s">
        <v>240</v>
      </c>
      <c r="J4" s="273">
        <v>76</v>
      </c>
      <c r="K4" s="273" t="s">
        <v>247</v>
      </c>
      <c r="L4" s="278" t="s">
        <v>116</v>
      </c>
      <c r="M4" s="275">
        <v>1947</v>
      </c>
      <c r="N4" s="275" t="s">
        <v>4</v>
      </c>
      <c r="O4" s="313" t="s">
        <v>248</v>
      </c>
      <c r="P4" s="309"/>
      <c r="Q4" s="309"/>
      <c r="R4" s="309"/>
      <c r="S4" s="309"/>
    </row>
    <row r="5" spans="1:59" ht="18" customHeight="1" x14ac:dyDescent="0.25">
      <c r="A5" s="271"/>
      <c r="B5" s="273" t="s">
        <v>249</v>
      </c>
      <c r="C5" s="273" t="s">
        <v>250</v>
      </c>
      <c r="D5" s="274">
        <v>7.2</v>
      </c>
      <c r="E5" s="274">
        <v>30</v>
      </c>
      <c r="F5" s="274">
        <v>10</v>
      </c>
      <c r="G5" s="273">
        <v>20</v>
      </c>
      <c r="H5" s="273">
        <v>120</v>
      </c>
      <c r="I5" s="273" t="s">
        <v>4</v>
      </c>
      <c r="J5" s="273">
        <v>25</v>
      </c>
      <c r="K5" s="273" t="s">
        <v>251</v>
      </c>
      <c r="L5" s="273" t="s">
        <v>116</v>
      </c>
      <c r="M5" s="275">
        <v>2360</v>
      </c>
      <c r="N5" s="275" t="s">
        <v>4</v>
      </c>
      <c r="O5" s="314" t="s">
        <v>252</v>
      </c>
      <c r="P5" s="309"/>
      <c r="Q5" s="309"/>
      <c r="R5" s="309"/>
      <c r="S5" s="309"/>
    </row>
    <row r="6" spans="1:59" ht="15.75" x14ac:dyDescent="0.25">
      <c r="A6" s="271"/>
      <c r="B6" s="273" t="s">
        <v>253</v>
      </c>
      <c r="C6" s="273">
        <v>96100</v>
      </c>
      <c r="D6" s="274">
        <v>25</v>
      </c>
      <c r="E6" s="274">
        <v>80</v>
      </c>
      <c r="F6" s="274" t="s">
        <v>254</v>
      </c>
      <c r="G6" s="273">
        <v>1</v>
      </c>
      <c r="H6" s="273">
        <v>120</v>
      </c>
      <c r="I6" s="273">
        <v>150</v>
      </c>
      <c r="J6" s="273">
        <v>30</v>
      </c>
      <c r="K6" s="273" t="s">
        <v>255</v>
      </c>
      <c r="L6" s="273" t="s">
        <v>116</v>
      </c>
      <c r="M6" s="275">
        <v>2600</v>
      </c>
      <c r="N6" s="275" t="s">
        <v>4</v>
      </c>
      <c r="O6" s="314" t="s">
        <v>256</v>
      </c>
      <c r="P6" s="309"/>
      <c r="Q6" s="309"/>
      <c r="R6" s="309"/>
      <c r="S6" s="309"/>
    </row>
    <row r="7" spans="1:59" ht="15.75" x14ac:dyDescent="0.25">
      <c r="A7" s="271"/>
      <c r="B7" s="315" t="s">
        <v>257</v>
      </c>
      <c r="C7" s="273" t="s">
        <v>258</v>
      </c>
      <c r="D7" s="316">
        <v>400</v>
      </c>
      <c r="E7" s="316">
        <v>1000</v>
      </c>
      <c r="F7" s="316">
        <v>22</v>
      </c>
      <c r="G7" s="317" t="s">
        <v>259</v>
      </c>
      <c r="H7" s="315" t="s">
        <v>260</v>
      </c>
      <c r="I7" s="315">
        <v>150</v>
      </c>
      <c r="J7" s="315">
        <v>280</v>
      </c>
      <c r="K7" s="315" t="s">
        <v>261</v>
      </c>
      <c r="L7" s="315" t="s">
        <v>116</v>
      </c>
      <c r="M7" s="318">
        <v>19754</v>
      </c>
      <c r="N7" s="318" t="s">
        <v>4</v>
      </c>
      <c r="O7" s="319" t="s">
        <v>262</v>
      </c>
      <c r="P7" s="309"/>
      <c r="Q7" s="309"/>
      <c r="R7" s="309"/>
      <c r="S7" s="309"/>
    </row>
    <row r="8" spans="1:59" ht="15.75" x14ac:dyDescent="0.25">
      <c r="A8" s="271"/>
      <c r="B8" s="315" t="s">
        <v>263</v>
      </c>
      <c r="C8" s="273" t="s">
        <v>264</v>
      </c>
      <c r="D8" s="316">
        <v>2.1</v>
      </c>
      <c r="E8" s="316" t="s">
        <v>4</v>
      </c>
      <c r="F8" s="316">
        <v>6</v>
      </c>
      <c r="G8" s="315" t="s">
        <v>4</v>
      </c>
      <c r="H8" s="273" t="s">
        <v>265</v>
      </c>
      <c r="I8" s="315" t="s">
        <v>4</v>
      </c>
      <c r="J8" s="315"/>
      <c r="K8" s="315" t="s">
        <v>266</v>
      </c>
      <c r="L8" s="315" t="s">
        <v>116</v>
      </c>
      <c r="M8" s="318" t="s">
        <v>4</v>
      </c>
      <c r="N8" s="318" t="s">
        <v>4</v>
      </c>
      <c r="O8" s="319" t="s">
        <v>267</v>
      </c>
      <c r="P8" s="309"/>
      <c r="Q8" s="309"/>
      <c r="R8" s="309"/>
      <c r="S8" s="309"/>
    </row>
    <row r="9" spans="1:59" ht="15.75" x14ac:dyDescent="0.25">
      <c r="A9" s="271"/>
      <c r="B9" s="272" t="s">
        <v>268</v>
      </c>
      <c r="C9" s="273" t="s">
        <v>269</v>
      </c>
      <c r="D9" s="316" t="s">
        <v>4</v>
      </c>
      <c r="E9" s="316">
        <v>1000</v>
      </c>
      <c r="F9" s="316" t="s">
        <v>270</v>
      </c>
      <c r="G9" s="315" t="s">
        <v>4</v>
      </c>
      <c r="H9" s="310" t="s">
        <v>271</v>
      </c>
      <c r="I9" s="315">
        <v>150</v>
      </c>
      <c r="J9" s="315">
        <v>70</v>
      </c>
      <c r="K9" s="315" t="s">
        <v>272</v>
      </c>
      <c r="L9" s="315" t="s">
        <v>116</v>
      </c>
      <c r="M9" s="318">
        <v>4500</v>
      </c>
      <c r="N9" s="318" t="s">
        <v>4</v>
      </c>
      <c r="O9" s="320" t="s">
        <v>273</v>
      </c>
      <c r="P9" s="309"/>
      <c r="Q9" s="309"/>
      <c r="R9" s="309"/>
      <c r="S9" s="309"/>
    </row>
    <row r="10" spans="1:59" s="324" customFormat="1" ht="18" customHeight="1" thickBot="1" x14ac:dyDescent="0.3">
      <c r="A10" s="281"/>
      <c r="B10" s="321"/>
      <c r="C10" s="283" t="s">
        <v>274</v>
      </c>
      <c r="D10" s="284">
        <v>3800</v>
      </c>
      <c r="E10" s="284">
        <v>1000</v>
      </c>
      <c r="F10" s="284" t="s">
        <v>275</v>
      </c>
      <c r="G10" s="322" t="s">
        <v>276</v>
      </c>
      <c r="H10" s="282" t="s">
        <v>277</v>
      </c>
      <c r="I10" s="282">
        <v>150</v>
      </c>
      <c r="J10" s="282">
        <v>22</v>
      </c>
      <c r="K10" s="282" t="s">
        <v>278</v>
      </c>
      <c r="L10" s="282" t="s">
        <v>116</v>
      </c>
      <c r="M10" s="285">
        <v>895</v>
      </c>
      <c r="N10" s="285" t="s">
        <v>4</v>
      </c>
      <c r="O10" s="323"/>
      <c r="P10" s="309"/>
      <c r="Q10" s="309"/>
      <c r="R10" s="309"/>
      <c r="S10" s="309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</row>
    <row r="11" spans="1:59" ht="18" customHeight="1" x14ac:dyDescent="0.25">
      <c r="A11" s="271" t="s">
        <v>279</v>
      </c>
      <c r="B11" s="310" t="s">
        <v>280</v>
      </c>
      <c r="C11" s="278" t="s">
        <v>281</v>
      </c>
      <c r="D11" s="288">
        <v>20000</v>
      </c>
      <c r="E11" s="288">
        <v>60</v>
      </c>
      <c r="F11" s="288">
        <v>50</v>
      </c>
      <c r="G11" s="278" t="s">
        <v>4</v>
      </c>
      <c r="H11" s="278" t="s">
        <v>282</v>
      </c>
      <c r="I11" s="278">
        <v>130</v>
      </c>
      <c r="J11" s="278">
        <v>375</v>
      </c>
      <c r="K11" s="278" t="s">
        <v>283</v>
      </c>
      <c r="L11" s="278" t="s">
        <v>116</v>
      </c>
      <c r="M11" s="289">
        <v>4500</v>
      </c>
      <c r="N11" s="289" t="s">
        <v>4</v>
      </c>
      <c r="O11" s="311" t="s">
        <v>284</v>
      </c>
      <c r="P11" s="309"/>
      <c r="Q11" s="309"/>
      <c r="R11" s="309"/>
      <c r="S11" s="309"/>
    </row>
    <row r="12" spans="1:59" ht="16.5" thickBot="1" x14ac:dyDescent="0.3">
      <c r="A12" s="271"/>
      <c r="B12" s="273" t="s">
        <v>285</v>
      </c>
      <c r="C12" s="273" t="s">
        <v>286</v>
      </c>
      <c r="D12" s="274" t="s">
        <v>4</v>
      </c>
      <c r="E12" s="274" t="s">
        <v>4</v>
      </c>
      <c r="F12" s="274" t="s">
        <v>287</v>
      </c>
      <c r="G12" s="273" t="s">
        <v>288</v>
      </c>
      <c r="H12" s="273" t="s">
        <v>289</v>
      </c>
      <c r="I12" s="273" t="s">
        <v>4</v>
      </c>
      <c r="J12" s="273">
        <v>101</v>
      </c>
      <c r="K12" s="273" t="s">
        <v>290</v>
      </c>
      <c r="L12" s="273" t="s">
        <v>116</v>
      </c>
      <c r="M12" s="275" t="s">
        <v>4</v>
      </c>
      <c r="N12" s="275" t="s">
        <v>4</v>
      </c>
      <c r="O12" s="314" t="s">
        <v>291</v>
      </c>
      <c r="P12" s="309"/>
      <c r="Q12" s="309"/>
      <c r="R12" s="309"/>
      <c r="S12" s="309"/>
    </row>
    <row r="13" spans="1:59" ht="15.75" x14ac:dyDescent="0.25">
      <c r="A13" s="264" t="s">
        <v>292</v>
      </c>
      <c r="B13" s="266" t="s">
        <v>293</v>
      </c>
      <c r="C13" s="266" t="s">
        <v>294</v>
      </c>
      <c r="D13" s="267" t="s">
        <v>4</v>
      </c>
      <c r="E13" s="267" t="s">
        <v>4</v>
      </c>
      <c r="F13" s="267">
        <v>3</v>
      </c>
      <c r="G13" s="266" t="s">
        <v>295</v>
      </c>
      <c r="H13" s="266" t="s">
        <v>296</v>
      </c>
      <c r="I13" s="266" t="s">
        <v>4</v>
      </c>
      <c r="J13" s="266">
        <v>42</v>
      </c>
      <c r="K13" s="266" t="s">
        <v>297</v>
      </c>
      <c r="L13" s="266" t="s">
        <v>116</v>
      </c>
      <c r="M13" s="268">
        <v>5500</v>
      </c>
      <c r="N13" s="268" t="s">
        <v>4</v>
      </c>
      <c r="O13" s="325" t="s">
        <v>298</v>
      </c>
      <c r="P13" s="309"/>
      <c r="Q13" s="309"/>
      <c r="R13" s="309"/>
      <c r="S13" s="309"/>
    </row>
    <row r="14" spans="1:59" ht="18" customHeight="1" x14ac:dyDescent="0.25">
      <c r="A14" s="271"/>
      <c r="B14" s="273" t="s">
        <v>293</v>
      </c>
      <c r="C14" s="273" t="s">
        <v>299</v>
      </c>
      <c r="D14" s="274">
        <v>640</v>
      </c>
      <c r="E14" s="274" t="s">
        <v>4</v>
      </c>
      <c r="F14" s="274">
        <v>5</v>
      </c>
      <c r="G14" s="273">
        <v>1</v>
      </c>
      <c r="H14" s="273" t="s">
        <v>300</v>
      </c>
      <c r="I14" s="273" t="s">
        <v>4</v>
      </c>
      <c r="J14" s="273">
        <v>225</v>
      </c>
      <c r="K14" s="273" t="s">
        <v>301</v>
      </c>
      <c r="L14" s="273" t="s">
        <v>116</v>
      </c>
      <c r="M14" s="275">
        <v>6500</v>
      </c>
      <c r="N14" s="275" t="s">
        <v>4</v>
      </c>
      <c r="O14" s="312" t="s">
        <v>302</v>
      </c>
      <c r="P14" s="309"/>
      <c r="Q14" s="309"/>
      <c r="R14" s="309"/>
      <c r="S14" s="309"/>
    </row>
    <row r="15" spans="1:59" ht="18" customHeight="1" x14ac:dyDescent="0.25">
      <c r="A15" s="271"/>
      <c r="B15" s="273" t="s">
        <v>303</v>
      </c>
      <c r="C15" s="273" t="s">
        <v>304</v>
      </c>
      <c r="D15" s="274" t="s">
        <v>4</v>
      </c>
      <c r="E15" s="274" t="s">
        <v>305</v>
      </c>
      <c r="F15" s="274">
        <v>2</v>
      </c>
      <c r="G15" s="273" t="s">
        <v>306</v>
      </c>
      <c r="H15" s="273" t="s">
        <v>277</v>
      </c>
      <c r="I15" s="273" t="s">
        <v>4</v>
      </c>
      <c r="J15" s="273">
        <v>19.600000000000001</v>
      </c>
      <c r="K15" s="273" t="s">
        <v>307</v>
      </c>
      <c r="L15" s="273" t="s">
        <v>116</v>
      </c>
      <c r="M15" s="275" t="s">
        <v>4</v>
      </c>
      <c r="N15" s="275" t="s">
        <v>4</v>
      </c>
      <c r="O15" s="312" t="s">
        <v>308</v>
      </c>
      <c r="P15" s="309"/>
      <c r="Q15" s="309"/>
      <c r="R15" s="309"/>
      <c r="S15" s="309"/>
    </row>
    <row r="16" spans="1:59" ht="18" customHeight="1" x14ac:dyDescent="0.25">
      <c r="A16" s="271"/>
      <c r="B16" s="278" t="s">
        <v>309</v>
      </c>
      <c r="C16" s="278" t="s">
        <v>310</v>
      </c>
      <c r="D16" s="288" t="s">
        <v>4</v>
      </c>
      <c r="E16" s="288" t="s">
        <v>4</v>
      </c>
      <c r="F16" s="288">
        <v>9.5</v>
      </c>
      <c r="G16" s="278" t="s">
        <v>311</v>
      </c>
      <c r="H16" s="278" t="s">
        <v>312</v>
      </c>
      <c r="I16" s="278" t="s">
        <v>4</v>
      </c>
      <c r="J16" s="278">
        <v>84</v>
      </c>
      <c r="K16" s="278" t="s">
        <v>313</v>
      </c>
      <c r="L16" s="294" t="s">
        <v>116</v>
      </c>
      <c r="M16" s="289">
        <v>1850</v>
      </c>
      <c r="N16" s="289" t="s">
        <v>4</v>
      </c>
      <c r="O16" s="313" t="s">
        <v>314</v>
      </c>
      <c r="P16" s="309"/>
      <c r="Q16" s="309"/>
      <c r="R16" s="309"/>
      <c r="S16" s="309"/>
    </row>
    <row r="17" spans="1:19" ht="18" customHeight="1" x14ac:dyDescent="0.25">
      <c r="A17" s="271"/>
      <c r="B17" s="273" t="s">
        <v>315</v>
      </c>
      <c r="C17" s="273" t="s">
        <v>316</v>
      </c>
      <c r="D17" s="274" t="s">
        <v>4</v>
      </c>
      <c r="E17" s="274" t="s">
        <v>317</v>
      </c>
      <c r="F17" s="274" t="s">
        <v>318</v>
      </c>
      <c r="G17" s="273">
        <v>1</v>
      </c>
      <c r="H17" s="273" t="s">
        <v>319</v>
      </c>
      <c r="I17" s="273" t="s">
        <v>320</v>
      </c>
      <c r="J17" s="273">
        <v>51</v>
      </c>
      <c r="K17" s="273" t="s">
        <v>321</v>
      </c>
      <c r="L17" s="296" t="s">
        <v>116</v>
      </c>
      <c r="M17" s="275" t="s">
        <v>4</v>
      </c>
      <c r="N17" s="275" t="s">
        <v>4</v>
      </c>
      <c r="O17" s="314" t="s">
        <v>322</v>
      </c>
      <c r="P17" s="309"/>
      <c r="Q17" s="309"/>
      <c r="R17" s="309"/>
      <c r="S17" s="309"/>
    </row>
    <row r="18" spans="1:19" ht="18" customHeight="1" thickBot="1" x14ac:dyDescent="0.3">
      <c r="A18" s="281"/>
      <c r="B18" s="297" t="s">
        <v>323</v>
      </c>
      <c r="C18" s="297" t="s">
        <v>324</v>
      </c>
      <c r="D18" s="298" t="s">
        <v>4</v>
      </c>
      <c r="E18" s="298" t="s">
        <v>4</v>
      </c>
      <c r="F18" s="298">
        <v>10</v>
      </c>
      <c r="G18" s="297">
        <v>5</v>
      </c>
      <c r="H18" s="297" t="s">
        <v>325</v>
      </c>
      <c r="I18" s="297" t="s">
        <v>4</v>
      </c>
      <c r="J18" s="297">
        <v>48</v>
      </c>
      <c r="K18" s="297" t="s">
        <v>326</v>
      </c>
      <c r="L18" s="299" t="s">
        <v>327</v>
      </c>
      <c r="M18" s="300">
        <v>5377</v>
      </c>
      <c r="N18" s="300" t="s">
        <v>4</v>
      </c>
      <c r="O18" s="286" t="s">
        <v>328</v>
      </c>
      <c r="P18" s="309"/>
      <c r="Q18" s="309"/>
      <c r="R18" s="309"/>
      <c r="S18" s="309"/>
    </row>
    <row r="19" spans="1:19" ht="15.75" x14ac:dyDescent="0.25">
      <c r="A19" s="305" t="s">
        <v>223</v>
      </c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2"/>
      <c r="S19" s="302"/>
    </row>
    <row r="20" spans="1:19" ht="17.25" x14ac:dyDescent="0.25">
      <c r="A20" s="305" t="s">
        <v>329</v>
      </c>
    </row>
    <row r="21" spans="1:19" x14ac:dyDescent="0.25">
      <c r="A21" s="305" t="s">
        <v>224</v>
      </c>
    </row>
    <row r="26" spans="1:19" x14ac:dyDescent="0.25">
      <c r="H26" s="326"/>
    </row>
  </sheetData>
  <mergeCells count="5">
    <mergeCell ref="A2:A10"/>
    <mergeCell ref="B9:B10"/>
    <mergeCell ref="O9:O10"/>
    <mergeCell ref="A11:A12"/>
    <mergeCell ref="A13:A18"/>
  </mergeCells>
  <hyperlinks>
    <hyperlink ref="O4" r:id="rId1" xr:uid="{49C17A0A-BDF4-417E-BC59-429F2EE0B7EE}"/>
    <hyperlink ref="O2" r:id="rId2" xr:uid="{B286D00A-C80C-4E28-855F-8D57D2723D95}"/>
    <hyperlink ref="O3" r:id="rId3" xr:uid="{C6061ED0-7806-4581-8250-9710A3C168A6}"/>
    <hyperlink ref="O15" r:id="rId4" xr:uid="{55488829-145F-4941-B319-1B40E8800ECA}"/>
    <hyperlink ref="O5" r:id="rId5" xr:uid="{8B463A26-D5BF-483D-A9F3-6011F7B14858}"/>
    <hyperlink ref="O16" r:id="rId6" xr:uid="{034DE365-105A-4AF1-A4D4-E51CBDDEB8EC}"/>
    <hyperlink ref="O12" r:id="rId7" xr:uid="{F651C875-00B3-44A7-AB2F-267F0CE576DF}"/>
    <hyperlink ref="O11" r:id="rId8" xr:uid="{6E5271A1-2056-4F1C-8C12-A8B375368046}"/>
    <hyperlink ref="O9" r:id="rId9" xr:uid="{BB483431-4447-4839-8E4E-7C067D0F6B01}"/>
    <hyperlink ref="O7" r:id="rId10" xr:uid="{BB7C89A8-699C-45D7-A0E4-D0E145F0E809}"/>
    <hyperlink ref="O8" r:id="rId11" xr:uid="{721362D9-E658-44BB-B109-81887F8FC13D}"/>
    <hyperlink ref="O17" r:id="rId12" xr:uid="{1A799388-7B52-4069-B9B1-E34B9325A0F1}"/>
    <hyperlink ref="O14" r:id="rId13" xr:uid="{5A4FEB67-C2F6-49B1-B67F-04EB3C4837E4}"/>
    <hyperlink ref="O13" r:id="rId14" xr:uid="{764BDEDB-75BA-468B-BD79-F2F88E7565F0}"/>
    <hyperlink ref="O6" r:id="rId15" xr:uid="{79E79F9E-9AA5-4731-926D-EEB1D9857483}"/>
    <hyperlink ref="O18" r:id="rId16" xr:uid="{6CEE65D1-3ABE-4493-8D0F-93DB0142110E}"/>
  </hyperlinks>
  <pageMargins left="0.7" right="0.7" top="0.75" bottom="0.75" header="0.3" footer="0.3"/>
  <pageSetup orientation="portrait" horizontalDpi="0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Dictionary and Test Matrix</vt:lpstr>
      <vt:lpstr>F.t.</vt:lpstr>
      <vt:lpstr>VEE</vt:lpstr>
      <vt:lpstr>Supp Data - Heat Equipment</vt:lpstr>
      <vt:lpstr>Supp Data - RH 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Richter, William R</dc:creator>
  <cp:lastModifiedBy>Calfee, Worth</cp:lastModifiedBy>
  <dcterms:created xsi:type="dcterms:W3CDTF">2018-03-23T12:43:06Z</dcterms:created>
  <dcterms:modified xsi:type="dcterms:W3CDTF">2019-04-10T12:26:55Z</dcterms:modified>
</cp:coreProperties>
</file>