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AA.AD.EPA.GOV\ORD\CIN\USERS\MAIN\A-E\ESILVEST\Net MyDocuments\USGS\products\enrichment pcr paper\"/>
    </mc:Choice>
  </mc:AlternateContent>
  <xr:revisionPtr revIDLastSave="0" documentId="13_ncr:1_{D49D02BA-265C-43FC-BDF6-FF6295784BC8}" xr6:coauthVersionLast="36" xr6:coauthVersionMax="36" xr10:uidLastSave="{00000000-0000-0000-0000-000000000000}"/>
  <bookViews>
    <workbookView xWindow="46995" yWindow="1575" windowWidth="28800" windowHeight="17595" tabRatio="500" firstSheet="4" activeTab="6" xr2:uid="{00000000-000D-0000-FFFF-FFFF00000000}"/>
  </bookViews>
  <sheets>
    <sheet name="Loam1" sheetId="1" r:id="rId1"/>
    <sheet name="Loam2" sheetId="2" r:id="rId2"/>
    <sheet name="Loam3" sheetId="15" r:id="rId3"/>
    <sheet name="Sand1" sheetId="3" r:id="rId4"/>
    <sheet name="Sand2" sheetId="4" r:id="rId5"/>
    <sheet name="Sand3" sheetId="14" r:id="rId6"/>
    <sheet name="data dictionary" sheetId="17" r:id="rId7"/>
    <sheet name="Clay1" sheetId="5" r:id="rId8"/>
    <sheet name="Clay2" sheetId="6" r:id="rId9"/>
    <sheet name="Clay3" sheetId="7" r:id="rId10"/>
    <sheet name="Sand Clay1" sheetId="8" r:id="rId11"/>
    <sheet name="Sand Clay2" sheetId="9" r:id="rId12"/>
    <sheet name="cfu avg data in columns" sheetId="13" r:id="rId13"/>
    <sheet name="Soil PCR" sheetId="10" r:id="rId14"/>
    <sheet name="qubit DNA readings" sheetId="16" r:id="rId15"/>
    <sheet name="cfu vs pcr" sheetId="11" r:id="rId16"/>
  </sheets>
  <definedNames>
    <definedName name="Sample1">Loam1!$A:$A</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15" l="1"/>
  <c r="F15" i="15" s="1"/>
  <c r="E14" i="15"/>
  <c r="D14" i="15"/>
  <c r="C14" i="15"/>
  <c r="B14" i="15"/>
  <c r="C13" i="15"/>
  <c r="C15" i="15" s="1"/>
  <c r="D13" i="15"/>
  <c r="D15" i="15" s="1"/>
  <c r="B13" i="15"/>
  <c r="B15" i="15" s="1"/>
  <c r="F14" i="14"/>
  <c r="E14" i="14"/>
  <c r="D14" i="14"/>
  <c r="C14" i="14"/>
  <c r="B14" i="14"/>
  <c r="C13" i="14"/>
  <c r="D13" i="14"/>
  <c r="D15" i="14" s="1"/>
  <c r="B13" i="14"/>
  <c r="B15" i="14" s="1"/>
  <c r="C26" i="9"/>
  <c r="D26" i="9"/>
  <c r="E26" i="9"/>
  <c r="F26" i="9"/>
  <c r="G26" i="9"/>
  <c r="B26" i="9"/>
  <c r="A15" i="9"/>
  <c r="B13" i="9"/>
  <c r="B15" i="9" s="1"/>
  <c r="C13" i="9"/>
  <c r="C15" i="9" s="1"/>
  <c r="D13" i="9"/>
  <c r="D15" i="9" s="1"/>
  <c r="E13" i="9"/>
  <c r="E15" i="9" s="1"/>
  <c r="F13" i="9"/>
  <c r="F15" i="9" s="1"/>
  <c r="A13" i="9"/>
  <c r="D15" i="8"/>
  <c r="E15" i="8"/>
  <c r="B13" i="8"/>
  <c r="B15" i="8" s="1"/>
  <c r="C13" i="8"/>
  <c r="C15" i="8" s="1"/>
  <c r="D13" i="8"/>
  <c r="E13" i="8"/>
  <c r="F13" i="8"/>
  <c r="F15" i="8" s="1"/>
  <c r="A13" i="8"/>
  <c r="A15" i="8" s="1"/>
  <c r="F14" i="7"/>
  <c r="E14" i="7"/>
  <c r="D14" i="7"/>
  <c r="C14" i="7"/>
  <c r="B14" i="7"/>
  <c r="C13" i="7"/>
  <c r="C15" i="7" s="1"/>
  <c r="D13" i="7"/>
  <c r="D15" i="7" s="1"/>
  <c r="E13" i="7"/>
  <c r="E15" i="7" s="1"/>
  <c r="F13" i="7"/>
  <c r="F15" i="7" s="1"/>
  <c r="B13" i="7"/>
  <c r="F14" i="6"/>
  <c r="E14" i="6"/>
  <c r="D14" i="6"/>
  <c r="C14" i="6"/>
  <c r="C15" i="6" s="1"/>
  <c r="B14" i="6"/>
  <c r="D13" i="6"/>
  <c r="D15" i="6" s="1"/>
  <c r="E13" i="6"/>
  <c r="F13" i="6"/>
  <c r="F15" i="6" s="1"/>
  <c r="C13" i="6"/>
  <c r="B13" i="6"/>
  <c r="B15" i="6" s="1"/>
  <c r="F14" i="5"/>
  <c r="E14" i="5"/>
  <c r="D14" i="5"/>
  <c r="C14" i="5"/>
  <c r="B14" i="5"/>
  <c r="C13" i="5"/>
  <c r="C15" i="5" s="1"/>
  <c r="D13" i="5"/>
  <c r="D15" i="5" s="1"/>
  <c r="E13" i="5"/>
  <c r="F13" i="5"/>
  <c r="F15" i="5" s="1"/>
  <c r="B13" i="5"/>
  <c r="B15" i="5" s="1"/>
  <c r="F14" i="4"/>
  <c r="E14" i="4"/>
  <c r="D14" i="4"/>
  <c r="C14" i="4"/>
  <c r="B14" i="4"/>
  <c r="C13" i="4"/>
  <c r="C15" i="4" s="1"/>
  <c r="D13" i="4"/>
  <c r="D15" i="4" s="1"/>
  <c r="E13" i="4"/>
  <c r="F13" i="4"/>
  <c r="F15" i="4" s="1"/>
  <c r="B13" i="4"/>
  <c r="B15" i="4" s="1"/>
  <c r="F14" i="3"/>
  <c r="E14" i="3"/>
  <c r="D14" i="3"/>
  <c r="C14" i="3"/>
  <c r="B14" i="3"/>
  <c r="F13" i="3"/>
  <c r="E13" i="3"/>
  <c r="E15" i="3" s="1"/>
  <c r="D13" i="3"/>
  <c r="C13" i="3"/>
  <c r="C15" i="3" s="1"/>
  <c r="B13" i="3"/>
  <c r="B15" i="3" s="1"/>
  <c r="A13" i="3"/>
  <c r="F14" i="2"/>
  <c r="E14" i="2"/>
  <c r="D14" i="2"/>
  <c r="C14" i="2"/>
  <c r="B14" i="2"/>
  <c r="B13" i="2"/>
  <c r="B15" i="2" s="1"/>
  <c r="C13" i="2"/>
  <c r="C15" i="2" s="1"/>
  <c r="D13" i="2"/>
  <c r="E13" i="2"/>
  <c r="F13" i="2"/>
  <c r="F15" i="2" s="1"/>
  <c r="A13" i="2"/>
  <c r="F14" i="1"/>
  <c r="E14" i="1"/>
  <c r="D14" i="1"/>
  <c r="C14" i="1"/>
  <c r="B14" i="1"/>
  <c r="B13" i="1"/>
  <c r="B15" i="1" s="1"/>
  <c r="C13" i="1"/>
  <c r="C15" i="1" s="1"/>
  <c r="D13" i="1"/>
  <c r="E13" i="1"/>
  <c r="F13" i="1"/>
  <c r="F15" i="1" s="1"/>
  <c r="A13" i="1"/>
  <c r="F15" i="3" l="1"/>
  <c r="E15" i="5"/>
  <c r="E15" i="4"/>
  <c r="E15" i="6"/>
  <c r="B15" i="7"/>
  <c r="C15" i="14"/>
  <c r="E15" i="1"/>
  <c r="E15" i="2"/>
  <c r="D15" i="1"/>
  <c r="D15" i="2"/>
  <c r="D15" i="3"/>
</calcChain>
</file>

<file path=xl/sharedStrings.xml><?xml version="1.0" encoding="utf-8"?>
<sst xmlns="http://schemas.openxmlformats.org/spreadsheetml/2006/main" count="564" uniqueCount="206">
  <si>
    <t>average</t>
  </si>
  <si>
    <t>Column A corresponds to Sample 1, B to Sample 2, etc</t>
  </si>
  <si>
    <t>Total spike for each based on dilution estimates from cfu counts, Sample 1 = 0, Sample 2 = 1350, Sample 3 = 675, Sample 4 = 225, Sample 5 = 45, Sample 6 = 4.5</t>
  </si>
  <si>
    <t xml:space="preserve">spreadplate was 200ul x 10 each so 2ml out of 25ml was evaluated = 0.8% of seed should be maximum detected per plate or the listed average. </t>
  </si>
  <si>
    <t>Average seed per 200ul of sample</t>
  </si>
  <si>
    <t>Same seed as loam1</t>
  </si>
  <si>
    <t>same spike as loam experiments</t>
  </si>
  <si>
    <t>same spike as loam and sand</t>
  </si>
  <si>
    <t>average seed per 200ul</t>
  </si>
  <si>
    <t>percent recovery</t>
  </si>
  <si>
    <t>these are sand clay blended samples all seeded with ~1350 spores in 9grams of soil. Final suspension for spreadplates was 25ml/sample. Column A was 100% sand, B was 80%sand and 20%clay, C was 60%sand and 40%clay, D was 40%sand and 60%clay, E was 20%sand and 80%clay and F was 100%clay</t>
  </si>
  <si>
    <t>same seed as sand clay1</t>
  </si>
  <si>
    <t>Loam1</t>
  </si>
  <si>
    <t>Loam2</t>
  </si>
  <si>
    <t>Sand1</t>
  </si>
  <si>
    <t>Sand2</t>
  </si>
  <si>
    <t>Clay1</t>
  </si>
  <si>
    <t>Clay2</t>
  </si>
  <si>
    <t>Clay3</t>
  </si>
  <si>
    <t>Time point/Sample</t>
  </si>
  <si>
    <t>T=0/1</t>
  </si>
  <si>
    <t>T=0/2</t>
  </si>
  <si>
    <t>T=0/3</t>
  </si>
  <si>
    <t>T=0/4</t>
  </si>
  <si>
    <t>T=0/5</t>
  </si>
  <si>
    <t>T=0/6</t>
  </si>
  <si>
    <t>T=6/1</t>
  </si>
  <si>
    <t>T=6/2</t>
  </si>
  <si>
    <t>T=6/3</t>
  </si>
  <si>
    <t>T=6/4</t>
  </si>
  <si>
    <t>T=6/5</t>
  </si>
  <si>
    <t>T=6/6</t>
  </si>
  <si>
    <t>T=24/1</t>
  </si>
  <si>
    <t>T=24/2</t>
  </si>
  <si>
    <t>T=24/3</t>
  </si>
  <si>
    <t>T=24/4</t>
  </si>
  <si>
    <t>T=24/5</t>
  </si>
  <si>
    <t>T=24/6</t>
  </si>
  <si>
    <t>For Loam, Sand and Clay experiments spikes were:</t>
  </si>
  <si>
    <t>Sample 1 = 0 spores</t>
  </si>
  <si>
    <t>Sample 2 = 1350 spores</t>
  </si>
  <si>
    <t>Sample 3 = 675 spores</t>
  </si>
  <si>
    <t>Sample 4 = 225 spores</t>
  </si>
  <si>
    <t>Sample 5 = 45 spores</t>
  </si>
  <si>
    <t>Sample 6 = 4.5 spores</t>
  </si>
  <si>
    <t># reported above is pcr cycle # where amplification crossed rn of 0.1</t>
  </si>
  <si>
    <t>no number = no amplification - negative reaction</t>
  </si>
  <si>
    <t>These are enrichment assays. 10-1 dilution of 100ul extract of 200ul of tsb from overnight incubation at 36oC</t>
  </si>
  <si>
    <t>n/a = not applicable for that experiment</t>
  </si>
  <si>
    <t>T=48/1</t>
  </si>
  <si>
    <t>T=48/2</t>
  </si>
  <si>
    <t>T=48/3</t>
  </si>
  <si>
    <t>T=48/4</t>
  </si>
  <si>
    <t>T=48/5</t>
  </si>
  <si>
    <t>T=48/6</t>
  </si>
  <si>
    <t>n/a</t>
  </si>
  <si>
    <t>Loam1 - avg. cfu/pcr signal</t>
  </si>
  <si>
    <t>Loam2 - avg. cfu/pcr signal</t>
  </si>
  <si>
    <t>Sand1 - avg. cfu/pcr signal</t>
  </si>
  <si>
    <t>Sand2 - avg. cfu/pcr signal</t>
  </si>
  <si>
    <t>Clay1 - avg. cfu/pcr signal</t>
  </si>
  <si>
    <t>Clay2 - avg. cfu/pcr signal</t>
  </si>
  <si>
    <t>Clay3 - avg. cfu/pcr signal</t>
  </si>
  <si>
    <t>7.2/25.5</t>
  </si>
  <si>
    <t>2.8/25.5</t>
  </si>
  <si>
    <t>1.0/25.5</t>
  </si>
  <si>
    <t>0.2/25.5</t>
  </si>
  <si>
    <t>0/0</t>
  </si>
  <si>
    <t>6.1/27</t>
  </si>
  <si>
    <t>1.4/27</t>
  </si>
  <si>
    <t>0.9/27</t>
  </si>
  <si>
    <t>0.1/27</t>
  </si>
  <si>
    <t>0.2/27</t>
  </si>
  <si>
    <t>Loam 1 - while cfu avg detection at the sample 5 seed level only two plates out of 8 had 1cfu……no detects on 4 plates for sample 4</t>
  </si>
  <si>
    <t>4.2/27</t>
  </si>
  <si>
    <t>2.0/26</t>
  </si>
  <si>
    <t>1.6/27</t>
  </si>
  <si>
    <t>0/27</t>
  </si>
  <si>
    <t>0/35</t>
  </si>
  <si>
    <t>4.7/25</t>
  </si>
  <si>
    <t>8.0/25</t>
  </si>
  <si>
    <t>1.3/26</t>
  </si>
  <si>
    <t>0.2/25</t>
  </si>
  <si>
    <t>0/24</t>
  </si>
  <si>
    <t>Sand 1 - 3 negative plates for sample 3 and 2 for sample 4</t>
  </si>
  <si>
    <t>Sand 2 -  2 negative plates for sample 4 and 8 for sample 5</t>
  </si>
  <si>
    <t>Spike seed#</t>
  </si>
  <si>
    <t>Time point/Sample#</t>
  </si>
  <si>
    <t>17.8/24</t>
  </si>
  <si>
    <t>9.1/23.5</t>
  </si>
  <si>
    <t>2.5/24</t>
  </si>
  <si>
    <t>0.6/24.5</t>
  </si>
  <si>
    <t>17.6/25</t>
  </si>
  <si>
    <t>67.3/27</t>
  </si>
  <si>
    <t>2.2/27.5</t>
  </si>
  <si>
    <t>0.5/29</t>
  </si>
  <si>
    <t>0/31</t>
  </si>
  <si>
    <t>15.9/24.5</t>
  </si>
  <si>
    <t>5.9/24.5</t>
  </si>
  <si>
    <t>2.4/24.5</t>
  </si>
  <si>
    <t>0.5/24.5</t>
  </si>
  <si>
    <t>0.1/25</t>
  </si>
  <si>
    <t>Clay 3 - 4 negative plates for sample 5 and 9 for sample 6</t>
  </si>
  <si>
    <t>Loam 2 - 2 negative plates for sample 3, 4 for sample 4 and nine each for samples 5 and 6…</t>
  </si>
  <si>
    <t>Clay 2 - 1 negative plate for sample 4 and 6 for sample 5</t>
  </si>
  <si>
    <t>Clay 1 - 1 negative plate for sample 4 and 5 for sample 5</t>
  </si>
  <si>
    <t>Sand Clay 1</t>
  </si>
  <si>
    <t>Sand Clay 2</t>
  </si>
  <si>
    <t>avg of exp 1 and 2</t>
  </si>
  <si>
    <t>Sample1</t>
  </si>
  <si>
    <t>Sample2</t>
  </si>
  <si>
    <t>Sample3</t>
  </si>
  <si>
    <t>Sample4</t>
  </si>
  <si>
    <t>Sample5</t>
  </si>
  <si>
    <t>Sample6</t>
  </si>
  <si>
    <t xml:space="preserve">Clay3 </t>
  </si>
  <si>
    <t>Average cfu</t>
  </si>
  <si>
    <t>Sand3</t>
  </si>
  <si>
    <t>Percent recovery</t>
  </si>
  <si>
    <t>100%s</t>
  </si>
  <si>
    <t>80%s/20%c</t>
  </si>
  <si>
    <t>60%s/40%c</t>
  </si>
  <si>
    <t>40%s/60%c</t>
  </si>
  <si>
    <t>20%s/80%c</t>
  </si>
  <si>
    <t>100%c</t>
  </si>
  <si>
    <t>sand/clay1 cfu</t>
  </si>
  <si>
    <t>sand/clay2 cfu</t>
  </si>
  <si>
    <t>sand/clay avg cfu</t>
  </si>
  <si>
    <t>Loam3</t>
  </si>
  <si>
    <t>for paper us loam 2 and 3, sand 2 and 3 and clay 1 and 3</t>
  </si>
  <si>
    <t>readings are concentration in ug/ml obtained via 10ul of sample cubit read</t>
  </si>
  <si>
    <t>0.00=&lt;0.5ug/ml in original reading prior to accounting for volume assayed= qubit detection limit</t>
  </si>
  <si>
    <t>Loam3 - avg. cfu/pcr signal</t>
  </si>
  <si>
    <t>8.2/25</t>
  </si>
  <si>
    <t>3.2/23.5</t>
  </si>
  <si>
    <t>1.2/25</t>
  </si>
  <si>
    <t>Sand3 - avg. cfu/pcr signal</t>
  </si>
  <si>
    <t>6.4/24</t>
  </si>
  <si>
    <t>4.9/24</t>
  </si>
  <si>
    <t>0.3/24</t>
  </si>
  <si>
    <t>0/25</t>
  </si>
  <si>
    <t>Combined averages for above samples</t>
  </si>
  <si>
    <t>Loam</t>
  </si>
  <si>
    <t>Sand</t>
  </si>
  <si>
    <t>Clay</t>
  </si>
  <si>
    <t>Sample 1</t>
  </si>
  <si>
    <t>Sample 2</t>
  </si>
  <si>
    <t>Sample 3</t>
  </si>
  <si>
    <t>Sample 4</t>
  </si>
  <si>
    <t>Sample 5</t>
  </si>
  <si>
    <t>Sample 6</t>
  </si>
  <si>
    <t>Label</t>
  </si>
  <si>
    <t>Total spike for each based on dilution estimates from cfu counts, Sample 2 = 1350 spores/9g soil</t>
  </si>
  <si>
    <t>Total spike for each based on dilution estimates from cfu counts, Sample 1 = 0 spores/9g soil</t>
  </si>
  <si>
    <t>Total spike for each based on dilution estimates from cfu counts, Sample 3 = 675 spores/9g soil</t>
  </si>
  <si>
    <t>Total spike for each based on dilution estimates from cfu counts, Sample 4 = 225 spores/9g soil</t>
  </si>
  <si>
    <t>Total spike for each based on dilution estimates from cfu counts, Sample 5 = 45 spores/9g soil</t>
  </si>
  <si>
    <t>Total spike for each based on dilution estimates from cfu counts, Sample 6 = 4.5 spores/9g/soil</t>
  </si>
  <si>
    <t>Definition</t>
  </si>
  <si>
    <t>Average</t>
  </si>
  <si>
    <t>Average CFU over 10 plates</t>
  </si>
  <si>
    <t xml:space="preserve">Each spreadplate was inoculated with 200ul. 10 spreadplates were used for each sample set. A total of 2ml out of 25ml (spiked sample size) was evaluated. 0.8% of seed should be maximum detected per plate or the listed average. </t>
  </si>
  <si>
    <t>The amount of CFU recovered/amount of CFU expected</t>
  </si>
  <si>
    <t xml:space="preserve">Agvise Loamy sand (lot 12072014-3) was a mixture of 85% sand, 6% silt, 9% clay, 2.2% organic matter with a pH of 5.9. </t>
  </si>
  <si>
    <t>Agvise sandy loam (lot 11082014-3) was a mixture of 60% sand, 36% silt, 4% clay, 12.4% organic matter with a pH of 6.5</t>
  </si>
  <si>
    <t>Agvise clay (lot 05292015-3) was a mixture of 27% sand, 24% silt, 49% clay, 2.2% organic matter, with a pH of 8.1</t>
  </si>
  <si>
    <t>Sand/Clay</t>
  </si>
  <si>
    <t>60% Sand/ 40%Clay</t>
  </si>
  <si>
    <t>80% Sand/ 20%  Clay</t>
  </si>
  <si>
    <t>40% Sand/ 60% Clay</t>
  </si>
  <si>
    <t>20% Sand/ 80% Clay</t>
  </si>
  <si>
    <t>100% Clay</t>
  </si>
  <si>
    <t>100% Sand</t>
  </si>
  <si>
    <t>These are sand clay blended samples all seeded with ~1350 spores in 9grams of soil. Final suspension for spreadplates was 25ml/sample. Ratios of samples prepared included: 100% sand/ 0% clay; 80% sand and 20% clay; 60% sand and 40% clay; 40% sand and 60% clay; 20% sand and 80% clay; 0% sand and 100% clay</t>
  </si>
  <si>
    <t xml:space="preserve">On Soil PCR tab: </t>
  </si>
  <si>
    <t>Tab reports enrichment assays analysis using PCR. 10-1 dilution of 100ul extract of 200ul of tryptic soy broth (TSB) from overnight incubation at 36 degrees C. The number reported in the columns is the PCR cycle number where amplification crossed reaction of 0.1; No number = no amplification-negative reaction; n/a = not applicable for that experiment</t>
  </si>
  <si>
    <t>Sample 1 taken at zero time point</t>
  </si>
  <si>
    <t>Sample 2 taken at zero time point</t>
  </si>
  <si>
    <t>Sample 3 taken at zero time point</t>
  </si>
  <si>
    <t>Sample 4 taken at zero time point</t>
  </si>
  <si>
    <t>Sample 5 taken at zero time point</t>
  </si>
  <si>
    <t>Sample 6 taken at zero time point</t>
  </si>
  <si>
    <t>Sample 1 taken at 6 hour time point</t>
  </si>
  <si>
    <t>Sample 2 taken at 6 hour time point</t>
  </si>
  <si>
    <t>Sample 3 taken at 6 hour time point</t>
  </si>
  <si>
    <t>Sample 4 taken at 6 hour time point</t>
  </si>
  <si>
    <t>Sample 5 taken at 6 hour time point</t>
  </si>
  <si>
    <t>Sample 6 taken at 6 hour time point</t>
  </si>
  <si>
    <t>Sample 1 taken at 24 hour time point</t>
  </si>
  <si>
    <t>Sample 2 taken at 24 hour time point</t>
  </si>
  <si>
    <t>Sample 3 taken at 24 hour time point</t>
  </si>
  <si>
    <t>Sample 4 taken at 24 hour time point</t>
  </si>
  <si>
    <t>Sample 5 taken at 24 hour time point</t>
  </si>
  <si>
    <t>Sample 6 taken at 24 hour time point</t>
  </si>
  <si>
    <t>Sample 1 taken at 48 hour time point</t>
  </si>
  <si>
    <t>Sample 2 taken at 48 hour time point</t>
  </si>
  <si>
    <t>Sample 3 taken at 48 hour time point</t>
  </si>
  <si>
    <t>Sample 4 taken at 48 hour time point</t>
  </si>
  <si>
    <t>Sample 5 taken at 48 hour time point</t>
  </si>
  <si>
    <t>Sample 6 taken at 48 hour time point</t>
  </si>
  <si>
    <t>Quibit DNA readings Tab</t>
  </si>
  <si>
    <t>These are enrichment assays. 10-1 dilution of 100ul extract of 200ul of tryptic soy broth (TSB) from overnight incubation at 36 degree C. Readings reported are a concentration in ug/ml obtained via 10ul of sample cubit read. 0.00=&lt;0.5ug/ml in original reading prior to accounting for volume assayed= qubit detection limit</t>
  </si>
  <si>
    <t>Avg CFU/ PCR Signal</t>
  </si>
  <si>
    <t>Reports the number of spiked spores/9 grams soil and the PCR signal for matched samples</t>
  </si>
  <si>
    <t>Spike Seed #</t>
  </si>
  <si>
    <t>The number of spores spiked into the 9 gram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</si>
</sst>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2" fontId="0" fillId="0" borderId="0" xfId="0" applyNumberFormat="1"/>
    <xf numFmtId="2" fontId="0" fillId="0" borderId="0" xfId="0" applyNumberFormat="1" applyFill="1" applyBorder="1" applyAlignment="1">
      <alignment vertical="center" wrapText="1"/>
    </xf>
    <xf numFmtId="0" fontId="0" fillId="0" borderId="0" xfId="0" applyFill="1" applyBorder="1" applyAlignment="1">
      <alignment vertical="center" wrapText="1"/>
    </xf>
    <xf numFmtId="2" fontId="0" fillId="0" borderId="1" xfId="0" applyNumberFormat="1" applyBorder="1" applyAlignment="1">
      <alignment vertical="center" wrapText="1"/>
    </xf>
    <xf numFmtId="2" fontId="0" fillId="0" borderId="3" xfId="0" applyNumberFormat="1" applyBorder="1" applyAlignment="1">
      <alignment vertical="center" wrapText="1"/>
    </xf>
    <xf numFmtId="0" fontId="0" fillId="0" borderId="5" xfId="0" applyBorder="1"/>
    <xf numFmtId="0" fontId="0" fillId="0" borderId="5" xfId="0" applyBorder="1" applyAlignment="1">
      <alignment wrapText="1"/>
    </xf>
    <xf numFmtId="0" fontId="0" fillId="0" borderId="0" xfId="0" applyAlignment="1">
      <alignment wrapText="1"/>
    </xf>
    <xf numFmtId="0" fontId="0" fillId="0" borderId="5" xfId="0" applyFill="1" applyBorder="1" applyAlignment="1">
      <alignment wrapText="1"/>
    </xf>
    <xf numFmtId="0" fontId="0" fillId="0" borderId="5" xfId="0" applyFill="1" applyBorder="1"/>
    <xf numFmtId="0" fontId="1" fillId="2" borderId="5" xfId="0" applyFont="1" applyFill="1" applyBorder="1" applyAlignment="1">
      <alignment wrapText="1"/>
    </xf>
    <xf numFmtId="0" fontId="1" fillId="2" borderId="5" xfId="0" applyFont="1" applyFill="1" applyBorder="1"/>
    <xf numFmtId="0" fontId="0" fillId="0" borderId="0" xfId="0"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5</v>
      </c>
      <c r="C2" s="2">
        <v>2</v>
      </c>
      <c r="D2" s="2">
        <v>0</v>
      </c>
      <c r="E2" s="2">
        <v>0</v>
      </c>
      <c r="F2" s="2">
        <v>0</v>
      </c>
    </row>
    <row r="3" spans="1:9" ht="16.5" thickBot="1" x14ac:dyDescent="0.3">
      <c r="A3" s="3">
        <v>0</v>
      </c>
      <c r="B3" s="4">
        <v>6</v>
      </c>
      <c r="C3" s="4">
        <v>3</v>
      </c>
      <c r="D3" s="4">
        <v>2</v>
      </c>
      <c r="E3" s="4">
        <v>0</v>
      </c>
      <c r="F3" s="4">
        <v>0</v>
      </c>
    </row>
    <row r="4" spans="1:9" ht="16.5" thickBot="1" x14ac:dyDescent="0.3">
      <c r="A4" s="3">
        <v>0</v>
      </c>
      <c r="B4" s="4">
        <v>7</v>
      </c>
      <c r="C4" s="4">
        <v>1</v>
      </c>
      <c r="D4" s="4">
        <v>0</v>
      </c>
      <c r="E4" s="4">
        <v>0</v>
      </c>
      <c r="F4" s="4">
        <v>0</v>
      </c>
    </row>
    <row r="5" spans="1:9" ht="16.5" thickBot="1" x14ac:dyDescent="0.3">
      <c r="A5" s="3">
        <v>0</v>
      </c>
      <c r="B5" s="4">
        <v>9</v>
      </c>
      <c r="C5" s="4">
        <v>2</v>
      </c>
      <c r="D5" s="4">
        <v>1</v>
      </c>
      <c r="E5" s="4">
        <v>1</v>
      </c>
      <c r="F5" s="4">
        <v>0</v>
      </c>
    </row>
    <row r="6" spans="1:9" ht="16.5" thickBot="1" x14ac:dyDescent="0.3">
      <c r="A6" s="3">
        <v>0</v>
      </c>
      <c r="B6" s="4">
        <v>3</v>
      </c>
      <c r="C6" s="4">
        <v>3</v>
      </c>
      <c r="D6" s="4">
        <v>1</v>
      </c>
      <c r="E6" s="4">
        <v>1</v>
      </c>
      <c r="F6" s="4">
        <v>0</v>
      </c>
      <c r="I6" t="s">
        <v>1</v>
      </c>
    </row>
    <row r="7" spans="1:9" ht="16.5" thickBot="1" x14ac:dyDescent="0.3">
      <c r="A7" s="3">
        <v>0</v>
      </c>
      <c r="B7" s="4">
        <v>7</v>
      </c>
      <c r="C7" s="4">
        <v>6</v>
      </c>
      <c r="D7" s="4">
        <v>0</v>
      </c>
      <c r="E7" s="4">
        <v>0</v>
      </c>
      <c r="F7" s="4">
        <v>0</v>
      </c>
      <c r="I7" t="s">
        <v>2</v>
      </c>
    </row>
    <row r="8" spans="1:9" ht="16.5" thickBot="1" x14ac:dyDescent="0.3">
      <c r="A8" s="3">
        <v>0</v>
      </c>
      <c r="B8" s="4">
        <v>11</v>
      </c>
      <c r="C8" s="4">
        <v>2</v>
      </c>
      <c r="D8" s="4">
        <v>0</v>
      </c>
      <c r="E8" s="4">
        <v>0</v>
      </c>
      <c r="F8" s="4">
        <v>0</v>
      </c>
      <c r="I8" t="s">
        <v>3</v>
      </c>
    </row>
    <row r="9" spans="1:9" ht="16.5" thickBot="1" x14ac:dyDescent="0.3">
      <c r="A9" s="3">
        <v>0</v>
      </c>
      <c r="B9" s="4">
        <v>8</v>
      </c>
      <c r="C9" s="4">
        <v>3</v>
      </c>
      <c r="D9" s="4">
        <v>2</v>
      </c>
      <c r="E9" s="4">
        <v>0</v>
      </c>
      <c r="F9" s="4">
        <v>0</v>
      </c>
    </row>
    <row r="10" spans="1:9" ht="16.5" thickBot="1" x14ac:dyDescent="0.3">
      <c r="A10" s="3">
        <v>0</v>
      </c>
      <c r="B10" s="4">
        <v>6</v>
      </c>
      <c r="C10" s="4">
        <v>2</v>
      </c>
      <c r="D10" s="4">
        <v>1</v>
      </c>
      <c r="E10" s="4">
        <v>0</v>
      </c>
      <c r="F10" s="4">
        <v>0</v>
      </c>
    </row>
    <row r="11" spans="1:9" ht="16.5" thickBot="1" x14ac:dyDescent="0.3">
      <c r="A11" s="3">
        <v>0</v>
      </c>
      <c r="B11" s="4">
        <v>10</v>
      </c>
      <c r="C11" s="4">
        <v>4</v>
      </c>
      <c r="D11" s="4">
        <v>3</v>
      </c>
      <c r="E11" s="4">
        <v>0</v>
      </c>
      <c r="F11" s="4">
        <v>0</v>
      </c>
    </row>
    <row r="13" spans="1:9" x14ac:dyDescent="0.25">
      <c r="A13" s="5">
        <f>AVERAGE(A2:A11)</f>
        <v>0</v>
      </c>
      <c r="B13" s="5">
        <f t="shared" ref="B13:F13" si="0">AVERAGE(B2:B11)</f>
        <v>7.2</v>
      </c>
      <c r="C13" s="5">
        <f t="shared" si="0"/>
        <v>2.8</v>
      </c>
      <c r="D13" s="5">
        <f t="shared" si="0"/>
        <v>1</v>
      </c>
      <c r="E13" s="5">
        <f t="shared" si="0"/>
        <v>0.2</v>
      </c>
      <c r="F13" s="5">
        <f t="shared" si="0"/>
        <v>0</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5">
        <v>0</v>
      </c>
      <c r="B15" s="5">
        <f>(B13/B14)*100</f>
        <v>66.666666666666657</v>
      </c>
      <c r="C15" s="5">
        <f t="shared" ref="C15:F15" si="1">(C13/C14)*100</f>
        <v>51.851851851851848</v>
      </c>
      <c r="D15" s="5">
        <f t="shared" si="1"/>
        <v>55.555555555555557</v>
      </c>
      <c r="E15" s="5">
        <f t="shared" si="1"/>
        <v>55.555555555555557</v>
      </c>
      <c r="F15" s="5">
        <f t="shared" si="1"/>
        <v>0</v>
      </c>
      <c r="G15" t="s">
        <v>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14</v>
      </c>
      <c r="C2" s="2">
        <v>4</v>
      </c>
      <c r="D2" s="2">
        <v>3</v>
      </c>
      <c r="E2" s="2">
        <v>1</v>
      </c>
      <c r="F2" s="2">
        <v>1</v>
      </c>
    </row>
    <row r="3" spans="1:9" ht="16.5" thickBot="1" x14ac:dyDescent="0.3">
      <c r="A3" s="3">
        <v>0</v>
      </c>
      <c r="B3" s="4">
        <v>12</v>
      </c>
      <c r="C3" s="4">
        <v>4</v>
      </c>
      <c r="D3" s="4">
        <v>1</v>
      </c>
      <c r="E3" s="4">
        <v>0</v>
      </c>
      <c r="F3" s="4">
        <v>0</v>
      </c>
    </row>
    <row r="4" spans="1:9" ht="16.5" thickBot="1" x14ac:dyDescent="0.3">
      <c r="A4" s="3">
        <v>0</v>
      </c>
      <c r="B4" s="4">
        <v>21</v>
      </c>
      <c r="C4" s="4">
        <v>7</v>
      </c>
      <c r="D4" s="4">
        <v>3</v>
      </c>
      <c r="E4" s="4">
        <v>1</v>
      </c>
      <c r="F4" s="4">
        <v>0</v>
      </c>
    </row>
    <row r="5" spans="1:9" ht="16.5" thickBot="1" x14ac:dyDescent="0.3">
      <c r="A5" s="3">
        <v>0</v>
      </c>
      <c r="B5" s="4">
        <v>14</v>
      </c>
      <c r="C5" s="4">
        <v>11</v>
      </c>
      <c r="D5" s="4">
        <v>4</v>
      </c>
      <c r="E5" s="4">
        <v>0</v>
      </c>
      <c r="F5" s="4">
        <v>0</v>
      </c>
    </row>
    <row r="6" spans="1:9" ht="16.5" thickBot="1" x14ac:dyDescent="0.3">
      <c r="A6" s="3">
        <v>0</v>
      </c>
      <c r="B6" s="4">
        <v>19</v>
      </c>
      <c r="C6" s="4">
        <v>7</v>
      </c>
      <c r="D6" s="4">
        <v>1</v>
      </c>
      <c r="E6" s="4">
        <v>1</v>
      </c>
      <c r="F6" s="4">
        <v>0</v>
      </c>
      <c r="I6" t="s">
        <v>7</v>
      </c>
    </row>
    <row r="7" spans="1:9" ht="16.5" thickBot="1" x14ac:dyDescent="0.3">
      <c r="A7" s="3">
        <v>0</v>
      </c>
      <c r="B7" s="4">
        <v>17</v>
      </c>
      <c r="C7" s="4">
        <v>7</v>
      </c>
      <c r="D7" s="4">
        <v>1</v>
      </c>
      <c r="E7" s="4">
        <v>0</v>
      </c>
      <c r="F7" s="4">
        <v>0</v>
      </c>
      <c r="I7" t="s">
        <v>1</v>
      </c>
    </row>
    <row r="8" spans="1:9" ht="16.5" thickBot="1" x14ac:dyDescent="0.3">
      <c r="A8" s="3">
        <v>0</v>
      </c>
      <c r="B8" s="4">
        <v>18</v>
      </c>
      <c r="C8" s="4">
        <v>5</v>
      </c>
      <c r="D8" s="4">
        <v>3</v>
      </c>
      <c r="E8" s="4">
        <v>0</v>
      </c>
      <c r="F8" s="4">
        <v>0</v>
      </c>
      <c r="I8" t="s">
        <v>2</v>
      </c>
    </row>
    <row r="9" spans="1:9" ht="16.5" thickBot="1" x14ac:dyDescent="0.3">
      <c r="A9" s="3">
        <v>0</v>
      </c>
      <c r="B9" s="4">
        <v>12</v>
      </c>
      <c r="C9" s="4">
        <v>5</v>
      </c>
      <c r="D9" s="4">
        <v>3</v>
      </c>
      <c r="E9" s="4">
        <v>1</v>
      </c>
      <c r="F9" s="4">
        <v>0</v>
      </c>
      <c r="I9" t="s">
        <v>3</v>
      </c>
    </row>
    <row r="10" spans="1:9" ht="16.5" thickBot="1" x14ac:dyDescent="0.3">
      <c r="A10" s="3">
        <v>0</v>
      </c>
      <c r="B10" s="4">
        <v>15</v>
      </c>
      <c r="C10" s="4">
        <v>4</v>
      </c>
      <c r="D10" s="4">
        <v>1</v>
      </c>
      <c r="E10" s="4">
        <v>0</v>
      </c>
      <c r="F10" s="4">
        <v>0</v>
      </c>
    </row>
    <row r="11" spans="1:9" ht="16.5" thickBot="1" x14ac:dyDescent="0.3">
      <c r="A11" s="3">
        <v>0</v>
      </c>
      <c r="B11" s="4">
        <v>17</v>
      </c>
      <c r="C11" s="4">
        <v>5</v>
      </c>
      <c r="D11" s="4">
        <v>4</v>
      </c>
      <c r="E11" s="4">
        <v>1</v>
      </c>
      <c r="F11" s="4">
        <v>0</v>
      </c>
    </row>
    <row r="13" spans="1:9" x14ac:dyDescent="0.25">
      <c r="A13" s="6">
        <v>0</v>
      </c>
      <c r="B13" s="5">
        <f>AVERAGE(B2:B11)</f>
        <v>15.9</v>
      </c>
      <c r="C13" s="5">
        <f t="shared" ref="C13:F13" si="0">AVERAGE(C2:C11)</f>
        <v>5.9</v>
      </c>
      <c r="D13" s="5">
        <f t="shared" si="0"/>
        <v>2.4</v>
      </c>
      <c r="E13" s="5">
        <f t="shared" si="0"/>
        <v>0.5</v>
      </c>
      <c r="F13" s="5">
        <f t="shared" si="0"/>
        <v>0.1</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6">
        <v>0</v>
      </c>
      <c r="B15" s="5">
        <f>B13/B14*100</f>
        <v>147.2222222222222</v>
      </c>
      <c r="C15" s="5">
        <f t="shared" ref="C15:F15" si="1">C13/C14*100</f>
        <v>109.25925925925925</v>
      </c>
      <c r="D15" s="5">
        <f t="shared" si="1"/>
        <v>133.33333333333331</v>
      </c>
      <c r="E15" s="5">
        <f t="shared" si="1"/>
        <v>138.88888888888889</v>
      </c>
      <c r="F15" s="5">
        <f t="shared" si="1"/>
        <v>277.77777777777777</v>
      </c>
      <c r="G15" t="s">
        <v>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workbookViewId="0">
      <selection activeCell="I6" sqref="I6:I8"/>
    </sheetView>
  </sheetViews>
  <sheetFormatPr defaultColWidth="11" defaultRowHeight="15.75" x14ac:dyDescent="0.25"/>
  <sheetData>
    <row r="1" spans="1:9" s="12" customFormat="1" ht="31.5" x14ac:dyDescent="0.25">
      <c r="A1" s="11" t="s">
        <v>172</v>
      </c>
      <c r="B1" s="11" t="s">
        <v>168</v>
      </c>
      <c r="C1" s="11" t="s">
        <v>167</v>
      </c>
      <c r="D1" s="11" t="s">
        <v>169</v>
      </c>
      <c r="E1" s="11" t="s">
        <v>170</v>
      </c>
      <c r="F1" s="11" t="s">
        <v>171</v>
      </c>
    </row>
    <row r="2" spans="1:9" ht="16.5" thickBot="1" x14ac:dyDescent="0.3">
      <c r="A2" s="3">
        <v>10</v>
      </c>
      <c r="B2" s="4">
        <v>9</v>
      </c>
      <c r="C2" s="4">
        <v>15</v>
      </c>
      <c r="D2" s="4">
        <v>10</v>
      </c>
      <c r="E2" s="4">
        <v>13</v>
      </c>
      <c r="F2" s="4">
        <v>16</v>
      </c>
    </row>
    <row r="3" spans="1:9" ht="16.5" thickBot="1" x14ac:dyDescent="0.3">
      <c r="A3" s="3">
        <v>11</v>
      </c>
      <c r="B3" s="4">
        <v>5</v>
      </c>
      <c r="C3" s="4">
        <v>9</v>
      </c>
      <c r="D3" s="4">
        <v>14</v>
      </c>
      <c r="E3" s="4">
        <v>12</v>
      </c>
      <c r="F3" s="4">
        <v>14</v>
      </c>
    </row>
    <row r="4" spans="1:9" ht="16.5" thickBot="1" x14ac:dyDescent="0.3">
      <c r="A4" s="3">
        <v>11</v>
      </c>
      <c r="B4" s="4">
        <v>8</v>
      </c>
      <c r="C4" s="4">
        <v>9</v>
      </c>
      <c r="D4" s="4">
        <v>9</v>
      </c>
      <c r="E4" s="4">
        <v>14</v>
      </c>
      <c r="F4" s="4">
        <v>11</v>
      </c>
    </row>
    <row r="5" spans="1:9" ht="16.5" thickBot="1" x14ac:dyDescent="0.3">
      <c r="A5" s="3">
        <v>4</v>
      </c>
      <c r="B5" s="4">
        <v>11</v>
      </c>
      <c r="C5" s="4">
        <v>18</v>
      </c>
      <c r="D5" s="4">
        <v>11</v>
      </c>
      <c r="E5" s="4">
        <v>18</v>
      </c>
      <c r="F5" s="4">
        <v>11</v>
      </c>
    </row>
    <row r="6" spans="1:9" ht="16.5" thickBot="1" x14ac:dyDescent="0.3">
      <c r="A6" s="3">
        <v>16</v>
      </c>
      <c r="B6" s="4">
        <v>13</v>
      </c>
      <c r="C6" s="4">
        <v>6</v>
      </c>
      <c r="D6" s="4">
        <v>18</v>
      </c>
      <c r="E6" s="4">
        <v>13</v>
      </c>
      <c r="F6" s="4">
        <v>13</v>
      </c>
      <c r="I6" t="s">
        <v>1</v>
      </c>
    </row>
    <row r="7" spans="1:9" ht="16.5" thickBot="1" x14ac:dyDescent="0.3">
      <c r="A7" s="3">
        <v>14</v>
      </c>
      <c r="B7" s="4">
        <v>14</v>
      </c>
      <c r="C7" s="4">
        <v>14</v>
      </c>
      <c r="D7" s="4">
        <v>14</v>
      </c>
      <c r="E7" s="4">
        <v>18</v>
      </c>
      <c r="F7" s="4">
        <v>14</v>
      </c>
      <c r="I7" t="s">
        <v>2</v>
      </c>
    </row>
    <row r="8" spans="1:9" ht="16.5" thickBot="1" x14ac:dyDescent="0.3">
      <c r="A8" s="3">
        <v>7</v>
      </c>
      <c r="B8" s="4">
        <v>13</v>
      </c>
      <c r="C8" s="4">
        <v>14</v>
      </c>
      <c r="D8" s="4">
        <v>14</v>
      </c>
      <c r="E8" s="4">
        <v>22</v>
      </c>
      <c r="F8" s="4">
        <v>14</v>
      </c>
      <c r="I8" t="s">
        <v>3</v>
      </c>
    </row>
    <row r="9" spans="1:9" ht="16.5" thickBot="1" x14ac:dyDescent="0.3">
      <c r="A9" s="3">
        <v>5</v>
      </c>
      <c r="B9" s="4">
        <v>8</v>
      </c>
      <c r="C9" s="4">
        <v>17</v>
      </c>
      <c r="D9" s="4">
        <v>18</v>
      </c>
      <c r="E9" s="4">
        <v>12</v>
      </c>
      <c r="F9" s="4">
        <v>21</v>
      </c>
    </row>
    <row r="10" spans="1:9" ht="16.5" thickBot="1" x14ac:dyDescent="0.3">
      <c r="A10" s="3">
        <v>22</v>
      </c>
      <c r="B10" s="4">
        <v>16</v>
      </c>
      <c r="C10" s="4">
        <v>16</v>
      </c>
      <c r="D10" s="4">
        <v>9</v>
      </c>
      <c r="E10" s="4">
        <v>5</v>
      </c>
      <c r="F10" s="4">
        <v>14</v>
      </c>
    </row>
    <row r="11" spans="1:9" ht="16.5" thickBot="1" x14ac:dyDescent="0.3">
      <c r="A11" s="3">
        <v>14</v>
      </c>
      <c r="B11" s="4">
        <v>13</v>
      </c>
      <c r="C11" s="4">
        <v>8</v>
      </c>
      <c r="D11" s="4">
        <v>18</v>
      </c>
      <c r="E11" s="4">
        <v>20</v>
      </c>
      <c r="F11" s="4">
        <v>16</v>
      </c>
    </row>
    <row r="13" spans="1:9" x14ac:dyDescent="0.25">
      <c r="A13" s="5">
        <f>AVERAGE(A2:A11)</f>
        <v>11.4</v>
      </c>
      <c r="B13" s="5">
        <f t="shared" ref="B13:F13" si="0">AVERAGE(B2:B11)</f>
        <v>11</v>
      </c>
      <c r="C13" s="5">
        <f t="shared" si="0"/>
        <v>12.6</v>
      </c>
      <c r="D13" s="5">
        <f t="shared" si="0"/>
        <v>13.5</v>
      </c>
      <c r="E13" s="5">
        <f t="shared" si="0"/>
        <v>14.7</v>
      </c>
      <c r="F13" s="5">
        <f t="shared" si="0"/>
        <v>14.4</v>
      </c>
      <c r="G13" t="s">
        <v>0</v>
      </c>
    </row>
    <row r="14" spans="1:9" x14ac:dyDescent="0.25">
      <c r="A14" s="6">
        <v>10.8</v>
      </c>
      <c r="B14" s="6">
        <v>10.8</v>
      </c>
      <c r="C14" s="6">
        <v>10.8</v>
      </c>
      <c r="D14" s="6">
        <v>10.8</v>
      </c>
      <c r="E14" s="6">
        <v>10.8</v>
      </c>
      <c r="F14" s="6">
        <v>10.8</v>
      </c>
      <c r="G14" t="s">
        <v>8</v>
      </c>
    </row>
    <row r="15" spans="1:9" x14ac:dyDescent="0.25">
      <c r="A15" s="5">
        <f>A13/A14*100</f>
        <v>105.55555555555556</v>
      </c>
      <c r="B15" s="5">
        <f t="shared" ref="B15:F15" si="1">B13/B14*100</f>
        <v>101.85185185185183</v>
      </c>
      <c r="C15" s="5">
        <f t="shared" si="1"/>
        <v>116.66666666666666</v>
      </c>
      <c r="D15" s="5">
        <f t="shared" si="1"/>
        <v>125</v>
      </c>
      <c r="E15" s="5">
        <f t="shared" si="1"/>
        <v>136.11111111111109</v>
      </c>
      <c r="F15" s="5">
        <f t="shared" si="1"/>
        <v>133.33333333333331</v>
      </c>
      <c r="G15" t="s">
        <v>9</v>
      </c>
    </row>
    <row r="19" spans="1:6" ht="87.75" customHeight="1" x14ac:dyDescent="0.25">
      <c r="A19" s="17" t="s">
        <v>10</v>
      </c>
      <c r="B19" s="17"/>
      <c r="C19" s="17"/>
      <c r="D19" s="17"/>
      <c r="E19" s="17"/>
      <c r="F19" s="17"/>
    </row>
  </sheetData>
  <mergeCells count="1">
    <mergeCell ref="A19:F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6"/>
  <sheetViews>
    <sheetView topLeftCell="D1" workbookViewId="0">
      <selection activeCell="J14" sqref="J14"/>
    </sheetView>
  </sheetViews>
  <sheetFormatPr defaultColWidth="11" defaultRowHeight="15.75" x14ac:dyDescent="0.25"/>
  <sheetData>
    <row r="1" spans="1:10" ht="32.25" thickBot="1" x14ac:dyDescent="0.3">
      <c r="A1" s="11" t="s">
        <v>172</v>
      </c>
      <c r="B1" s="11" t="s">
        <v>168</v>
      </c>
      <c r="C1" s="11" t="s">
        <v>167</v>
      </c>
      <c r="D1" s="11" t="s">
        <v>169</v>
      </c>
      <c r="E1" s="11" t="s">
        <v>170</v>
      </c>
      <c r="F1" s="11" t="s">
        <v>171</v>
      </c>
    </row>
    <row r="2" spans="1:10" ht="16.5" thickBot="1" x14ac:dyDescent="0.3">
      <c r="A2" s="1">
        <v>14</v>
      </c>
      <c r="B2" s="2">
        <v>17</v>
      </c>
      <c r="C2" s="2">
        <v>9</v>
      </c>
      <c r="D2" s="2">
        <v>17</v>
      </c>
      <c r="E2" s="2">
        <v>15</v>
      </c>
      <c r="F2" s="2">
        <v>14</v>
      </c>
    </row>
    <row r="3" spans="1:10" ht="16.5" thickBot="1" x14ac:dyDescent="0.3">
      <c r="A3" s="3">
        <v>10</v>
      </c>
      <c r="B3" s="4">
        <v>12</v>
      </c>
      <c r="C3" s="4">
        <v>14</v>
      </c>
      <c r="D3" s="4">
        <v>19</v>
      </c>
      <c r="E3" s="4">
        <v>11</v>
      </c>
      <c r="F3" s="4">
        <v>7</v>
      </c>
    </row>
    <row r="4" spans="1:10" ht="16.5" thickBot="1" x14ac:dyDescent="0.3">
      <c r="A4" s="3">
        <v>13</v>
      </c>
      <c r="B4" s="4">
        <v>18</v>
      </c>
      <c r="C4" s="4">
        <v>16</v>
      </c>
      <c r="D4" s="4">
        <v>13</v>
      </c>
      <c r="E4" s="4">
        <v>17</v>
      </c>
      <c r="F4" s="4">
        <v>15</v>
      </c>
    </row>
    <row r="5" spans="1:10" ht="16.5" thickBot="1" x14ac:dyDescent="0.3">
      <c r="A5" s="3">
        <v>11</v>
      </c>
      <c r="B5" s="4">
        <v>11</v>
      </c>
      <c r="C5" s="4">
        <v>6</v>
      </c>
      <c r="D5" s="4">
        <v>12</v>
      </c>
      <c r="E5" s="4">
        <v>14</v>
      </c>
      <c r="F5" s="4">
        <v>15</v>
      </c>
    </row>
    <row r="6" spans="1:10" ht="16.5" thickBot="1" x14ac:dyDescent="0.3">
      <c r="A6" s="3">
        <v>8</v>
      </c>
      <c r="B6" s="4">
        <v>7</v>
      </c>
      <c r="C6" s="4">
        <v>16</v>
      </c>
      <c r="D6" s="4">
        <v>12</v>
      </c>
      <c r="E6" s="4">
        <v>11</v>
      </c>
      <c r="F6" s="4">
        <v>14</v>
      </c>
      <c r="J6" t="s">
        <v>11</v>
      </c>
    </row>
    <row r="7" spans="1:10" ht="16.5" thickBot="1" x14ac:dyDescent="0.3">
      <c r="A7" s="3">
        <v>11</v>
      </c>
      <c r="B7" s="4">
        <v>7</v>
      </c>
      <c r="C7" s="4">
        <v>9</v>
      </c>
      <c r="D7" s="4">
        <v>10</v>
      </c>
      <c r="E7" s="4">
        <v>14</v>
      </c>
      <c r="F7" s="4">
        <v>14</v>
      </c>
      <c r="J7" t="s">
        <v>1</v>
      </c>
    </row>
    <row r="8" spans="1:10" ht="16.5" thickBot="1" x14ac:dyDescent="0.3">
      <c r="A8" s="3">
        <v>11</v>
      </c>
      <c r="B8" s="4">
        <v>24</v>
      </c>
      <c r="C8" s="4">
        <v>13</v>
      </c>
      <c r="D8" s="4">
        <v>14</v>
      </c>
      <c r="E8" s="4">
        <v>16</v>
      </c>
      <c r="F8" s="4">
        <v>15</v>
      </c>
      <c r="J8" t="s">
        <v>2</v>
      </c>
    </row>
    <row r="9" spans="1:10" ht="16.5" thickBot="1" x14ac:dyDescent="0.3">
      <c r="A9" s="3">
        <v>12</v>
      </c>
      <c r="B9" s="4">
        <v>13</v>
      </c>
      <c r="C9" s="4">
        <v>10</v>
      </c>
      <c r="D9" s="4">
        <v>9</v>
      </c>
      <c r="E9" s="4">
        <v>11</v>
      </c>
      <c r="F9" s="4">
        <v>15</v>
      </c>
      <c r="J9" t="s">
        <v>3</v>
      </c>
    </row>
    <row r="10" spans="1:10" ht="16.5" thickBot="1" x14ac:dyDescent="0.3">
      <c r="A10" s="3">
        <v>8</v>
      </c>
      <c r="B10" s="4">
        <v>20</v>
      </c>
      <c r="C10" s="4">
        <v>17</v>
      </c>
      <c r="D10" s="4">
        <v>20</v>
      </c>
      <c r="E10" s="4">
        <v>10</v>
      </c>
      <c r="F10" s="4">
        <v>17</v>
      </c>
    </row>
    <row r="11" spans="1:10" ht="16.5" thickBot="1" x14ac:dyDescent="0.3">
      <c r="A11" s="3">
        <v>12</v>
      </c>
      <c r="B11" s="4">
        <v>9</v>
      </c>
      <c r="C11" s="4">
        <v>11</v>
      </c>
      <c r="D11" s="4">
        <v>14</v>
      </c>
      <c r="E11" s="4">
        <v>11</v>
      </c>
      <c r="F11" s="4">
        <v>8</v>
      </c>
    </row>
    <row r="13" spans="1:10" x14ac:dyDescent="0.25">
      <c r="A13" s="5">
        <f>AVERAGE(A2:A11)</f>
        <v>11</v>
      </c>
      <c r="B13" s="5">
        <f t="shared" ref="B13:F13" si="0">AVERAGE(B2:B11)</f>
        <v>13.8</v>
      </c>
      <c r="C13" s="5">
        <f t="shared" si="0"/>
        <v>12.1</v>
      </c>
      <c r="D13" s="5">
        <f t="shared" si="0"/>
        <v>14</v>
      </c>
      <c r="E13" s="5">
        <f t="shared" si="0"/>
        <v>13</v>
      </c>
      <c r="F13" s="5">
        <f t="shared" si="0"/>
        <v>13.4</v>
      </c>
      <c r="G13" t="s">
        <v>0</v>
      </c>
    </row>
    <row r="14" spans="1:10" x14ac:dyDescent="0.25">
      <c r="A14" s="6">
        <v>10.8</v>
      </c>
      <c r="B14" s="6">
        <v>10.8</v>
      </c>
      <c r="C14" s="6">
        <v>10.8</v>
      </c>
      <c r="D14" s="6">
        <v>10.8</v>
      </c>
      <c r="E14" s="6">
        <v>10.8</v>
      </c>
      <c r="F14" s="6">
        <v>10.8</v>
      </c>
      <c r="G14" t="s">
        <v>8</v>
      </c>
    </row>
    <row r="15" spans="1:10" x14ac:dyDescent="0.25">
      <c r="A15" s="5">
        <f>A13/A14*100</f>
        <v>101.85185185185183</v>
      </c>
      <c r="B15" s="5">
        <f t="shared" ref="B15:F15" si="1">B13/B14*100</f>
        <v>127.77777777777777</v>
      </c>
      <c r="C15" s="5">
        <f t="shared" si="1"/>
        <v>112.03703703703702</v>
      </c>
      <c r="D15" s="5">
        <f t="shared" si="1"/>
        <v>129.62962962962962</v>
      </c>
      <c r="E15" s="5">
        <f t="shared" si="1"/>
        <v>120.37037037037037</v>
      </c>
      <c r="F15" s="5">
        <f t="shared" si="1"/>
        <v>124.07407407407408</v>
      </c>
      <c r="G15" t="s">
        <v>9</v>
      </c>
    </row>
    <row r="18" spans="1:8" x14ac:dyDescent="0.25">
      <c r="A18" t="s">
        <v>10</v>
      </c>
    </row>
    <row r="23" spans="1:8" x14ac:dyDescent="0.25">
      <c r="A23" t="s">
        <v>106</v>
      </c>
      <c r="B23" s="5">
        <v>11.4</v>
      </c>
      <c r="C23" s="5">
        <v>11</v>
      </c>
      <c r="D23" s="5">
        <v>12.6</v>
      </c>
      <c r="E23" s="5">
        <v>13.5</v>
      </c>
      <c r="F23" s="5">
        <v>14.7</v>
      </c>
      <c r="G23" s="5">
        <v>14.4</v>
      </c>
      <c r="H23" t="s">
        <v>0</v>
      </c>
    </row>
    <row r="24" spans="1:8" x14ac:dyDescent="0.25">
      <c r="A24" t="s">
        <v>107</v>
      </c>
      <c r="B24">
        <v>11</v>
      </c>
      <c r="C24">
        <v>13.8</v>
      </c>
      <c r="D24">
        <v>12.1</v>
      </c>
      <c r="E24">
        <v>14</v>
      </c>
      <c r="F24">
        <v>13</v>
      </c>
      <c r="G24">
        <v>13.4</v>
      </c>
      <c r="H24" t="s">
        <v>0</v>
      </c>
    </row>
    <row r="26" spans="1:8" x14ac:dyDescent="0.25">
      <c r="B26" s="5">
        <f>AVERAGE(B23:B24)</f>
        <v>11.2</v>
      </c>
      <c r="C26" s="5">
        <f t="shared" ref="C26:G26" si="2">AVERAGE(C23:C24)</f>
        <v>12.4</v>
      </c>
      <c r="D26" s="5">
        <f t="shared" si="2"/>
        <v>12.35</v>
      </c>
      <c r="E26" s="5">
        <f t="shared" si="2"/>
        <v>13.75</v>
      </c>
      <c r="F26" s="5">
        <f t="shared" si="2"/>
        <v>13.85</v>
      </c>
      <c r="G26" s="5">
        <f t="shared" si="2"/>
        <v>13.9</v>
      </c>
      <c r="H26" t="s">
        <v>108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7"/>
  <sheetViews>
    <sheetView workbookViewId="0">
      <selection activeCell="M15" sqref="M15"/>
    </sheetView>
  </sheetViews>
  <sheetFormatPr defaultColWidth="11" defaultRowHeight="15.75" x14ac:dyDescent="0.25"/>
  <cols>
    <col min="12" max="12" width="15.125" customWidth="1"/>
    <col min="13" max="13" width="14.875" customWidth="1"/>
    <col min="14" max="14" width="15.875" customWidth="1"/>
  </cols>
  <sheetData>
    <row r="1" spans="1:15" x14ac:dyDescent="0.25">
      <c r="B1" t="s">
        <v>12</v>
      </c>
      <c r="C1" t="s">
        <v>13</v>
      </c>
      <c r="D1" t="s">
        <v>128</v>
      </c>
      <c r="E1" t="s">
        <v>14</v>
      </c>
      <c r="F1" t="s">
        <v>15</v>
      </c>
      <c r="G1" t="s">
        <v>117</v>
      </c>
      <c r="H1" t="s">
        <v>16</v>
      </c>
      <c r="I1" t="s">
        <v>17</v>
      </c>
      <c r="J1" t="s">
        <v>115</v>
      </c>
      <c r="L1" t="s">
        <v>125</v>
      </c>
      <c r="M1" t="s">
        <v>126</v>
      </c>
      <c r="N1" t="s">
        <v>127</v>
      </c>
    </row>
    <row r="2" spans="1:15" x14ac:dyDescent="0.25">
      <c r="A2" t="s">
        <v>109</v>
      </c>
      <c r="B2">
        <v>0</v>
      </c>
      <c r="C2">
        <v>0</v>
      </c>
      <c r="D2">
        <v>0</v>
      </c>
      <c r="E2">
        <v>0</v>
      </c>
      <c r="F2">
        <v>0</v>
      </c>
      <c r="G2">
        <v>0</v>
      </c>
      <c r="H2">
        <v>0</v>
      </c>
      <c r="I2">
        <v>0</v>
      </c>
      <c r="J2">
        <v>0</v>
      </c>
      <c r="L2">
        <v>11.4</v>
      </c>
      <c r="M2">
        <v>11</v>
      </c>
      <c r="N2">
        <v>11.2</v>
      </c>
      <c r="O2" t="s">
        <v>119</v>
      </c>
    </row>
    <row r="3" spans="1:15" x14ac:dyDescent="0.25">
      <c r="A3" t="s">
        <v>110</v>
      </c>
      <c r="B3">
        <v>7.2</v>
      </c>
      <c r="C3">
        <v>6.1</v>
      </c>
      <c r="D3">
        <v>8.1999999999999993</v>
      </c>
      <c r="E3">
        <v>4.2</v>
      </c>
      <c r="F3">
        <v>8</v>
      </c>
      <c r="G3">
        <v>6.4</v>
      </c>
      <c r="H3">
        <v>17.8</v>
      </c>
      <c r="I3">
        <v>17.899999999999999</v>
      </c>
      <c r="J3">
        <v>15.9</v>
      </c>
      <c r="L3">
        <v>11</v>
      </c>
      <c r="M3">
        <v>13.8</v>
      </c>
      <c r="N3">
        <v>12.4</v>
      </c>
      <c r="O3" t="s">
        <v>120</v>
      </c>
    </row>
    <row r="4" spans="1:15" x14ac:dyDescent="0.25">
      <c r="A4" t="s">
        <v>111</v>
      </c>
      <c r="B4">
        <v>2.8</v>
      </c>
      <c r="C4">
        <v>1.4</v>
      </c>
      <c r="D4">
        <v>3.2</v>
      </c>
      <c r="E4">
        <v>2</v>
      </c>
      <c r="F4">
        <v>4.7</v>
      </c>
      <c r="G4">
        <v>4.9000000000000004</v>
      </c>
      <c r="H4">
        <v>9.1</v>
      </c>
      <c r="I4">
        <v>67.3</v>
      </c>
      <c r="J4">
        <v>5.9</v>
      </c>
      <c r="L4">
        <v>12.6</v>
      </c>
      <c r="M4">
        <v>12.1</v>
      </c>
      <c r="N4">
        <v>12.4</v>
      </c>
      <c r="O4" t="s">
        <v>121</v>
      </c>
    </row>
    <row r="5" spans="1:15" x14ac:dyDescent="0.25">
      <c r="A5" t="s">
        <v>112</v>
      </c>
      <c r="B5">
        <v>1</v>
      </c>
      <c r="C5">
        <v>0.9</v>
      </c>
      <c r="D5">
        <v>1.2</v>
      </c>
      <c r="E5">
        <v>1.6</v>
      </c>
      <c r="F5">
        <v>1.3</v>
      </c>
      <c r="G5">
        <v>0.3</v>
      </c>
      <c r="H5">
        <v>2.5</v>
      </c>
      <c r="I5">
        <v>2.2000000000000002</v>
      </c>
      <c r="J5">
        <v>2.4</v>
      </c>
      <c r="L5">
        <v>13.5</v>
      </c>
      <c r="M5">
        <v>14</v>
      </c>
      <c r="N5">
        <v>13.8</v>
      </c>
      <c r="O5" t="s">
        <v>122</v>
      </c>
    </row>
    <row r="6" spans="1:15" x14ac:dyDescent="0.25">
      <c r="A6" t="s">
        <v>113</v>
      </c>
      <c r="B6">
        <v>0.2</v>
      </c>
      <c r="C6">
        <v>0.1</v>
      </c>
      <c r="D6">
        <v>0</v>
      </c>
      <c r="E6">
        <v>0</v>
      </c>
      <c r="F6">
        <v>0.2</v>
      </c>
      <c r="G6">
        <v>0</v>
      </c>
      <c r="H6">
        <v>0.6</v>
      </c>
      <c r="I6">
        <v>0.5</v>
      </c>
      <c r="J6">
        <v>0.5</v>
      </c>
      <c r="L6">
        <v>14.7</v>
      </c>
      <c r="M6">
        <v>13</v>
      </c>
      <c r="N6">
        <v>13.9</v>
      </c>
      <c r="O6" t="s">
        <v>123</v>
      </c>
    </row>
    <row r="7" spans="1:15" x14ac:dyDescent="0.25">
      <c r="A7" t="s">
        <v>114</v>
      </c>
      <c r="B7">
        <v>0</v>
      </c>
      <c r="C7">
        <v>0.2</v>
      </c>
      <c r="D7">
        <v>0.1</v>
      </c>
      <c r="E7">
        <v>0</v>
      </c>
      <c r="F7">
        <v>0</v>
      </c>
      <c r="G7">
        <v>0</v>
      </c>
      <c r="H7">
        <v>0</v>
      </c>
      <c r="I7">
        <v>0</v>
      </c>
      <c r="J7">
        <v>0.1</v>
      </c>
      <c r="L7">
        <v>14.4</v>
      </c>
      <c r="M7">
        <v>13.4</v>
      </c>
      <c r="N7">
        <v>13.9</v>
      </c>
      <c r="O7" t="s">
        <v>124</v>
      </c>
    </row>
    <row r="10" spans="1:15" x14ac:dyDescent="0.25">
      <c r="B10" t="s">
        <v>13</v>
      </c>
      <c r="C10" t="s">
        <v>128</v>
      </c>
      <c r="D10" t="s">
        <v>15</v>
      </c>
      <c r="E10" t="s">
        <v>117</v>
      </c>
      <c r="F10" t="s">
        <v>16</v>
      </c>
      <c r="G10" t="s">
        <v>115</v>
      </c>
    </row>
    <row r="11" spans="1:15" x14ac:dyDescent="0.25">
      <c r="A11" t="s">
        <v>109</v>
      </c>
      <c r="B11">
        <v>0</v>
      </c>
      <c r="C11">
        <v>0</v>
      </c>
      <c r="D11">
        <v>0</v>
      </c>
      <c r="E11">
        <v>0</v>
      </c>
      <c r="F11">
        <v>0</v>
      </c>
      <c r="G11">
        <v>0</v>
      </c>
    </row>
    <row r="12" spans="1:15" x14ac:dyDescent="0.25">
      <c r="A12" t="s">
        <v>110</v>
      </c>
      <c r="B12">
        <v>6.1</v>
      </c>
      <c r="C12">
        <v>8.1999999999999993</v>
      </c>
      <c r="D12">
        <v>8</v>
      </c>
      <c r="E12">
        <v>6.4</v>
      </c>
      <c r="F12">
        <v>17.8</v>
      </c>
      <c r="G12">
        <v>15.9</v>
      </c>
    </row>
    <row r="13" spans="1:15" x14ac:dyDescent="0.25">
      <c r="A13" t="s">
        <v>111</v>
      </c>
      <c r="B13">
        <v>1.4</v>
      </c>
      <c r="C13">
        <v>3.2</v>
      </c>
      <c r="D13">
        <v>4.7</v>
      </c>
      <c r="E13">
        <v>4.9000000000000004</v>
      </c>
      <c r="F13">
        <v>9.1</v>
      </c>
      <c r="G13">
        <v>5.9</v>
      </c>
    </row>
    <row r="14" spans="1:15" x14ac:dyDescent="0.25">
      <c r="A14" t="s">
        <v>112</v>
      </c>
      <c r="B14">
        <v>0.9</v>
      </c>
      <c r="C14">
        <v>1.2</v>
      </c>
      <c r="D14">
        <v>1.3</v>
      </c>
      <c r="E14">
        <v>0.3</v>
      </c>
      <c r="F14">
        <v>2.5</v>
      </c>
      <c r="G14">
        <v>2.4</v>
      </c>
    </row>
    <row r="15" spans="1:15" x14ac:dyDescent="0.25">
      <c r="A15" t="s">
        <v>113</v>
      </c>
      <c r="B15">
        <v>0.1</v>
      </c>
      <c r="C15">
        <v>0</v>
      </c>
      <c r="D15">
        <v>0.2</v>
      </c>
      <c r="E15">
        <v>0</v>
      </c>
      <c r="F15">
        <v>0.6</v>
      </c>
      <c r="G15">
        <v>0.5</v>
      </c>
    </row>
    <row r="16" spans="1:15" x14ac:dyDescent="0.25">
      <c r="A16" t="s">
        <v>114</v>
      </c>
      <c r="B16">
        <v>0.2</v>
      </c>
      <c r="C16">
        <v>0.1</v>
      </c>
      <c r="D16">
        <v>0</v>
      </c>
      <c r="E16">
        <v>0</v>
      </c>
      <c r="F16">
        <v>0</v>
      </c>
      <c r="G16">
        <v>0.1</v>
      </c>
    </row>
    <row r="20" spans="1:4" x14ac:dyDescent="0.25">
      <c r="B20" t="s">
        <v>141</v>
      </c>
    </row>
    <row r="21" spans="1:4" x14ac:dyDescent="0.25">
      <c r="B21" t="s">
        <v>142</v>
      </c>
      <c r="C21" t="s">
        <v>143</v>
      </c>
      <c r="D21" t="s">
        <v>144</v>
      </c>
    </row>
    <row r="22" spans="1:4" x14ac:dyDescent="0.25">
      <c r="A22" t="s">
        <v>109</v>
      </c>
      <c r="B22">
        <v>0</v>
      </c>
      <c r="C22">
        <v>0</v>
      </c>
      <c r="D22">
        <v>0</v>
      </c>
    </row>
    <row r="23" spans="1:4" x14ac:dyDescent="0.25">
      <c r="A23" t="s">
        <v>110</v>
      </c>
      <c r="B23">
        <v>7.2</v>
      </c>
      <c r="C23">
        <v>7.2</v>
      </c>
      <c r="D23">
        <v>16.899999999999999</v>
      </c>
    </row>
    <row r="24" spans="1:4" x14ac:dyDescent="0.25">
      <c r="A24" t="s">
        <v>111</v>
      </c>
      <c r="B24">
        <v>2.2999999999999998</v>
      </c>
      <c r="C24">
        <v>4.8</v>
      </c>
      <c r="D24">
        <v>7.5</v>
      </c>
    </row>
    <row r="25" spans="1:4" x14ac:dyDescent="0.25">
      <c r="A25" t="s">
        <v>112</v>
      </c>
      <c r="B25">
        <v>1.1000000000000001</v>
      </c>
      <c r="C25">
        <v>0.8</v>
      </c>
      <c r="D25">
        <v>2.5</v>
      </c>
    </row>
    <row r="26" spans="1:4" x14ac:dyDescent="0.25">
      <c r="A26" t="s">
        <v>113</v>
      </c>
      <c r="B26">
        <v>0.1</v>
      </c>
      <c r="C26">
        <v>0.1</v>
      </c>
      <c r="D26">
        <v>0.6</v>
      </c>
    </row>
    <row r="27" spans="1:4" x14ac:dyDescent="0.25">
      <c r="A27" t="s">
        <v>114</v>
      </c>
      <c r="B27">
        <v>0.2</v>
      </c>
      <c r="C27">
        <v>0</v>
      </c>
      <c r="D27">
        <v>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topLeftCell="B1" workbookViewId="0">
      <selection activeCell="L4" sqref="L4"/>
    </sheetView>
  </sheetViews>
  <sheetFormatPr defaultColWidth="11" defaultRowHeight="15.75" x14ac:dyDescent="0.25"/>
  <cols>
    <col min="1" max="1" width="21" customWidth="1"/>
  </cols>
  <sheetData>
    <row r="1" spans="1:12" x14ac:dyDescent="0.25">
      <c r="A1" t="s">
        <v>19</v>
      </c>
      <c r="B1" t="s">
        <v>12</v>
      </c>
      <c r="C1" t="s">
        <v>13</v>
      </c>
      <c r="D1" t="s">
        <v>128</v>
      </c>
      <c r="E1" t="s">
        <v>14</v>
      </c>
      <c r="F1" t="s">
        <v>15</v>
      </c>
      <c r="G1" t="s">
        <v>117</v>
      </c>
      <c r="H1" t="s">
        <v>16</v>
      </c>
      <c r="I1" t="s">
        <v>17</v>
      </c>
      <c r="J1" t="s">
        <v>18</v>
      </c>
    </row>
    <row r="2" spans="1:12" x14ac:dyDescent="0.25">
      <c r="A2" t="s">
        <v>20</v>
      </c>
    </row>
    <row r="3" spans="1:12" x14ac:dyDescent="0.25">
      <c r="A3" t="s">
        <v>21</v>
      </c>
    </row>
    <row r="4" spans="1:12" x14ac:dyDescent="0.25">
      <c r="A4" t="s">
        <v>22</v>
      </c>
      <c r="L4" t="s">
        <v>47</v>
      </c>
    </row>
    <row r="5" spans="1:12" x14ac:dyDescent="0.25">
      <c r="A5" t="s">
        <v>23</v>
      </c>
      <c r="L5" t="s">
        <v>38</v>
      </c>
    </row>
    <row r="6" spans="1:12" x14ac:dyDescent="0.25">
      <c r="A6" t="s">
        <v>24</v>
      </c>
      <c r="L6" t="s">
        <v>39</v>
      </c>
    </row>
    <row r="7" spans="1:12" x14ac:dyDescent="0.25">
      <c r="A7" t="s">
        <v>25</v>
      </c>
      <c r="L7" t="s">
        <v>40</v>
      </c>
    </row>
    <row r="8" spans="1:12" x14ac:dyDescent="0.25">
      <c r="A8" t="s">
        <v>26</v>
      </c>
      <c r="C8" t="s">
        <v>55</v>
      </c>
      <c r="D8" t="s">
        <v>55</v>
      </c>
      <c r="E8" t="s">
        <v>55</v>
      </c>
      <c r="F8" t="s">
        <v>55</v>
      </c>
      <c r="G8" t="s">
        <v>55</v>
      </c>
      <c r="H8" t="s">
        <v>55</v>
      </c>
      <c r="I8" t="s">
        <v>55</v>
      </c>
      <c r="J8" t="s">
        <v>55</v>
      </c>
      <c r="L8" t="s">
        <v>41</v>
      </c>
    </row>
    <row r="9" spans="1:12" x14ac:dyDescent="0.25">
      <c r="A9" t="s">
        <v>27</v>
      </c>
      <c r="C9" t="s">
        <v>55</v>
      </c>
      <c r="D9" t="s">
        <v>55</v>
      </c>
      <c r="E9" t="s">
        <v>55</v>
      </c>
      <c r="F9" t="s">
        <v>55</v>
      </c>
      <c r="G9" t="s">
        <v>55</v>
      </c>
      <c r="H9" t="s">
        <v>55</v>
      </c>
      <c r="I9" t="s">
        <v>55</v>
      </c>
      <c r="J9" t="s">
        <v>55</v>
      </c>
      <c r="L9" t="s">
        <v>42</v>
      </c>
    </row>
    <row r="10" spans="1:12" x14ac:dyDescent="0.25">
      <c r="A10" t="s">
        <v>28</v>
      </c>
      <c r="C10" t="s">
        <v>55</v>
      </c>
      <c r="D10" t="s">
        <v>55</v>
      </c>
      <c r="E10" t="s">
        <v>55</v>
      </c>
      <c r="F10" t="s">
        <v>55</v>
      </c>
      <c r="G10" t="s">
        <v>55</v>
      </c>
      <c r="H10" t="s">
        <v>55</v>
      </c>
      <c r="I10" t="s">
        <v>55</v>
      </c>
      <c r="J10" t="s">
        <v>55</v>
      </c>
      <c r="L10" t="s">
        <v>43</v>
      </c>
    </row>
    <row r="11" spans="1:12" x14ac:dyDescent="0.25">
      <c r="A11" t="s">
        <v>29</v>
      </c>
      <c r="C11" t="s">
        <v>55</v>
      </c>
      <c r="D11" t="s">
        <v>55</v>
      </c>
      <c r="E11" t="s">
        <v>55</v>
      </c>
      <c r="F11" t="s">
        <v>55</v>
      </c>
      <c r="G11" t="s">
        <v>55</v>
      </c>
      <c r="H11" t="s">
        <v>55</v>
      </c>
      <c r="I11" t="s">
        <v>55</v>
      </c>
      <c r="J11" t="s">
        <v>55</v>
      </c>
      <c r="L11" t="s">
        <v>44</v>
      </c>
    </row>
    <row r="12" spans="1:12" x14ac:dyDescent="0.25">
      <c r="A12" t="s">
        <v>30</v>
      </c>
      <c r="C12" t="s">
        <v>55</v>
      </c>
      <c r="D12" t="s">
        <v>55</v>
      </c>
      <c r="E12" t="s">
        <v>55</v>
      </c>
      <c r="F12" t="s">
        <v>55</v>
      </c>
      <c r="G12" t="s">
        <v>55</v>
      </c>
      <c r="H12" t="s">
        <v>55</v>
      </c>
      <c r="I12" t="s">
        <v>55</v>
      </c>
      <c r="J12" t="s">
        <v>55</v>
      </c>
    </row>
    <row r="13" spans="1:12" x14ac:dyDescent="0.25">
      <c r="A13" t="s">
        <v>31</v>
      </c>
      <c r="C13" t="s">
        <v>55</v>
      </c>
      <c r="D13" t="s">
        <v>55</v>
      </c>
      <c r="E13" t="s">
        <v>55</v>
      </c>
      <c r="F13" t="s">
        <v>55</v>
      </c>
      <c r="G13" t="s">
        <v>55</v>
      </c>
      <c r="H13" t="s">
        <v>55</v>
      </c>
      <c r="I13" t="s">
        <v>55</v>
      </c>
      <c r="J13" t="s">
        <v>55</v>
      </c>
    </row>
    <row r="14" spans="1:12" x14ac:dyDescent="0.25">
      <c r="A14" t="s">
        <v>32</v>
      </c>
    </row>
    <row r="15" spans="1:12" x14ac:dyDescent="0.25">
      <c r="A15" t="s">
        <v>33</v>
      </c>
      <c r="B15">
        <v>25.5</v>
      </c>
      <c r="C15">
        <v>27</v>
      </c>
      <c r="D15">
        <v>25</v>
      </c>
      <c r="E15">
        <v>27</v>
      </c>
      <c r="F15">
        <v>25</v>
      </c>
      <c r="G15">
        <v>24</v>
      </c>
      <c r="H15">
        <v>24</v>
      </c>
      <c r="I15">
        <v>25</v>
      </c>
      <c r="J15">
        <v>24.5</v>
      </c>
    </row>
    <row r="16" spans="1:12" x14ac:dyDescent="0.25">
      <c r="A16" t="s">
        <v>34</v>
      </c>
      <c r="B16">
        <v>25.5</v>
      </c>
      <c r="C16">
        <v>27</v>
      </c>
      <c r="D16">
        <v>23.5</v>
      </c>
      <c r="E16">
        <v>26</v>
      </c>
      <c r="F16">
        <v>25</v>
      </c>
      <c r="G16">
        <v>24</v>
      </c>
      <c r="H16">
        <v>23.5</v>
      </c>
      <c r="I16">
        <v>27</v>
      </c>
      <c r="J16">
        <v>24.5</v>
      </c>
    </row>
    <row r="17" spans="1:10" x14ac:dyDescent="0.25">
      <c r="A17" t="s">
        <v>35</v>
      </c>
      <c r="B17">
        <v>25.5</v>
      </c>
      <c r="C17">
        <v>27</v>
      </c>
      <c r="D17">
        <v>25</v>
      </c>
      <c r="E17">
        <v>27</v>
      </c>
      <c r="F17">
        <v>26</v>
      </c>
      <c r="G17">
        <v>24</v>
      </c>
      <c r="H17">
        <v>24</v>
      </c>
      <c r="I17">
        <v>27.5</v>
      </c>
      <c r="J17">
        <v>24.5</v>
      </c>
    </row>
    <row r="18" spans="1:10" x14ac:dyDescent="0.25">
      <c r="A18" t="s">
        <v>36</v>
      </c>
      <c r="B18">
        <v>25.5</v>
      </c>
      <c r="C18">
        <v>27</v>
      </c>
      <c r="D18">
        <v>27</v>
      </c>
      <c r="E18">
        <v>27</v>
      </c>
      <c r="F18">
        <v>25</v>
      </c>
      <c r="G18">
        <v>24</v>
      </c>
      <c r="H18">
        <v>24.5</v>
      </c>
      <c r="I18">
        <v>29</v>
      </c>
      <c r="J18">
        <v>24.5</v>
      </c>
    </row>
    <row r="19" spans="1:10" x14ac:dyDescent="0.25">
      <c r="A19" t="s">
        <v>37</v>
      </c>
      <c r="C19">
        <v>27</v>
      </c>
      <c r="D19">
        <v>25</v>
      </c>
      <c r="E19">
        <v>35</v>
      </c>
      <c r="F19">
        <v>24</v>
      </c>
      <c r="G19">
        <v>25</v>
      </c>
      <c r="H19">
        <v>24</v>
      </c>
      <c r="I19">
        <v>31</v>
      </c>
      <c r="J19">
        <v>25</v>
      </c>
    </row>
    <row r="20" spans="1:10" x14ac:dyDescent="0.25">
      <c r="A20" t="s">
        <v>49</v>
      </c>
      <c r="B20" t="s">
        <v>55</v>
      </c>
      <c r="D20" t="s">
        <v>55</v>
      </c>
      <c r="F20" t="s">
        <v>55</v>
      </c>
      <c r="G20" t="s">
        <v>55</v>
      </c>
      <c r="H20" t="s">
        <v>55</v>
      </c>
      <c r="I20" t="s">
        <v>55</v>
      </c>
      <c r="J20" t="s">
        <v>55</v>
      </c>
    </row>
    <row r="21" spans="1:10" x14ac:dyDescent="0.25">
      <c r="A21" t="s">
        <v>50</v>
      </c>
      <c r="B21" t="s">
        <v>55</v>
      </c>
      <c r="C21">
        <v>24</v>
      </c>
      <c r="D21" t="s">
        <v>55</v>
      </c>
      <c r="E21">
        <v>23</v>
      </c>
      <c r="F21" t="s">
        <v>55</v>
      </c>
      <c r="G21" t="s">
        <v>55</v>
      </c>
      <c r="H21" t="s">
        <v>55</v>
      </c>
      <c r="I21" t="s">
        <v>55</v>
      </c>
      <c r="J21" t="s">
        <v>55</v>
      </c>
    </row>
    <row r="22" spans="1:10" x14ac:dyDescent="0.25">
      <c r="A22" t="s">
        <v>51</v>
      </c>
      <c r="B22" t="s">
        <v>55</v>
      </c>
      <c r="C22">
        <v>22</v>
      </c>
      <c r="D22" t="s">
        <v>55</v>
      </c>
      <c r="E22">
        <v>23</v>
      </c>
      <c r="F22" t="s">
        <v>55</v>
      </c>
      <c r="G22" t="s">
        <v>55</v>
      </c>
      <c r="H22" t="s">
        <v>55</v>
      </c>
      <c r="I22" t="s">
        <v>55</v>
      </c>
      <c r="J22" t="s">
        <v>55</v>
      </c>
    </row>
    <row r="23" spans="1:10" x14ac:dyDescent="0.25">
      <c r="A23" t="s">
        <v>52</v>
      </c>
      <c r="B23" t="s">
        <v>55</v>
      </c>
      <c r="C23">
        <v>24</v>
      </c>
      <c r="D23" t="s">
        <v>55</v>
      </c>
      <c r="E23">
        <v>23</v>
      </c>
      <c r="F23" t="s">
        <v>55</v>
      </c>
      <c r="G23" t="s">
        <v>55</v>
      </c>
      <c r="H23" t="s">
        <v>55</v>
      </c>
      <c r="I23" t="s">
        <v>55</v>
      </c>
      <c r="J23" t="s">
        <v>55</v>
      </c>
    </row>
    <row r="24" spans="1:10" x14ac:dyDescent="0.25">
      <c r="A24" t="s">
        <v>53</v>
      </c>
      <c r="B24" t="s">
        <v>55</v>
      </c>
      <c r="C24">
        <v>23</v>
      </c>
      <c r="D24" t="s">
        <v>55</v>
      </c>
      <c r="E24">
        <v>23</v>
      </c>
      <c r="F24" t="s">
        <v>55</v>
      </c>
      <c r="G24" t="s">
        <v>55</v>
      </c>
      <c r="H24" t="s">
        <v>55</v>
      </c>
      <c r="I24" t="s">
        <v>55</v>
      </c>
      <c r="J24" t="s">
        <v>55</v>
      </c>
    </row>
    <row r="25" spans="1:10" x14ac:dyDescent="0.25">
      <c r="A25" t="s">
        <v>54</v>
      </c>
      <c r="B25" t="s">
        <v>55</v>
      </c>
      <c r="C25">
        <v>24</v>
      </c>
      <c r="D25" t="s">
        <v>55</v>
      </c>
      <c r="E25">
        <v>23</v>
      </c>
      <c r="F25" t="s">
        <v>55</v>
      </c>
      <c r="G25" t="s">
        <v>55</v>
      </c>
      <c r="H25" t="s">
        <v>55</v>
      </c>
      <c r="I25" t="s">
        <v>55</v>
      </c>
      <c r="J25" t="s">
        <v>55</v>
      </c>
    </row>
    <row r="29" spans="1:10" x14ac:dyDescent="0.25">
      <c r="B29" t="s">
        <v>45</v>
      </c>
    </row>
    <row r="30" spans="1:10" x14ac:dyDescent="0.25">
      <c r="B30" t="s">
        <v>46</v>
      </c>
    </row>
    <row r="31" spans="1:10" x14ac:dyDescent="0.25">
      <c r="B31" t="s">
        <v>48</v>
      </c>
    </row>
    <row r="36" spans="2:2" x14ac:dyDescent="0.25">
      <c r="B36" t="s">
        <v>129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
  <sheetViews>
    <sheetView workbookViewId="0">
      <selection activeCell="L6" sqref="L6"/>
    </sheetView>
  </sheetViews>
  <sheetFormatPr defaultColWidth="11" defaultRowHeight="15.75" x14ac:dyDescent="0.25"/>
  <sheetData>
    <row r="1" spans="1:12" ht="16.5" thickBot="1" x14ac:dyDescent="0.3">
      <c r="A1" t="s">
        <v>19</v>
      </c>
      <c r="B1" t="s">
        <v>12</v>
      </c>
      <c r="C1" t="s">
        <v>13</v>
      </c>
      <c r="D1" t="s">
        <v>128</v>
      </c>
      <c r="E1" t="s">
        <v>14</v>
      </c>
      <c r="F1" t="s">
        <v>15</v>
      </c>
      <c r="G1" t="s">
        <v>117</v>
      </c>
      <c r="H1" t="s">
        <v>16</v>
      </c>
      <c r="I1" t="s">
        <v>17</v>
      </c>
      <c r="J1" t="s">
        <v>18</v>
      </c>
    </row>
    <row r="2" spans="1:12" ht="16.5" thickBot="1" x14ac:dyDescent="0.3">
      <c r="A2" t="s">
        <v>20</v>
      </c>
      <c r="B2" s="8">
        <v>0</v>
      </c>
      <c r="C2" s="8">
        <v>0</v>
      </c>
      <c r="D2" s="8">
        <v>0</v>
      </c>
      <c r="E2" s="8">
        <v>1.7999999999999999E-2</v>
      </c>
      <c r="F2" s="8">
        <v>0</v>
      </c>
      <c r="G2" s="8">
        <v>0</v>
      </c>
      <c r="H2" s="8">
        <v>2.1000000000000001E-2</v>
      </c>
      <c r="I2" s="8">
        <v>0</v>
      </c>
      <c r="J2" s="8">
        <v>0</v>
      </c>
    </row>
    <row r="3" spans="1:12" ht="16.5" thickBot="1" x14ac:dyDescent="0.3">
      <c r="A3" t="s">
        <v>21</v>
      </c>
      <c r="B3" s="9">
        <v>0</v>
      </c>
      <c r="C3" s="9">
        <v>0</v>
      </c>
      <c r="D3" s="9">
        <v>0</v>
      </c>
      <c r="E3" s="9">
        <v>2.7E-2</v>
      </c>
      <c r="F3" s="9">
        <v>2.5000000000000001E-2</v>
      </c>
      <c r="G3" s="9">
        <v>0</v>
      </c>
      <c r="H3" s="9">
        <v>0</v>
      </c>
      <c r="I3" s="9">
        <v>0</v>
      </c>
      <c r="J3" s="9">
        <v>0</v>
      </c>
    </row>
    <row r="4" spans="1:12" ht="16.5" thickBot="1" x14ac:dyDescent="0.3">
      <c r="A4" t="s">
        <v>22</v>
      </c>
      <c r="B4" s="9">
        <v>0</v>
      </c>
      <c r="C4" s="9">
        <v>0</v>
      </c>
      <c r="D4" s="9">
        <v>0</v>
      </c>
      <c r="E4" s="9">
        <v>1.0999999999999999E-2</v>
      </c>
      <c r="F4" s="9">
        <v>0</v>
      </c>
      <c r="G4" s="9">
        <v>0</v>
      </c>
      <c r="H4" s="9">
        <v>0</v>
      </c>
      <c r="I4" s="9">
        <v>0</v>
      </c>
      <c r="J4" s="9">
        <v>0</v>
      </c>
    </row>
    <row r="5" spans="1:12" ht="16.5" thickBot="1" x14ac:dyDescent="0.3">
      <c r="A5" t="s">
        <v>23</v>
      </c>
      <c r="B5" s="9">
        <v>0</v>
      </c>
      <c r="C5" s="9">
        <v>0</v>
      </c>
      <c r="D5" s="9">
        <v>0</v>
      </c>
      <c r="E5" s="9">
        <v>3.5999999999999997E-2</v>
      </c>
      <c r="F5" s="9">
        <v>0</v>
      </c>
      <c r="G5" s="9">
        <v>0</v>
      </c>
      <c r="H5" s="9">
        <v>0</v>
      </c>
      <c r="I5" s="9">
        <v>0</v>
      </c>
      <c r="J5" s="9">
        <v>0</v>
      </c>
    </row>
    <row r="6" spans="1:12" ht="16.5" thickBot="1" x14ac:dyDescent="0.3">
      <c r="A6" t="s">
        <v>24</v>
      </c>
      <c r="B6" s="9">
        <v>3.04E-2</v>
      </c>
      <c r="C6" s="9">
        <v>0</v>
      </c>
      <c r="D6" s="9">
        <v>0</v>
      </c>
      <c r="E6" s="9">
        <v>0</v>
      </c>
      <c r="F6" s="9">
        <v>0</v>
      </c>
      <c r="G6" s="9">
        <v>0</v>
      </c>
      <c r="H6" s="9">
        <v>4.2000000000000003E-2</v>
      </c>
      <c r="I6" s="9">
        <v>0</v>
      </c>
      <c r="J6" s="9">
        <v>0</v>
      </c>
      <c r="L6" t="s">
        <v>47</v>
      </c>
    </row>
    <row r="7" spans="1:12" ht="16.5" thickBot="1" x14ac:dyDescent="0.3">
      <c r="A7" t="s">
        <v>25</v>
      </c>
      <c r="B7" s="9">
        <v>0</v>
      </c>
      <c r="C7" s="9">
        <v>0</v>
      </c>
      <c r="D7" s="9">
        <v>0</v>
      </c>
      <c r="E7" s="9">
        <v>0</v>
      </c>
      <c r="F7" s="9">
        <v>0</v>
      </c>
      <c r="G7" s="9">
        <v>0</v>
      </c>
      <c r="H7" s="9">
        <v>3.3000000000000002E-2</v>
      </c>
      <c r="I7" s="9">
        <v>0</v>
      </c>
      <c r="J7" s="9">
        <v>0</v>
      </c>
      <c r="L7" t="s">
        <v>38</v>
      </c>
    </row>
    <row r="8" spans="1:12" ht="16.5" thickBot="1" x14ac:dyDescent="0.3">
      <c r="A8" t="s">
        <v>32</v>
      </c>
      <c r="B8" s="8">
        <v>1.2E-2</v>
      </c>
      <c r="C8" s="9">
        <v>0</v>
      </c>
      <c r="D8" s="9">
        <v>4.7E-2</v>
      </c>
      <c r="E8" s="9">
        <v>0</v>
      </c>
      <c r="F8" s="9">
        <v>0</v>
      </c>
      <c r="G8" s="9">
        <v>6.7000000000000004E-2</v>
      </c>
      <c r="H8" s="9">
        <v>0</v>
      </c>
      <c r="I8" s="9">
        <v>0</v>
      </c>
      <c r="J8" s="9">
        <v>0</v>
      </c>
      <c r="L8" t="s">
        <v>39</v>
      </c>
    </row>
    <row r="9" spans="1:12" ht="16.5" thickBot="1" x14ac:dyDescent="0.3">
      <c r="A9" t="s">
        <v>33</v>
      </c>
      <c r="B9" s="9">
        <v>3.73E-2</v>
      </c>
      <c r="C9" s="9">
        <v>0.11899999999999999</v>
      </c>
      <c r="D9" s="9">
        <v>0.125</v>
      </c>
      <c r="E9" s="9">
        <v>1.9E-2</v>
      </c>
      <c r="F9" s="9">
        <v>0.30499999999999999</v>
      </c>
      <c r="G9" s="9">
        <v>0.43099999999999999</v>
      </c>
      <c r="H9" s="9">
        <v>0.61499999999999999</v>
      </c>
      <c r="I9" s="9">
        <v>0.13400000000000001</v>
      </c>
      <c r="J9" s="9">
        <v>0.39300000000000002</v>
      </c>
      <c r="L9" t="s">
        <v>40</v>
      </c>
    </row>
    <row r="10" spans="1:12" ht="16.5" thickBot="1" x14ac:dyDescent="0.3">
      <c r="A10" t="s">
        <v>34</v>
      </c>
      <c r="B10" s="9">
        <v>1.7000000000000001E-2</v>
      </c>
      <c r="C10" s="9">
        <v>5.6000000000000001E-2</v>
      </c>
      <c r="D10" s="9">
        <v>0.37</v>
      </c>
      <c r="E10" s="9">
        <v>1.4999999999999999E-2</v>
      </c>
      <c r="F10" s="9">
        <v>0.318</v>
      </c>
      <c r="G10" s="9">
        <v>0.34799999999999998</v>
      </c>
      <c r="H10" s="9">
        <v>0.67600000000000005</v>
      </c>
      <c r="I10" s="9">
        <v>3.9E-2</v>
      </c>
      <c r="J10" s="9">
        <v>0.216</v>
      </c>
      <c r="L10" t="s">
        <v>41</v>
      </c>
    </row>
    <row r="11" spans="1:12" ht="16.5" thickBot="1" x14ac:dyDescent="0.3">
      <c r="A11" t="s">
        <v>35</v>
      </c>
      <c r="B11" s="9">
        <v>2.4899999999999999E-2</v>
      </c>
      <c r="C11" s="9">
        <v>0.14599999999999999</v>
      </c>
      <c r="D11" s="9">
        <v>0.122</v>
      </c>
      <c r="E11" s="9">
        <v>1.9E-2</v>
      </c>
      <c r="F11" s="9">
        <v>0.156</v>
      </c>
      <c r="G11" s="9">
        <v>0.34399999999999997</v>
      </c>
      <c r="H11" s="9">
        <v>0.53</v>
      </c>
      <c r="I11" s="9">
        <v>3.3000000000000002E-2</v>
      </c>
      <c r="J11" s="9">
        <v>0.24</v>
      </c>
      <c r="L11" t="s">
        <v>42</v>
      </c>
    </row>
    <row r="12" spans="1:12" ht="16.5" thickBot="1" x14ac:dyDescent="0.3">
      <c r="A12" t="s">
        <v>36</v>
      </c>
      <c r="B12" s="9">
        <v>5.6500000000000002E-2</v>
      </c>
      <c r="C12" s="9">
        <v>5.5E-2</v>
      </c>
      <c r="D12" s="9">
        <v>3.7999999999999999E-2</v>
      </c>
      <c r="E12" s="9">
        <v>0.01</v>
      </c>
      <c r="F12" s="9">
        <v>0.19700000000000001</v>
      </c>
      <c r="G12" s="9">
        <v>0.30199999999999999</v>
      </c>
      <c r="H12" s="9">
        <v>0.42099999999999999</v>
      </c>
      <c r="I12" s="9">
        <v>1.2999999999999999E-2</v>
      </c>
      <c r="J12" s="9">
        <v>0.2</v>
      </c>
      <c r="L12" t="s">
        <v>43</v>
      </c>
    </row>
    <row r="13" spans="1:12" ht="16.5" thickBot="1" x14ac:dyDescent="0.3">
      <c r="A13" t="s">
        <v>37</v>
      </c>
      <c r="B13" s="9">
        <v>1.2E-2</v>
      </c>
      <c r="C13" s="9">
        <v>6.4000000000000001E-2</v>
      </c>
      <c r="D13" s="9">
        <v>0.113</v>
      </c>
      <c r="E13" s="9">
        <v>5.5E-2</v>
      </c>
      <c r="F13" s="9">
        <v>0.28299999999999997</v>
      </c>
      <c r="G13" s="9">
        <v>0.29499999999999998</v>
      </c>
      <c r="H13" s="9">
        <v>0.53400000000000003</v>
      </c>
      <c r="I13" s="9">
        <v>0</v>
      </c>
      <c r="J13" s="9">
        <v>0.157</v>
      </c>
      <c r="L13" t="s">
        <v>44</v>
      </c>
    </row>
    <row r="16" spans="1:12" x14ac:dyDescent="0.25">
      <c r="C16" t="s">
        <v>130</v>
      </c>
    </row>
    <row r="17" spans="3:3" x14ac:dyDescent="0.25">
      <c r="C17" t="s">
        <v>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7"/>
  <sheetViews>
    <sheetView workbookViewId="0">
      <selection activeCell="C1" sqref="C1"/>
    </sheetView>
  </sheetViews>
  <sheetFormatPr defaultColWidth="11" defaultRowHeight="15.75" x14ac:dyDescent="0.25"/>
  <cols>
    <col min="1" max="1" width="18" customWidth="1"/>
    <col min="2" max="2" width="11.625" customWidth="1"/>
    <col min="3" max="3" width="23.375" customWidth="1"/>
    <col min="4" max="4" width="12" customWidth="1"/>
    <col min="5" max="5" width="11.875" customWidth="1"/>
    <col min="6" max="8" width="11.375" customWidth="1"/>
    <col min="9" max="10" width="10.875" customWidth="1"/>
    <col min="11" max="11" width="22" customWidth="1"/>
  </cols>
  <sheetData>
    <row r="1" spans="1:11" x14ac:dyDescent="0.25">
      <c r="A1" t="s">
        <v>87</v>
      </c>
      <c r="B1" t="s">
        <v>86</v>
      </c>
      <c r="C1" t="s">
        <v>56</v>
      </c>
      <c r="D1" t="s">
        <v>57</v>
      </c>
      <c r="E1" t="s">
        <v>132</v>
      </c>
      <c r="F1" t="s">
        <v>58</v>
      </c>
      <c r="G1" t="s">
        <v>59</v>
      </c>
      <c r="H1" t="s">
        <v>136</v>
      </c>
      <c r="I1" t="s">
        <v>60</v>
      </c>
      <c r="J1" t="s">
        <v>61</v>
      </c>
      <c r="K1" t="s">
        <v>62</v>
      </c>
    </row>
    <row r="2" spans="1:11" x14ac:dyDescent="0.25">
      <c r="A2" t="s">
        <v>32</v>
      </c>
      <c r="B2">
        <v>0</v>
      </c>
      <c r="C2" t="s">
        <v>67</v>
      </c>
      <c r="D2" t="s">
        <v>67</v>
      </c>
      <c r="E2" t="s">
        <v>67</v>
      </c>
      <c r="F2" t="s">
        <v>67</v>
      </c>
      <c r="G2" t="s">
        <v>67</v>
      </c>
      <c r="H2" t="s">
        <v>67</v>
      </c>
      <c r="I2" t="s">
        <v>67</v>
      </c>
      <c r="J2" t="s">
        <v>67</v>
      </c>
      <c r="K2" t="s">
        <v>67</v>
      </c>
    </row>
    <row r="3" spans="1:11" x14ac:dyDescent="0.25">
      <c r="A3" t="s">
        <v>33</v>
      </c>
      <c r="B3">
        <v>1350</v>
      </c>
      <c r="C3" t="s">
        <v>63</v>
      </c>
      <c r="D3" t="s">
        <v>68</v>
      </c>
      <c r="E3" t="s">
        <v>133</v>
      </c>
      <c r="F3" t="s">
        <v>74</v>
      </c>
      <c r="G3" t="s">
        <v>80</v>
      </c>
      <c r="H3" t="s">
        <v>137</v>
      </c>
      <c r="I3" t="s">
        <v>88</v>
      </c>
      <c r="J3" t="s">
        <v>92</v>
      </c>
      <c r="K3" t="s">
        <v>97</v>
      </c>
    </row>
    <row r="4" spans="1:11" x14ac:dyDescent="0.25">
      <c r="A4" t="s">
        <v>34</v>
      </c>
      <c r="B4">
        <v>675</v>
      </c>
      <c r="C4" t="s">
        <v>64</v>
      </c>
      <c r="D4" t="s">
        <v>69</v>
      </c>
      <c r="E4" t="s">
        <v>134</v>
      </c>
      <c r="F4" t="s">
        <v>75</v>
      </c>
      <c r="G4" t="s">
        <v>79</v>
      </c>
      <c r="H4" t="s">
        <v>138</v>
      </c>
      <c r="I4" t="s">
        <v>89</v>
      </c>
      <c r="J4" t="s">
        <v>93</v>
      </c>
      <c r="K4" t="s">
        <v>98</v>
      </c>
    </row>
    <row r="5" spans="1:11" x14ac:dyDescent="0.25">
      <c r="A5" t="s">
        <v>35</v>
      </c>
      <c r="B5">
        <v>225</v>
      </c>
      <c r="C5" t="s">
        <v>65</v>
      </c>
      <c r="D5" t="s">
        <v>70</v>
      </c>
      <c r="E5" t="s">
        <v>135</v>
      </c>
      <c r="F5" t="s">
        <v>76</v>
      </c>
      <c r="G5" t="s">
        <v>81</v>
      </c>
      <c r="H5" t="s">
        <v>139</v>
      </c>
      <c r="I5" t="s">
        <v>90</v>
      </c>
      <c r="J5" t="s">
        <v>94</v>
      </c>
      <c r="K5" t="s">
        <v>99</v>
      </c>
    </row>
    <row r="6" spans="1:11" x14ac:dyDescent="0.25">
      <c r="A6" t="s">
        <v>36</v>
      </c>
      <c r="B6">
        <v>45</v>
      </c>
      <c r="C6" t="s">
        <v>66</v>
      </c>
      <c r="D6" t="s">
        <v>71</v>
      </c>
      <c r="E6" t="s">
        <v>77</v>
      </c>
      <c r="F6" t="s">
        <v>77</v>
      </c>
      <c r="G6" t="s">
        <v>82</v>
      </c>
      <c r="H6" t="s">
        <v>83</v>
      </c>
      <c r="I6" t="s">
        <v>91</v>
      </c>
      <c r="J6" t="s">
        <v>95</v>
      </c>
      <c r="K6" t="s">
        <v>100</v>
      </c>
    </row>
    <row r="7" spans="1:11" x14ac:dyDescent="0.25">
      <c r="A7" t="s">
        <v>37</v>
      </c>
      <c r="B7">
        <v>4.5</v>
      </c>
      <c r="C7" t="s">
        <v>67</v>
      </c>
      <c r="D7" t="s">
        <v>72</v>
      </c>
      <c r="E7" t="s">
        <v>101</v>
      </c>
      <c r="F7" t="s">
        <v>78</v>
      </c>
      <c r="G7" t="s">
        <v>83</v>
      </c>
      <c r="H7" t="s">
        <v>140</v>
      </c>
      <c r="I7" t="s">
        <v>83</v>
      </c>
      <c r="J7" t="s">
        <v>96</v>
      </c>
      <c r="K7" t="s">
        <v>101</v>
      </c>
    </row>
    <row r="9" spans="1:11" x14ac:dyDescent="0.25">
      <c r="B9" t="s">
        <v>73</v>
      </c>
    </row>
    <row r="10" spans="1:11" x14ac:dyDescent="0.25">
      <c r="B10" t="s">
        <v>103</v>
      </c>
    </row>
    <row r="11" spans="1:11" x14ac:dyDescent="0.25">
      <c r="B11" t="s">
        <v>84</v>
      </c>
    </row>
    <row r="12" spans="1:11" x14ac:dyDescent="0.25">
      <c r="B12" t="s">
        <v>85</v>
      </c>
    </row>
    <row r="13" spans="1:11" x14ac:dyDescent="0.25">
      <c r="B13" t="s">
        <v>105</v>
      </c>
    </row>
    <row r="14" spans="1:11" x14ac:dyDescent="0.25">
      <c r="B14" t="s">
        <v>104</v>
      </c>
    </row>
    <row r="15" spans="1:11" x14ac:dyDescent="0.25">
      <c r="B15" t="s">
        <v>102</v>
      </c>
    </row>
    <row r="21" spans="4:11" x14ac:dyDescent="0.25">
      <c r="D21" t="s">
        <v>57</v>
      </c>
      <c r="E21" t="s">
        <v>132</v>
      </c>
      <c r="G21" t="s">
        <v>59</v>
      </c>
      <c r="H21" t="s">
        <v>136</v>
      </c>
      <c r="J21" t="s">
        <v>60</v>
      </c>
      <c r="K21" t="s">
        <v>62</v>
      </c>
    </row>
    <row r="22" spans="4:11" x14ac:dyDescent="0.25">
      <c r="D22" t="s">
        <v>67</v>
      </c>
      <c r="E22" t="s">
        <v>67</v>
      </c>
      <c r="G22" t="s">
        <v>67</v>
      </c>
      <c r="H22" t="s">
        <v>67</v>
      </c>
      <c r="J22" t="s">
        <v>67</v>
      </c>
      <c r="K22" t="s">
        <v>67</v>
      </c>
    </row>
    <row r="23" spans="4:11" x14ac:dyDescent="0.25">
      <c r="D23" t="s">
        <v>68</v>
      </c>
      <c r="E23" t="s">
        <v>133</v>
      </c>
      <c r="G23" t="s">
        <v>80</v>
      </c>
      <c r="H23" t="s">
        <v>137</v>
      </c>
      <c r="J23" t="s">
        <v>88</v>
      </c>
      <c r="K23" t="s">
        <v>97</v>
      </c>
    </row>
    <row r="24" spans="4:11" x14ac:dyDescent="0.25">
      <c r="D24" t="s">
        <v>69</v>
      </c>
      <c r="E24" t="s">
        <v>134</v>
      </c>
      <c r="G24" t="s">
        <v>79</v>
      </c>
      <c r="H24" t="s">
        <v>138</v>
      </c>
      <c r="J24" t="s">
        <v>89</v>
      </c>
      <c r="K24" t="s">
        <v>98</v>
      </c>
    </row>
    <row r="25" spans="4:11" x14ac:dyDescent="0.25">
      <c r="D25" t="s">
        <v>70</v>
      </c>
      <c r="E25" t="s">
        <v>135</v>
      </c>
      <c r="G25" t="s">
        <v>81</v>
      </c>
      <c r="H25" t="s">
        <v>139</v>
      </c>
      <c r="J25" t="s">
        <v>90</v>
      </c>
      <c r="K25" t="s">
        <v>99</v>
      </c>
    </row>
    <row r="26" spans="4:11" x14ac:dyDescent="0.25">
      <c r="D26" t="s">
        <v>71</v>
      </c>
      <c r="E26" t="s">
        <v>77</v>
      </c>
      <c r="G26" t="s">
        <v>82</v>
      </c>
      <c r="H26" t="s">
        <v>83</v>
      </c>
      <c r="J26" t="s">
        <v>91</v>
      </c>
      <c r="K26" t="s">
        <v>100</v>
      </c>
    </row>
    <row r="27" spans="4:11" x14ac:dyDescent="0.25">
      <c r="D27" t="s">
        <v>72</v>
      </c>
      <c r="E27" t="s">
        <v>101</v>
      </c>
      <c r="G27" t="s">
        <v>83</v>
      </c>
      <c r="H27" t="s">
        <v>140</v>
      </c>
      <c r="J27" t="s">
        <v>83</v>
      </c>
      <c r="K27" t="s">
        <v>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sqref="A1:F1"/>
    </sheetView>
  </sheetViews>
  <sheetFormatPr defaultColWidth="11" defaultRowHeight="15.75" x14ac:dyDescent="0.25"/>
  <sheetData>
    <row r="1" spans="1:10" ht="16.5" thickBot="1" x14ac:dyDescent="0.3">
      <c r="A1" t="s">
        <v>145</v>
      </c>
      <c r="B1" t="s">
        <v>146</v>
      </c>
      <c r="C1" t="s">
        <v>147</v>
      </c>
      <c r="D1" t="s">
        <v>148</v>
      </c>
      <c r="E1" t="s">
        <v>149</v>
      </c>
      <c r="F1" t="s">
        <v>150</v>
      </c>
    </row>
    <row r="2" spans="1:10" ht="16.5" thickBot="1" x14ac:dyDescent="0.3">
      <c r="A2" s="1">
        <v>0</v>
      </c>
      <c r="B2" s="2">
        <v>9</v>
      </c>
      <c r="C2" s="2">
        <v>1</v>
      </c>
      <c r="D2" s="2">
        <v>0</v>
      </c>
      <c r="E2" s="2">
        <v>0</v>
      </c>
      <c r="F2" s="2">
        <v>0</v>
      </c>
    </row>
    <row r="3" spans="1:10" ht="16.5" thickBot="1" x14ac:dyDescent="0.3">
      <c r="A3" s="3">
        <v>0</v>
      </c>
      <c r="B3" s="4">
        <v>4</v>
      </c>
      <c r="C3" s="4">
        <v>0</v>
      </c>
      <c r="D3" s="4">
        <v>1</v>
      </c>
      <c r="E3" s="4">
        <v>0</v>
      </c>
      <c r="F3" s="4">
        <v>0</v>
      </c>
    </row>
    <row r="4" spans="1:10" ht="16.5" thickBot="1" x14ac:dyDescent="0.3">
      <c r="A4" s="3">
        <v>0</v>
      </c>
      <c r="B4" s="4">
        <v>4</v>
      </c>
      <c r="C4" s="4">
        <v>1</v>
      </c>
      <c r="D4" s="4">
        <v>0</v>
      </c>
      <c r="E4" s="4">
        <v>0</v>
      </c>
      <c r="F4" s="4">
        <v>2</v>
      </c>
    </row>
    <row r="5" spans="1:10" ht="16.5" thickBot="1" x14ac:dyDescent="0.3">
      <c r="A5" s="3">
        <v>0</v>
      </c>
      <c r="B5" s="4">
        <v>7</v>
      </c>
      <c r="C5" s="4">
        <v>1</v>
      </c>
      <c r="D5" s="4">
        <v>2</v>
      </c>
      <c r="E5" s="4">
        <v>1</v>
      </c>
      <c r="F5" s="4">
        <v>0</v>
      </c>
      <c r="J5" t="s">
        <v>5</v>
      </c>
    </row>
    <row r="6" spans="1:10" ht="16.5" thickBot="1" x14ac:dyDescent="0.3">
      <c r="A6" s="3">
        <v>0</v>
      </c>
      <c r="B6" s="4">
        <v>9</v>
      </c>
      <c r="C6" s="4">
        <v>1</v>
      </c>
      <c r="D6" s="4">
        <v>1</v>
      </c>
      <c r="E6" s="4">
        <v>0</v>
      </c>
      <c r="F6" s="4">
        <v>0</v>
      </c>
      <c r="J6" t="s">
        <v>1</v>
      </c>
    </row>
    <row r="7" spans="1:10" ht="16.5" thickBot="1" x14ac:dyDescent="0.3">
      <c r="A7" s="3">
        <v>0</v>
      </c>
      <c r="B7" s="4">
        <v>9</v>
      </c>
      <c r="C7" s="4">
        <v>1</v>
      </c>
      <c r="D7" s="4">
        <v>1</v>
      </c>
      <c r="E7" s="4">
        <v>0</v>
      </c>
      <c r="F7" s="4">
        <v>0</v>
      </c>
      <c r="J7" t="s">
        <v>2</v>
      </c>
    </row>
    <row r="8" spans="1:10" ht="16.5" thickBot="1" x14ac:dyDescent="0.3">
      <c r="A8" s="3">
        <v>0</v>
      </c>
      <c r="B8" s="4">
        <v>5</v>
      </c>
      <c r="C8" s="4">
        <v>2</v>
      </c>
      <c r="D8" s="4">
        <v>0</v>
      </c>
      <c r="E8" s="4">
        <v>0</v>
      </c>
      <c r="F8" s="4">
        <v>0</v>
      </c>
      <c r="J8" t="s">
        <v>3</v>
      </c>
    </row>
    <row r="9" spans="1:10" ht="16.5" thickBot="1" x14ac:dyDescent="0.3">
      <c r="A9" s="3">
        <v>0</v>
      </c>
      <c r="B9" s="4">
        <v>7</v>
      </c>
      <c r="C9" s="4">
        <v>0</v>
      </c>
      <c r="D9" s="4">
        <v>0</v>
      </c>
      <c r="E9" s="4">
        <v>0</v>
      </c>
      <c r="F9" s="4">
        <v>0</v>
      </c>
    </row>
    <row r="10" spans="1:10" ht="16.5" thickBot="1" x14ac:dyDescent="0.3">
      <c r="A10" s="3">
        <v>0</v>
      </c>
      <c r="B10" s="4">
        <v>4</v>
      </c>
      <c r="C10" s="4">
        <v>3</v>
      </c>
      <c r="D10" s="4">
        <v>2</v>
      </c>
      <c r="E10" s="4">
        <v>0</v>
      </c>
      <c r="F10" s="4">
        <v>0</v>
      </c>
    </row>
    <row r="11" spans="1:10" ht="16.5" thickBot="1" x14ac:dyDescent="0.3">
      <c r="A11" s="3">
        <v>0</v>
      </c>
      <c r="B11" s="4">
        <v>3</v>
      </c>
      <c r="C11" s="4">
        <v>4</v>
      </c>
      <c r="D11" s="4">
        <v>2</v>
      </c>
      <c r="E11" s="4">
        <v>0</v>
      </c>
      <c r="F11" s="4">
        <v>0</v>
      </c>
    </row>
    <row r="13" spans="1:10" x14ac:dyDescent="0.25">
      <c r="A13" s="5">
        <f>AVERAGE(A2:A11)</f>
        <v>0</v>
      </c>
      <c r="B13" s="5">
        <f t="shared" ref="B13:F13" si="0">AVERAGE(B2:B11)</f>
        <v>6.1</v>
      </c>
      <c r="C13" s="5">
        <f t="shared" si="0"/>
        <v>1.4</v>
      </c>
      <c r="D13" s="5">
        <f t="shared" si="0"/>
        <v>0.9</v>
      </c>
      <c r="E13" s="5">
        <f t="shared" si="0"/>
        <v>0.1</v>
      </c>
      <c r="F13" s="5">
        <f t="shared" si="0"/>
        <v>0.2</v>
      </c>
      <c r="G13" t="s">
        <v>0</v>
      </c>
    </row>
    <row r="14" spans="1:10" x14ac:dyDescent="0.25">
      <c r="A14" s="6">
        <v>0</v>
      </c>
      <c r="B14" s="5">
        <f>1350*0.008</f>
        <v>10.8</v>
      </c>
      <c r="C14" s="5">
        <f>675*0.008</f>
        <v>5.4</v>
      </c>
      <c r="D14" s="5">
        <f>225*0.008</f>
        <v>1.8</v>
      </c>
      <c r="E14" s="5">
        <f>45*0.008</f>
        <v>0.36</v>
      </c>
      <c r="F14" s="5">
        <f>4.5*0.008</f>
        <v>3.6000000000000004E-2</v>
      </c>
      <c r="G14" t="s">
        <v>4</v>
      </c>
    </row>
    <row r="15" spans="1:10" x14ac:dyDescent="0.25">
      <c r="A15" s="6">
        <v>0</v>
      </c>
      <c r="B15" s="5">
        <f>B13/B14*100</f>
        <v>56.481481481481474</v>
      </c>
      <c r="C15" s="5">
        <f t="shared" ref="C15:F15" si="1">C13/C14*100</f>
        <v>25.925925925925924</v>
      </c>
      <c r="D15" s="5">
        <f t="shared" si="1"/>
        <v>50</v>
      </c>
      <c r="E15" s="5">
        <f t="shared" si="1"/>
        <v>27.777777777777779</v>
      </c>
      <c r="F15" s="5">
        <f t="shared" si="1"/>
        <v>555.55555555555554</v>
      </c>
      <c r="G15"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workbookViewId="0">
      <selection sqref="A1:F1"/>
    </sheetView>
  </sheetViews>
  <sheetFormatPr defaultColWidth="11" defaultRowHeight="15.75" x14ac:dyDescent="0.25"/>
  <sheetData>
    <row r="1" spans="1:10" x14ac:dyDescent="0.25">
      <c r="A1" t="s">
        <v>145</v>
      </c>
      <c r="B1" t="s">
        <v>146</v>
      </c>
      <c r="C1" t="s">
        <v>147</v>
      </c>
      <c r="D1" t="s">
        <v>148</v>
      </c>
      <c r="E1" t="s">
        <v>149</v>
      </c>
      <c r="F1" t="s">
        <v>150</v>
      </c>
    </row>
    <row r="2" spans="1:10" ht="16.5" thickBot="1" x14ac:dyDescent="0.3">
      <c r="A2" s="3">
        <v>0</v>
      </c>
      <c r="B2" s="4">
        <v>7</v>
      </c>
      <c r="C2" s="4">
        <v>3</v>
      </c>
      <c r="D2" s="4">
        <v>1</v>
      </c>
      <c r="E2" s="4">
        <v>0</v>
      </c>
      <c r="F2" s="4">
        <v>0</v>
      </c>
    </row>
    <row r="3" spans="1:10" ht="16.5" thickBot="1" x14ac:dyDescent="0.3">
      <c r="A3" s="3">
        <v>0</v>
      </c>
      <c r="B3" s="4">
        <v>6</v>
      </c>
      <c r="C3" s="4">
        <v>2</v>
      </c>
      <c r="D3" s="4">
        <v>0</v>
      </c>
      <c r="E3" s="4">
        <v>0</v>
      </c>
      <c r="F3" s="4">
        <v>0</v>
      </c>
    </row>
    <row r="4" spans="1:10" ht="16.5" thickBot="1" x14ac:dyDescent="0.3">
      <c r="A4" s="3">
        <v>0</v>
      </c>
      <c r="B4" s="4">
        <v>7</v>
      </c>
      <c r="C4" s="4">
        <v>6</v>
      </c>
      <c r="D4" s="4">
        <v>1</v>
      </c>
      <c r="E4" s="4">
        <v>0</v>
      </c>
      <c r="F4" s="4">
        <v>0</v>
      </c>
    </row>
    <row r="5" spans="1:10" ht="16.5" thickBot="1" x14ac:dyDescent="0.3">
      <c r="A5" s="3">
        <v>0</v>
      </c>
      <c r="B5" s="4">
        <v>6</v>
      </c>
      <c r="C5" s="4">
        <v>3</v>
      </c>
      <c r="D5" s="4">
        <v>2</v>
      </c>
      <c r="E5" s="4">
        <v>0</v>
      </c>
      <c r="F5" s="4">
        <v>0</v>
      </c>
      <c r="J5" t="s">
        <v>1</v>
      </c>
    </row>
    <row r="6" spans="1:10" ht="16.5" thickBot="1" x14ac:dyDescent="0.3">
      <c r="A6" s="3">
        <v>0</v>
      </c>
      <c r="B6" s="4">
        <v>5</v>
      </c>
      <c r="C6" s="4">
        <v>3</v>
      </c>
      <c r="D6" s="4">
        <v>0</v>
      </c>
      <c r="E6" s="4">
        <v>0</v>
      </c>
      <c r="F6" s="4">
        <v>0</v>
      </c>
      <c r="J6" t="s">
        <v>2</v>
      </c>
    </row>
    <row r="7" spans="1:10" ht="16.5" thickBot="1" x14ac:dyDescent="0.3">
      <c r="A7" s="3">
        <v>0</v>
      </c>
      <c r="B7" s="4">
        <v>8</v>
      </c>
      <c r="C7" s="4">
        <v>3</v>
      </c>
      <c r="D7" s="4">
        <v>1</v>
      </c>
      <c r="E7" s="4">
        <v>0</v>
      </c>
      <c r="F7" s="4">
        <v>0</v>
      </c>
      <c r="J7" t="s">
        <v>3</v>
      </c>
    </row>
    <row r="8" spans="1:10" ht="16.5" thickBot="1" x14ac:dyDescent="0.3">
      <c r="A8" s="3">
        <v>0</v>
      </c>
      <c r="B8" s="4">
        <v>7</v>
      </c>
      <c r="C8" s="4">
        <v>1</v>
      </c>
      <c r="D8" s="4">
        <v>2</v>
      </c>
      <c r="E8" s="4">
        <v>0</v>
      </c>
      <c r="F8" s="4">
        <v>1</v>
      </c>
    </row>
    <row r="9" spans="1:10" ht="16.5" thickBot="1" x14ac:dyDescent="0.3">
      <c r="A9" s="3">
        <v>0</v>
      </c>
      <c r="B9" s="4">
        <v>13</v>
      </c>
      <c r="C9" s="4">
        <v>4</v>
      </c>
      <c r="D9" s="4">
        <v>2</v>
      </c>
      <c r="E9" s="4">
        <v>0</v>
      </c>
      <c r="F9" s="4">
        <v>0</v>
      </c>
    </row>
    <row r="10" spans="1:10" ht="16.5" thickBot="1" x14ac:dyDescent="0.3">
      <c r="A10" s="3">
        <v>0</v>
      </c>
      <c r="B10" s="4">
        <v>13</v>
      </c>
      <c r="C10" s="4">
        <v>3</v>
      </c>
      <c r="D10" s="4">
        <v>2</v>
      </c>
      <c r="E10" s="4">
        <v>0</v>
      </c>
      <c r="F10" s="4">
        <v>0</v>
      </c>
    </row>
    <row r="11" spans="1:10" ht="16.5" thickBot="1" x14ac:dyDescent="0.3">
      <c r="A11" s="3">
        <v>0</v>
      </c>
      <c r="B11" s="4">
        <v>10</v>
      </c>
      <c r="C11" s="4">
        <v>4</v>
      </c>
      <c r="D11" s="4">
        <v>1</v>
      </c>
      <c r="E11" s="4">
        <v>0</v>
      </c>
      <c r="F11" s="4">
        <v>0</v>
      </c>
    </row>
    <row r="13" spans="1:10" x14ac:dyDescent="0.25">
      <c r="A13" s="7">
        <v>0</v>
      </c>
      <c r="B13">
        <f>AVERAGE(B2:B11)</f>
        <v>8.1999999999999993</v>
      </c>
      <c r="C13">
        <f t="shared" ref="C13:D13" si="0">AVERAGE(C2:C11)</f>
        <v>3.2</v>
      </c>
      <c r="D13">
        <f t="shared" si="0"/>
        <v>1.2</v>
      </c>
      <c r="E13" s="7">
        <v>0</v>
      </c>
      <c r="F13" s="7">
        <v>0.1</v>
      </c>
      <c r="G13" t="s">
        <v>116</v>
      </c>
    </row>
    <row r="14" spans="1:10" x14ac:dyDescent="0.25">
      <c r="A14" s="6">
        <v>0</v>
      </c>
      <c r="B14" s="5">
        <f>1350*0.008</f>
        <v>10.8</v>
      </c>
      <c r="C14" s="5">
        <f>675*0.008</f>
        <v>5.4</v>
      </c>
      <c r="D14" s="5">
        <f>225*0.008</f>
        <v>1.8</v>
      </c>
      <c r="E14" s="5">
        <f>45*0.008</f>
        <v>0.36</v>
      </c>
      <c r="F14" s="5">
        <f>4.5*0.008</f>
        <v>3.6000000000000004E-2</v>
      </c>
      <c r="G14" t="s">
        <v>4</v>
      </c>
    </row>
    <row r="15" spans="1:10" x14ac:dyDescent="0.25">
      <c r="A15" s="7">
        <v>0</v>
      </c>
      <c r="B15" s="5">
        <f>B13/B14*100</f>
        <v>75.925925925925924</v>
      </c>
      <c r="C15" s="5">
        <f t="shared" ref="C15:F15" si="1">C13/C14*100</f>
        <v>59.259259259259252</v>
      </c>
      <c r="D15" s="5">
        <f t="shared" si="1"/>
        <v>66.666666666666657</v>
      </c>
      <c r="E15" s="5">
        <v>0</v>
      </c>
      <c r="F15" s="5">
        <f t="shared" si="1"/>
        <v>277.77777777777777</v>
      </c>
      <c r="G1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7</v>
      </c>
      <c r="C2" s="2">
        <v>0</v>
      </c>
      <c r="D2" s="2">
        <v>2</v>
      </c>
      <c r="E2" s="2">
        <v>0</v>
      </c>
      <c r="F2" s="2">
        <v>0</v>
      </c>
    </row>
    <row r="3" spans="1:9" ht="16.5" thickBot="1" x14ac:dyDescent="0.3">
      <c r="A3" s="3">
        <v>0</v>
      </c>
      <c r="B3" s="4">
        <v>7</v>
      </c>
      <c r="C3" s="4">
        <v>5</v>
      </c>
      <c r="D3" s="4">
        <v>0</v>
      </c>
      <c r="E3" s="4">
        <v>0</v>
      </c>
      <c r="F3" s="4">
        <v>0</v>
      </c>
    </row>
    <row r="4" spans="1:9" ht="16.5" thickBot="1" x14ac:dyDescent="0.3">
      <c r="A4" s="3">
        <v>0</v>
      </c>
      <c r="B4" s="4">
        <v>5</v>
      </c>
      <c r="C4" s="4">
        <v>2</v>
      </c>
      <c r="D4" s="4">
        <v>2</v>
      </c>
      <c r="E4" s="4">
        <v>0</v>
      </c>
      <c r="F4" s="4">
        <v>0</v>
      </c>
    </row>
    <row r="5" spans="1:9" ht="16.5" thickBot="1" x14ac:dyDescent="0.3">
      <c r="A5" s="3">
        <v>0</v>
      </c>
      <c r="B5" s="4">
        <v>6</v>
      </c>
      <c r="C5" s="4">
        <v>0</v>
      </c>
      <c r="D5" s="4">
        <v>0</v>
      </c>
      <c r="E5" s="4">
        <v>0</v>
      </c>
      <c r="F5" s="4">
        <v>0</v>
      </c>
    </row>
    <row r="6" spans="1:9" ht="16.5" thickBot="1" x14ac:dyDescent="0.3">
      <c r="A6" s="3">
        <v>0</v>
      </c>
      <c r="B6" s="4">
        <v>1</v>
      </c>
      <c r="C6" s="4">
        <v>2</v>
      </c>
      <c r="D6" s="4">
        <v>2</v>
      </c>
      <c r="E6" s="4">
        <v>0</v>
      </c>
      <c r="F6" s="4">
        <v>0</v>
      </c>
      <c r="I6" t="s">
        <v>6</v>
      </c>
    </row>
    <row r="7" spans="1:9" ht="16.5" thickBot="1" x14ac:dyDescent="0.3">
      <c r="A7" s="3">
        <v>0</v>
      </c>
      <c r="B7" s="4">
        <v>4</v>
      </c>
      <c r="C7" s="4">
        <v>1</v>
      </c>
      <c r="D7" s="4">
        <v>1</v>
      </c>
      <c r="E7" s="4">
        <v>0</v>
      </c>
      <c r="F7" s="4">
        <v>0</v>
      </c>
      <c r="I7" t="s">
        <v>1</v>
      </c>
    </row>
    <row r="8" spans="1:9" ht="16.5" thickBot="1" x14ac:dyDescent="0.3">
      <c r="A8" s="3">
        <v>0</v>
      </c>
      <c r="B8" s="4">
        <v>5</v>
      </c>
      <c r="C8" s="4">
        <v>0</v>
      </c>
      <c r="D8" s="4">
        <v>3</v>
      </c>
      <c r="E8" s="4">
        <v>0</v>
      </c>
      <c r="F8" s="4">
        <v>0</v>
      </c>
      <c r="I8" t="s">
        <v>2</v>
      </c>
    </row>
    <row r="9" spans="1:9" ht="16.5" thickBot="1" x14ac:dyDescent="0.3">
      <c r="A9" s="3">
        <v>0</v>
      </c>
      <c r="B9" s="4">
        <v>2</v>
      </c>
      <c r="C9" s="4">
        <v>5</v>
      </c>
      <c r="D9" s="4">
        <v>1</v>
      </c>
      <c r="E9" s="4">
        <v>0</v>
      </c>
      <c r="F9" s="4">
        <v>0</v>
      </c>
      <c r="I9" t="s">
        <v>3</v>
      </c>
    </row>
    <row r="10" spans="1:9" ht="16.5" thickBot="1" x14ac:dyDescent="0.3">
      <c r="A10" s="3">
        <v>0</v>
      </c>
      <c r="B10" s="4">
        <v>3</v>
      </c>
      <c r="C10" s="4">
        <v>1</v>
      </c>
      <c r="D10" s="4">
        <v>3</v>
      </c>
      <c r="E10" s="4">
        <v>0</v>
      </c>
      <c r="F10" s="4">
        <v>0</v>
      </c>
    </row>
    <row r="11" spans="1:9" ht="16.5" thickBot="1" x14ac:dyDescent="0.3">
      <c r="A11" s="3">
        <v>0</v>
      </c>
      <c r="B11" s="4">
        <v>2</v>
      </c>
      <c r="C11" s="4">
        <v>4</v>
      </c>
      <c r="D11" s="4">
        <v>2</v>
      </c>
      <c r="E11" s="4">
        <v>0</v>
      </c>
      <c r="F11" s="4">
        <v>0</v>
      </c>
    </row>
    <row r="13" spans="1:9" x14ac:dyDescent="0.25">
      <c r="A13" s="5">
        <f t="shared" ref="A13:F13" si="0">AVERAGE(A2:A11)</f>
        <v>0</v>
      </c>
      <c r="B13" s="5">
        <f t="shared" si="0"/>
        <v>4.2</v>
      </c>
      <c r="C13" s="5">
        <f t="shared" si="0"/>
        <v>2</v>
      </c>
      <c r="D13" s="5">
        <f t="shared" si="0"/>
        <v>1.6</v>
      </c>
      <c r="E13" s="5">
        <f t="shared" si="0"/>
        <v>0</v>
      </c>
      <c r="F13" s="5">
        <f t="shared" si="0"/>
        <v>0</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5">
        <v>0</v>
      </c>
      <c r="B15" s="5">
        <f t="shared" ref="B15:F15" si="1">B13/B14*100</f>
        <v>38.888888888888893</v>
      </c>
      <c r="C15" s="5">
        <f t="shared" si="1"/>
        <v>37.037037037037038</v>
      </c>
      <c r="D15" s="5">
        <f t="shared" si="1"/>
        <v>88.8888888888889</v>
      </c>
      <c r="E15" s="5">
        <f t="shared" si="1"/>
        <v>0</v>
      </c>
      <c r="F15" s="5">
        <f t="shared" si="1"/>
        <v>0</v>
      </c>
      <c r="G15"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9</v>
      </c>
      <c r="C2" s="2">
        <v>6</v>
      </c>
      <c r="D2" s="2">
        <v>2</v>
      </c>
      <c r="E2" s="2">
        <v>0</v>
      </c>
      <c r="F2" s="2">
        <v>0</v>
      </c>
    </row>
    <row r="3" spans="1:9" ht="16.5" thickBot="1" x14ac:dyDescent="0.3">
      <c r="A3" s="3">
        <v>0</v>
      </c>
      <c r="B3" s="4">
        <v>7</v>
      </c>
      <c r="C3" s="4">
        <v>6</v>
      </c>
      <c r="D3" s="4">
        <v>1</v>
      </c>
      <c r="E3" s="4">
        <v>1</v>
      </c>
      <c r="F3" s="4">
        <v>0</v>
      </c>
    </row>
    <row r="4" spans="1:9" ht="16.5" thickBot="1" x14ac:dyDescent="0.3">
      <c r="A4" s="3">
        <v>0</v>
      </c>
      <c r="B4" s="4">
        <v>6</v>
      </c>
      <c r="C4" s="4">
        <v>3</v>
      </c>
      <c r="D4" s="4">
        <v>1</v>
      </c>
      <c r="E4" s="4">
        <v>0</v>
      </c>
      <c r="F4" s="4">
        <v>0</v>
      </c>
    </row>
    <row r="5" spans="1:9" ht="16.5" thickBot="1" x14ac:dyDescent="0.3">
      <c r="A5" s="3">
        <v>0</v>
      </c>
      <c r="B5" s="4">
        <v>8</v>
      </c>
      <c r="C5" s="4">
        <v>1</v>
      </c>
      <c r="D5" s="4">
        <v>1</v>
      </c>
      <c r="E5" s="4">
        <v>0</v>
      </c>
      <c r="F5" s="4">
        <v>0</v>
      </c>
    </row>
    <row r="6" spans="1:9" ht="16.5" thickBot="1" x14ac:dyDescent="0.3">
      <c r="A6" s="3">
        <v>0</v>
      </c>
      <c r="B6" s="4">
        <v>5</v>
      </c>
      <c r="C6" s="4">
        <v>7</v>
      </c>
      <c r="D6" s="4">
        <v>3</v>
      </c>
      <c r="E6" s="4">
        <v>1</v>
      </c>
      <c r="F6" s="4">
        <v>0</v>
      </c>
      <c r="I6" t="s">
        <v>6</v>
      </c>
    </row>
    <row r="7" spans="1:9" ht="16.5" thickBot="1" x14ac:dyDescent="0.3">
      <c r="A7" s="3">
        <v>0</v>
      </c>
      <c r="B7" s="4">
        <v>9</v>
      </c>
      <c r="C7" s="4">
        <v>2</v>
      </c>
      <c r="D7" s="4">
        <v>1</v>
      </c>
      <c r="E7" s="4">
        <v>0</v>
      </c>
      <c r="F7" s="4">
        <v>0</v>
      </c>
      <c r="I7" t="s">
        <v>1</v>
      </c>
    </row>
    <row r="8" spans="1:9" ht="16.5" thickBot="1" x14ac:dyDescent="0.3">
      <c r="A8" s="3">
        <v>0</v>
      </c>
      <c r="B8" s="4">
        <v>6</v>
      </c>
      <c r="C8" s="4">
        <v>2</v>
      </c>
      <c r="D8" s="4">
        <v>0</v>
      </c>
      <c r="E8" s="4">
        <v>0</v>
      </c>
      <c r="F8" s="4">
        <v>0</v>
      </c>
      <c r="I8" t="s">
        <v>2</v>
      </c>
    </row>
    <row r="9" spans="1:9" ht="16.5" thickBot="1" x14ac:dyDescent="0.3">
      <c r="A9" s="3">
        <v>0</v>
      </c>
      <c r="B9" s="4">
        <v>9</v>
      </c>
      <c r="C9" s="4">
        <v>7</v>
      </c>
      <c r="D9" s="4">
        <v>2</v>
      </c>
      <c r="E9" s="4">
        <v>0</v>
      </c>
      <c r="F9" s="4">
        <v>0</v>
      </c>
      <c r="I9" t="s">
        <v>3</v>
      </c>
    </row>
    <row r="10" spans="1:9" ht="16.5" thickBot="1" x14ac:dyDescent="0.3">
      <c r="A10" s="3">
        <v>0</v>
      </c>
      <c r="B10" s="4">
        <v>9</v>
      </c>
      <c r="C10" s="4">
        <v>4</v>
      </c>
      <c r="D10" s="4">
        <v>0</v>
      </c>
      <c r="E10" s="4">
        <v>0</v>
      </c>
      <c r="F10" s="4">
        <v>0</v>
      </c>
    </row>
    <row r="11" spans="1:9" ht="16.5" thickBot="1" x14ac:dyDescent="0.3">
      <c r="A11" s="3">
        <v>0</v>
      </c>
      <c r="B11" s="4">
        <v>12</v>
      </c>
      <c r="C11" s="4">
        <v>9</v>
      </c>
      <c r="D11" s="4">
        <v>2</v>
      </c>
      <c r="E11" s="4">
        <v>0</v>
      </c>
      <c r="F11" s="4">
        <v>0</v>
      </c>
    </row>
    <row r="13" spans="1:9" x14ac:dyDescent="0.25">
      <c r="A13" s="6">
        <v>0</v>
      </c>
      <c r="B13" s="5">
        <f>AVERAGE(B2:B11)</f>
        <v>8</v>
      </c>
      <c r="C13" s="5">
        <f t="shared" ref="C13:F13" si="0">AVERAGE(C2:C11)</f>
        <v>4.7</v>
      </c>
      <c r="D13" s="5">
        <f t="shared" si="0"/>
        <v>1.3</v>
      </c>
      <c r="E13" s="5">
        <f t="shared" si="0"/>
        <v>0.2</v>
      </c>
      <c r="F13" s="5">
        <f t="shared" si="0"/>
        <v>0</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6">
        <v>0</v>
      </c>
      <c r="B15" s="5">
        <f>B13/B14*100</f>
        <v>74.074074074074076</v>
      </c>
      <c r="C15" s="5">
        <f t="shared" ref="C15:F15" si="1">C13/C14*100</f>
        <v>87.037037037037038</v>
      </c>
      <c r="D15" s="5">
        <f t="shared" si="1"/>
        <v>72.222222222222214</v>
      </c>
      <c r="E15" s="5">
        <f t="shared" si="1"/>
        <v>55.555555555555557</v>
      </c>
      <c r="F15" s="5">
        <f t="shared" si="1"/>
        <v>0</v>
      </c>
      <c r="G15" t="s">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3</v>
      </c>
      <c r="C2" s="2">
        <v>4</v>
      </c>
      <c r="D2" s="2">
        <v>0</v>
      </c>
      <c r="E2" s="2">
        <v>0</v>
      </c>
      <c r="F2" s="2">
        <v>0</v>
      </c>
    </row>
    <row r="3" spans="1:9" ht="16.5" thickBot="1" x14ac:dyDescent="0.3">
      <c r="A3" s="3">
        <v>0</v>
      </c>
      <c r="B3" s="4">
        <v>6</v>
      </c>
      <c r="C3" s="4">
        <v>4</v>
      </c>
      <c r="D3" s="4">
        <v>0</v>
      </c>
      <c r="E3" s="4">
        <v>0</v>
      </c>
      <c r="F3" s="4">
        <v>0</v>
      </c>
    </row>
    <row r="4" spans="1:9" ht="16.5" thickBot="1" x14ac:dyDescent="0.3">
      <c r="A4" s="3">
        <v>0</v>
      </c>
      <c r="B4" s="4">
        <v>3</v>
      </c>
      <c r="C4" s="4">
        <v>3</v>
      </c>
      <c r="D4" s="4">
        <v>0</v>
      </c>
      <c r="E4" s="4">
        <v>0</v>
      </c>
      <c r="F4" s="4">
        <v>0</v>
      </c>
    </row>
    <row r="5" spans="1:9" ht="16.5" thickBot="1" x14ac:dyDescent="0.3">
      <c r="A5" s="3">
        <v>0</v>
      </c>
      <c r="B5" s="4">
        <v>7</v>
      </c>
      <c r="C5" s="4">
        <v>6</v>
      </c>
      <c r="D5" s="4">
        <v>0</v>
      </c>
      <c r="E5" s="4">
        <v>0</v>
      </c>
      <c r="F5" s="4">
        <v>0</v>
      </c>
      <c r="I5" t="s">
        <v>1</v>
      </c>
    </row>
    <row r="6" spans="1:9" ht="16.5" thickBot="1" x14ac:dyDescent="0.3">
      <c r="A6" s="3">
        <v>0</v>
      </c>
      <c r="B6" s="4">
        <v>6</v>
      </c>
      <c r="C6" s="4">
        <v>5</v>
      </c>
      <c r="D6" s="4">
        <v>1</v>
      </c>
      <c r="E6" s="4">
        <v>0</v>
      </c>
      <c r="F6" s="4">
        <v>0</v>
      </c>
      <c r="I6" t="s">
        <v>2</v>
      </c>
    </row>
    <row r="7" spans="1:9" ht="16.5" thickBot="1" x14ac:dyDescent="0.3">
      <c r="A7" s="3">
        <v>0</v>
      </c>
      <c r="B7" s="4">
        <v>6</v>
      </c>
      <c r="C7" s="4">
        <v>5</v>
      </c>
      <c r="D7" s="4">
        <v>1</v>
      </c>
      <c r="E7" s="4">
        <v>0</v>
      </c>
      <c r="F7" s="4">
        <v>0</v>
      </c>
      <c r="I7" t="s">
        <v>3</v>
      </c>
    </row>
    <row r="8" spans="1:9" ht="16.5" thickBot="1" x14ac:dyDescent="0.3">
      <c r="A8" s="3">
        <v>0</v>
      </c>
      <c r="B8" s="4">
        <v>7</v>
      </c>
      <c r="C8" s="4">
        <v>5</v>
      </c>
      <c r="D8" s="4">
        <v>1</v>
      </c>
      <c r="E8" s="4">
        <v>0</v>
      </c>
      <c r="F8" s="4">
        <v>0</v>
      </c>
    </row>
    <row r="9" spans="1:9" ht="16.5" thickBot="1" x14ac:dyDescent="0.3">
      <c r="A9" s="3">
        <v>0</v>
      </c>
      <c r="B9" s="4">
        <v>8</v>
      </c>
      <c r="C9" s="4">
        <v>2</v>
      </c>
      <c r="D9" s="4">
        <v>0</v>
      </c>
      <c r="E9" s="4">
        <v>0</v>
      </c>
      <c r="F9" s="4">
        <v>0</v>
      </c>
    </row>
    <row r="10" spans="1:9" ht="16.5" thickBot="1" x14ac:dyDescent="0.3">
      <c r="A10" s="3">
        <v>0</v>
      </c>
      <c r="B10" s="4">
        <v>11</v>
      </c>
      <c r="C10" s="4">
        <v>9</v>
      </c>
      <c r="D10" s="4">
        <v>0</v>
      </c>
      <c r="E10" s="4">
        <v>0</v>
      </c>
      <c r="F10" s="4">
        <v>0</v>
      </c>
    </row>
    <row r="11" spans="1:9" ht="16.5" thickBot="1" x14ac:dyDescent="0.3">
      <c r="A11" s="3">
        <v>0</v>
      </c>
      <c r="B11" s="4">
        <v>7</v>
      </c>
      <c r="C11" s="4">
        <v>6</v>
      </c>
      <c r="D11" s="4">
        <v>0</v>
      </c>
      <c r="E11" s="4">
        <v>0</v>
      </c>
      <c r="F11" s="4">
        <v>0</v>
      </c>
    </row>
    <row r="13" spans="1:9" x14ac:dyDescent="0.25">
      <c r="A13">
        <v>0</v>
      </c>
      <c r="B13">
        <f>AVERAGE(B2:B11)</f>
        <v>6.4</v>
      </c>
      <c r="C13">
        <f t="shared" ref="C13:D13" si="0">AVERAGE(C2:C11)</f>
        <v>4.9000000000000004</v>
      </c>
      <c r="D13">
        <f t="shared" si="0"/>
        <v>0.3</v>
      </c>
      <c r="E13" s="7">
        <v>0</v>
      </c>
      <c r="F13" s="7">
        <v>0</v>
      </c>
      <c r="G13" t="s">
        <v>116</v>
      </c>
    </row>
    <row r="14" spans="1:9" x14ac:dyDescent="0.25">
      <c r="A14" s="6">
        <v>0</v>
      </c>
      <c r="B14" s="5">
        <f>1350*0.008</f>
        <v>10.8</v>
      </c>
      <c r="C14" s="5">
        <f>675*0.008</f>
        <v>5.4</v>
      </c>
      <c r="D14" s="5">
        <f>225*0.008</f>
        <v>1.8</v>
      </c>
      <c r="E14" s="5">
        <f>45*0.008</f>
        <v>0.36</v>
      </c>
      <c r="F14" s="5">
        <f>4.5*0.008</f>
        <v>3.6000000000000004E-2</v>
      </c>
      <c r="G14" t="s">
        <v>4</v>
      </c>
    </row>
    <row r="15" spans="1:9" x14ac:dyDescent="0.25">
      <c r="A15">
        <v>0</v>
      </c>
      <c r="B15" s="5">
        <f>B13/B14*100</f>
        <v>59.259259259259252</v>
      </c>
      <c r="C15" s="5">
        <f t="shared" ref="C15:D15" si="1">C13/C14*100</f>
        <v>90.740740740740748</v>
      </c>
      <c r="D15" s="5">
        <f t="shared" si="1"/>
        <v>16.666666666666664</v>
      </c>
      <c r="E15" s="7">
        <v>0</v>
      </c>
      <c r="F15" s="7">
        <v>0</v>
      </c>
      <c r="G15" t="s">
        <v>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98FC-31CD-44E4-B960-728E7699ED4F}">
  <dimension ref="A1:B42"/>
  <sheetViews>
    <sheetView tabSelected="1" workbookViewId="0">
      <selection activeCell="G13" sqref="G13"/>
    </sheetView>
  </sheetViews>
  <sheetFormatPr defaultRowHeight="15.75" x14ac:dyDescent="0.25"/>
  <cols>
    <col min="1" max="1" width="14.375" style="12" customWidth="1"/>
    <col min="2" max="2" width="81.625" customWidth="1"/>
  </cols>
  <sheetData>
    <row r="1" spans="1:2" x14ac:dyDescent="0.25">
      <c r="A1" s="15" t="s">
        <v>151</v>
      </c>
      <c r="B1" s="16" t="s">
        <v>158</v>
      </c>
    </row>
    <row r="2" spans="1:2" x14ac:dyDescent="0.25">
      <c r="A2" s="11" t="s">
        <v>145</v>
      </c>
      <c r="B2" s="10" t="s">
        <v>153</v>
      </c>
    </row>
    <row r="3" spans="1:2" x14ac:dyDescent="0.25">
      <c r="A3" s="11" t="s">
        <v>146</v>
      </c>
      <c r="B3" s="10" t="s">
        <v>152</v>
      </c>
    </row>
    <row r="4" spans="1:2" x14ac:dyDescent="0.25">
      <c r="A4" s="11" t="s">
        <v>147</v>
      </c>
      <c r="B4" s="10" t="s">
        <v>154</v>
      </c>
    </row>
    <row r="5" spans="1:2" x14ac:dyDescent="0.25">
      <c r="A5" s="11" t="s">
        <v>148</v>
      </c>
      <c r="B5" s="10" t="s">
        <v>155</v>
      </c>
    </row>
    <row r="6" spans="1:2" x14ac:dyDescent="0.25">
      <c r="A6" s="11" t="s">
        <v>149</v>
      </c>
      <c r="B6" s="10" t="s">
        <v>156</v>
      </c>
    </row>
    <row r="7" spans="1:2" x14ac:dyDescent="0.25">
      <c r="A7" s="11" t="s">
        <v>150</v>
      </c>
      <c r="B7" s="10" t="s">
        <v>157</v>
      </c>
    </row>
    <row r="8" spans="1:2" x14ac:dyDescent="0.25">
      <c r="A8" s="13" t="s">
        <v>159</v>
      </c>
      <c r="B8" s="14" t="s">
        <v>160</v>
      </c>
    </row>
    <row r="9" spans="1:2" ht="47.25" x14ac:dyDescent="0.25">
      <c r="A9" s="11" t="s">
        <v>4</v>
      </c>
      <c r="B9" s="11" t="s">
        <v>161</v>
      </c>
    </row>
    <row r="10" spans="1:2" x14ac:dyDescent="0.25">
      <c r="A10" s="10" t="s">
        <v>118</v>
      </c>
      <c r="B10" s="10" t="s">
        <v>162</v>
      </c>
    </row>
    <row r="11" spans="1:2" ht="31.5" x14ac:dyDescent="0.25">
      <c r="A11" s="11" t="s">
        <v>142</v>
      </c>
      <c r="B11" s="13" t="s">
        <v>163</v>
      </c>
    </row>
    <row r="12" spans="1:2" ht="31.5" x14ac:dyDescent="0.25">
      <c r="A12" s="11" t="s">
        <v>143</v>
      </c>
      <c r="B12" s="13" t="s">
        <v>164</v>
      </c>
    </row>
    <row r="13" spans="1:2" ht="31.5" x14ac:dyDescent="0.25">
      <c r="A13" s="11" t="s">
        <v>144</v>
      </c>
      <c r="B13" s="13" t="s">
        <v>165</v>
      </c>
    </row>
    <row r="14" spans="1:2" ht="63" x14ac:dyDescent="0.25">
      <c r="A14" s="11" t="s">
        <v>166</v>
      </c>
      <c r="B14" s="11" t="s">
        <v>173</v>
      </c>
    </row>
    <row r="15" spans="1:2" ht="63" x14ac:dyDescent="0.25">
      <c r="A15" s="10" t="s">
        <v>174</v>
      </c>
      <c r="B15" s="11" t="s">
        <v>175</v>
      </c>
    </row>
    <row r="16" spans="1:2" x14ac:dyDescent="0.25">
      <c r="A16" s="10" t="s">
        <v>20</v>
      </c>
      <c r="B16" s="13" t="s">
        <v>176</v>
      </c>
    </row>
    <row r="17" spans="1:2" x14ac:dyDescent="0.25">
      <c r="A17" s="10" t="s">
        <v>21</v>
      </c>
      <c r="B17" s="13" t="s">
        <v>177</v>
      </c>
    </row>
    <row r="18" spans="1:2" x14ac:dyDescent="0.25">
      <c r="A18" s="10" t="s">
        <v>22</v>
      </c>
      <c r="B18" s="13" t="s">
        <v>178</v>
      </c>
    </row>
    <row r="19" spans="1:2" x14ac:dyDescent="0.25">
      <c r="A19" s="10" t="s">
        <v>23</v>
      </c>
      <c r="B19" s="13" t="s">
        <v>179</v>
      </c>
    </row>
    <row r="20" spans="1:2" x14ac:dyDescent="0.25">
      <c r="A20" s="10" t="s">
        <v>24</v>
      </c>
      <c r="B20" s="13" t="s">
        <v>180</v>
      </c>
    </row>
    <row r="21" spans="1:2" x14ac:dyDescent="0.25">
      <c r="A21" s="10" t="s">
        <v>25</v>
      </c>
      <c r="B21" s="13" t="s">
        <v>181</v>
      </c>
    </row>
    <row r="22" spans="1:2" x14ac:dyDescent="0.25">
      <c r="A22" s="10" t="s">
        <v>26</v>
      </c>
      <c r="B22" s="13" t="s">
        <v>182</v>
      </c>
    </row>
    <row r="23" spans="1:2" x14ac:dyDescent="0.25">
      <c r="A23" s="10" t="s">
        <v>27</v>
      </c>
      <c r="B23" s="13" t="s">
        <v>183</v>
      </c>
    </row>
    <row r="24" spans="1:2" x14ac:dyDescent="0.25">
      <c r="A24" s="10" t="s">
        <v>28</v>
      </c>
      <c r="B24" s="13" t="s">
        <v>184</v>
      </c>
    </row>
    <row r="25" spans="1:2" x14ac:dyDescent="0.25">
      <c r="A25" s="10" t="s">
        <v>29</v>
      </c>
      <c r="B25" s="13" t="s">
        <v>185</v>
      </c>
    </row>
    <row r="26" spans="1:2" x14ac:dyDescent="0.25">
      <c r="A26" s="10" t="s">
        <v>30</v>
      </c>
      <c r="B26" s="13" t="s">
        <v>186</v>
      </c>
    </row>
    <row r="27" spans="1:2" x14ac:dyDescent="0.25">
      <c r="A27" s="10" t="s">
        <v>31</v>
      </c>
      <c r="B27" s="13" t="s">
        <v>187</v>
      </c>
    </row>
    <row r="28" spans="1:2" x14ac:dyDescent="0.25">
      <c r="A28" s="10" t="s">
        <v>32</v>
      </c>
      <c r="B28" s="13" t="s">
        <v>188</v>
      </c>
    </row>
    <row r="29" spans="1:2" x14ac:dyDescent="0.25">
      <c r="A29" s="10" t="s">
        <v>33</v>
      </c>
      <c r="B29" s="13" t="s">
        <v>189</v>
      </c>
    </row>
    <row r="30" spans="1:2" x14ac:dyDescent="0.25">
      <c r="A30" s="10" t="s">
        <v>34</v>
      </c>
      <c r="B30" s="13" t="s">
        <v>190</v>
      </c>
    </row>
    <row r="31" spans="1:2" x14ac:dyDescent="0.25">
      <c r="A31" s="10" t="s">
        <v>35</v>
      </c>
      <c r="B31" s="13" t="s">
        <v>191</v>
      </c>
    </row>
    <row r="32" spans="1:2" x14ac:dyDescent="0.25">
      <c r="A32" s="10" t="s">
        <v>36</v>
      </c>
      <c r="B32" s="13" t="s">
        <v>192</v>
      </c>
    </row>
    <row r="33" spans="1:2" x14ac:dyDescent="0.25">
      <c r="A33" s="10" t="s">
        <v>37</v>
      </c>
      <c r="B33" s="13" t="s">
        <v>193</v>
      </c>
    </row>
    <row r="34" spans="1:2" x14ac:dyDescent="0.25">
      <c r="A34" s="10" t="s">
        <v>49</v>
      </c>
      <c r="B34" s="13" t="s">
        <v>194</v>
      </c>
    </row>
    <row r="35" spans="1:2" x14ac:dyDescent="0.25">
      <c r="A35" s="10" t="s">
        <v>50</v>
      </c>
      <c r="B35" s="13" t="s">
        <v>195</v>
      </c>
    </row>
    <row r="36" spans="1:2" x14ac:dyDescent="0.25">
      <c r="A36" s="10" t="s">
        <v>51</v>
      </c>
      <c r="B36" s="13" t="s">
        <v>196</v>
      </c>
    </row>
    <row r="37" spans="1:2" x14ac:dyDescent="0.25">
      <c r="A37" s="10" t="s">
        <v>52</v>
      </c>
      <c r="B37" s="13" t="s">
        <v>197</v>
      </c>
    </row>
    <row r="38" spans="1:2" x14ac:dyDescent="0.25">
      <c r="A38" s="10" t="s">
        <v>53</v>
      </c>
      <c r="B38" s="13" t="s">
        <v>198</v>
      </c>
    </row>
    <row r="39" spans="1:2" x14ac:dyDescent="0.25">
      <c r="A39" s="10" t="s">
        <v>54</v>
      </c>
      <c r="B39" s="13" t="s">
        <v>199</v>
      </c>
    </row>
    <row r="40" spans="1:2" ht="63" x14ac:dyDescent="0.25">
      <c r="A40" s="11" t="s">
        <v>200</v>
      </c>
      <c r="B40" s="11" t="s">
        <v>201</v>
      </c>
    </row>
    <row r="41" spans="1:2" ht="31.5" x14ac:dyDescent="0.25">
      <c r="A41" s="13" t="s">
        <v>202</v>
      </c>
      <c r="B41" s="13" t="s">
        <v>203</v>
      </c>
    </row>
    <row r="42" spans="1:2" x14ac:dyDescent="0.25">
      <c r="A42" s="14" t="s">
        <v>204</v>
      </c>
      <c r="B42" s="13" t="s">
        <v>205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15</v>
      </c>
      <c r="C2" s="2">
        <v>7</v>
      </c>
      <c r="D2" s="2">
        <v>0</v>
      </c>
      <c r="E2" s="2">
        <v>0</v>
      </c>
      <c r="F2" s="2">
        <v>0</v>
      </c>
    </row>
    <row r="3" spans="1:9" ht="16.5" thickBot="1" x14ac:dyDescent="0.3">
      <c r="A3" s="3">
        <v>0</v>
      </c>
      <c r="B3" s="4">
        <v>21</v>
      </c>
      <c r="C3" s="4">
        <v>2</v>
      </c>
      <c r="D3" s="4">
        <v>1</v>
      </c>
      <c r="E3" s="4">
        <v>0</v>
      </c>
      <c r="F3" s="4">
        <v>0</v>
      </c>
    </row>
    <row r="4" spans="1:9" ht="16.5" thickBot="1" x14ac:dyDescent="0.3">
      <c r="A4" s="3">
        <v>0</v>
      </c>
      <c r="B4" s="4">
        <v>26</v>
      </c>
      <c r="C4" s="4">
        <v>8</v>
      </c>
      <c r="D4" s="4">
        <v>3</v>
      </c>
      <c r="E4" s="4">
        <v>2</v>
      </c>
      <c r="F4" s="4">
        <v>0</v>
      </c>
    </row>
    <row r="5" spans="1:9" ht="16.5" thickBot="1" x14ac:dyDescent="0.3">
      <c r="A5" s="3">
        <v>0</v>
      </c>
      <c r="B5" s="4">
        <v>17</v>
      </c>
      <c r="C5" s="4">
        <v>14</v>
      </c>
      <c r="D5" s="4">
        <v>2</v>
      </c>
      <c r="E5" s="4">
        <v>1</v>
      </c>
      <c r="F5" s="4">
        <v>0</v>
      </c>
    </row>
    <row r="6" spans="1:9" ht="16.5" thickBot="1" x14ac:dyDescent="0.3">
      <c r="A6" s="3">
        <v>0</v>
      </c>
      <c r="B6" s="4">
        <v>17</v>
      </c>
      <c r="C6" s="4">
        <v>9</v>
      </c>
      <c r="D6" s="4">
        <v>1</v>
      </c>
      <c r="E6" s="4">
        <v>0</v>
      </c>
      <c r="F6" s="4">
        <v>0</v>
      </c>
      <c r="I6" t="s">
        <v>7</v>
      </c>
    </row>
    <row r="7" spans="1:9" ht="16.5" thickBot="1" x14ac:dyDescent="0.3">
      <c r="A7" s="3">
        <v>0</v>
      </c>
      <c r="B7" s="4">
        <v>19</v>
      </c>
      <c r="C7" s="4">
        <v>11</v>
      </c>
      <c r="D7" s="4">
        <v>3</v>
      </c>
      <c r="E7" s="4">
        <v>0</v>
      </c>
      <c r="F7" s="4">
        <v>0</v>
      </c>
      <c r="I7" t="s">
        <v>1</v>
      </c>
    </row>
    <row r="8" spans="1:9" ht="16.5" thickBot="1" x14ac:dyDescent="0.3">
      <c r="A8" s="3">
        <v>0</v>
      </c>
      <c r="B8" s="4">
        <v>17</v>
      </c>
      <c r="C8" s="4">
        <v>12</v>
      </c>
      <c r="D8" s="4">
        <v>7</v>
      </c>
      <c r="E8" s="4">
        <v>1</v>
      </c>
      <c r="F8" s="4">
        <v>0</v>
      </c>
      <c r="I8" t="s">
        <v>2</v>
      </c>
    </row>
    <row r="9" spans="1:9" ht="16.5" thickBot="1" x14ac:dyDescent="0.3">
      <c r="A9" s="3">
        <v>0</v>
      </c>
      <c r="B9" s="4">
        <v>15</v>
      </c>
      <c r="C9" s="4">
        <v>17</v>
      </c>
      <c r="D9" s="4">
        <v>5</v>
      </c>
      <c r="E9" s="4">
        <v>1</v>
      </c>
      <c r="F9" s="4">
        <v>0</v>
      </c>
      <c r="I9" t="s">
        <v>3</v>
      </c>
    </row>
    <row r="10" spans="1:9" ht="16.5" thickBot="1" x14ac:dyDescent="0.3">
      <c r="A10" s="3">
        <v>0</v>
      </c>
      <c r="B10" s="4">
        <v>17</v>
      </c>
      <c r="C10" s="4">
        <v>11</v>
      </c>
      <c r="D10" s="4">
        <v>1</v>
      </c>
      <c r="E10" s="4">
        <v>0</v>
      </c>
      <c r="F10" s="4">
        <v>0</v>
      </c>
    </row>
    <row r="11" spans="1:9" ht="16.5" thickBot="1" x14ac:dyDescent="0.3">
      <c r="A11" s="3">
        <v>0</v>
      </c>
      <c r="B11" s="4">
        <v>14</v>
      </c>
      <c r="C11" s="4">
        <v>0</v>
      </c>
      <c r="D11" s="4">
        <v>2</v>
      </c>
      <c r="E11" s="4">
        <v>1</v>
      </c>
      <c r="F11" s="4">
        <v>0</v>
      </c>
    </row>
    <row r="13" spans="1:9" x14ac:dyDescent="0.25">
      <c r="A13" s="6">
        <v>0</v>
      </c>
      <c r="B13" s="5">
        <f>AVERAGE(B2:B11)</f>
        <v>17.8</v>
      </c>
      <c r="C13" s="5">
        <f t="shared" ref="C13:F13" si="0">AVERAGE(C2:C11)</f>
        <v>9.1</v>
      </c>
      <c r="D13" s="5">
        <f t="shared" si="0"/>
        <v>2.5</v>
      </c>
      <c r="E13" s="5">
        <f t="shared" si="0"/>
        <v>0.6</v>
      </c>
      <c r="F13" s="5">
        <f t="shared" si="0"/>
        <v>0</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6">
        <v>0</v>
      </c>
      <c r="B15" s="5">
        <f>B13/B14*100</f>
        <v>164.81481481481481</v>
      </c>
      <c r="C15" s="5">
        <f t="shared" ref="C15:F15" si="1">C13/C14*100</f>
        <v>168.5185185185185</v>
      </c>
      <c r="D15" s="5">
        <f t="shared" si="1"/>
        <v>138.88888888888889</v>
      </c>
      <c r="E15" s="5">
        <f t="shared" si="1"/>
        <v>166.66666666666669</v>
      </c>
      <c r="F15" s="5">
        <f t="shared" si="1"/>
        <v>0</v>
      </c>
      <c r="G15" t="s">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workbookViewId="0">
      <selection sqref="A1:F1"/>
    </sheetView>
  </sheetViews>
  <sheetFormatPr defaultColWidth="11" defaultRowHeight="15.75" x14ac:dyDescent="0.25"/>
  <sheetData>
    <row r="1" spans="1:9" ht="16.5" thickBot="1" x14ac:dyDescent="0.3">
      <c r="A1" t="s">
        <v>145</v>
      </c>
      <c r="B1" t="s">
        <v>146</v>
      </c>
      <c r="C1" t="s">
        <v>147</v>
      </c>
      <c r="D1" t="s">
        <v>148</v>
      </c>
      <c r="E1" t="s">
        <v>149</v>
      </c>
      <c r="F1" t="s">
        <v>150</v>
      </c>
    </row>
    <row r="2" spans="1:9" ht="16.5" thickBot="1" x14ac:dyDescent="0.3">
      <c r="A2" s="1">
        <v>0</v>
      </c>
      <c r="B2" s="2">
        <v>23</v>
      </c>
      <c r="C2" s="2">
        <v>66</v>
      </c>
      <c r="D2" s="2">
        <v>6</v>
      </c>
      <c r="E2" s="2">
        <v>0</v>
      </c>
      <c r="F2" s="2">
        <v>0</v>
      </c>
    </row>
    <row r="3" spans="1:9" ht="16.5" thickBot="1" x14ac:dyDescent="0.3">
      <c r="A3" s="3">
        <v>0</v>
      </c>
      <c r="B3" s="4">
        <v>14</v>
      </c>
      <c r="C3" s="4">
        <v>77</v>
      </c>
      <c r="D3" s="4">
        <v>1</v>
      </c>
      <c r="E3" s="4">
        <v>1</v>
      </c>
      <c r="F3" s="4">
        <v>0</v>
      </c>
    </row>
    <row r="4" spans="1:9" ht="16.5" thickBot="1" x14ac:dyDescent="0.3">
      <c r="A4" s="3">
        <v>0</v>
      </c>
      <c r="B4" s="4">
        <v>14</v>
      </c>
      <c r="C4" s="4">
        <v>73</v>
      </c>
      <c r="D4" s="4">
        <v>1</v>
      </c>
      <c r="E4" s="4">
        <v>0</v>
      </c>
      <c r="F4" s="4">
        <v>0</v>
      </c>
    </row>
    <row r="5" spans="1:9" ht="16.5" thickBot="1" x14ac:dyDescent="0.3">
      <c r="A5" s="3">
        <v>0</v>
      </c>
      <c r="B5" s="4">
        <v>22</v>
      </c>
      <c r="C5" s="4">
        <v>58</v>
      </c>
      <c r="D5" s="4">
        <v>2</v>
      </c>
      <c r="E5" s="4">
        <v>0</v>
      </c>
      <c r="F5" s="4">
        <v>0</v>
      </c>
    </row>
    <row r="6" spans="1:9" ht="16.5" thickBot="1" x14ac:dyDescent="0.3">
      <c r="A6" s="3">
        <v>0</v>
      </c>
      <c r="B6" s="4">
        <v>13</v>
      </c>
      <c r="C6" s="4">
        <v>68</v>
      </c>
      <c r="D6" s="4">
        <v>0</v>
      </c>
      <c r="E6" s="4">
        <v>0</v>
      </c>
      <c r="F6" s="4">
        <v>0</v>
      </c>
    </row>
    <row r="7" spans="1:9" ht="16.5" thickBot="1" x14ac:dyDescent="0.3">
      <c r="A7" s="3">
        <v>0</v>
      </c>
      <c r="B7" s="4">
        <v>19</v>
      </c>
      <c r="C7" s="4">
        <v>75</v>
      </c>
      <c r="D7" s="4">
        <v>5</v>
      </c>
      <c r="E7" s="4">
        <v>1</v>
      </c>
      <c r="F7" s="4">
        <v>0</v>
      </c>
      <c r="I7" t="s">
        <v>7</v>
      </c>
    </row>
    <row r="8" spans="1:9" ht="16.5" thickBot="1" x14ac:dyDescent="0.3">
      <c r="A8" s="3">
        <v>0</v>
      </c>
      <c r="B8" s="4">
        <v>19</v>
      </c>
      <c r="C8" s="4">
        <v>68</v>
      </c>
      <c r="D8" s="4">
        <v>2</v>
      </c>
      <c r="E8" s="4">
        <v>0</v>
      </c>
      <c r="F8" s="4">
        <v>0</v>
      </c>
      <c r="I8" t="s">
        <v>1</v>
      </c>
    </row>
    <row r="9" spans="1:9" ht="16.5" thickBot="1" x14ac:dyDescent="0.3">
      <c r="A9" s="3">
        <v>0</v>
      </c>
      <c r="B9" s="4">
        <v>17</v>
      </c>
      <c r="C9" s="4">
        <v>65</v>
      </c>
      <c r="D9" s="4">
        <v>2</v>
      </c>
      <c r="E9" s="4">
        <v>2</v>
      </c>
      <c r="F9" s="4">
        <v>0</v>
      </c>
      <c r="I9" t="s">
        <v>2</v>
      </c>
    </row>
    <row r="10" spans="1:9" ht="16.5" thickBot="1" x14ac:dyDescent="0.3">
      <c r="A10" s="3">
        <v>0</v>
      </c>
      <c r="B10" s="4">
        <v>16</v>
      </c>
      <c r="C10" s="4">
        <v>61</v>
      </c>
      <c r="D10" s="4">
        <v>2</v>
      </c>
      <c r="E10" s="4">
        <v>1</v>
      </c>
      <c r="F10" s="4">
        <v>0</v>
      </c>
      <c r="I10" t="s">
        <v>3</v>
      </c>
    </row>
    <row r="11" spans="1:9" ht="16.5" thickBot="1" x14ac:dyDescent="0.3">
      <c r="A11" s="3">
        <v>0</v>
      </c>
      <c r="B11" s="4">
        <v>19</v>
      </c>
      <c r="C11" s="4">
        <v>62</v>
      </c>
      <c r="D11" s="4">
        <v>1</v>
      </c>
      <c r="E11" s="4">
        <v>0</v>
      </c>
      <c r="F11" s="4">
        <v>0</v>
      </c>
    </row>
    <row r="13" spans="1:9" x14ac:dyDescent="0.25">
      <c r="A13" s="6">
        <v>0</v>
      </c>
      <c r="B13" s="5">
        <f>AVERAGE(B2:B11)</f>
        <v>17.600000000000001</v>
      </c>
      <c r="C13" s="5">
        <f>AVERAGE(C2:C11)</f>
        <v>67.3</v>
      </c>
      <c r="D13" s="5">
        <f t="shared" ref="D13:F13" si="0">AVERAGE(D2:D11)</f>
        <v>2.2000000000000002</v>
      </c>
      <c r="E13" s="5">
        <f t="shared" si="0"/>
        <v>0.5</v>
      </c>
      <c r="F13" s="5">
        <f t="shared" si="0"/>
        <v>0</v>
      </c>
      <c r="G13" t="s">
        <v>0</v>
      </c>
    </row>
    <row r="14" spans="1:9" x14ac:dyDescent="0.25">
      <c r="A14" s="6">
        <v>0</v>
      </c>
      <c r="B14" s="5">
        <f>1350*0.008</f>
        <v>10.8</v>
      </c>
      <c r="C14" s="5">
        <f>675*0.008</f>
        <v>5.4</v>
      </c>
      <c r="D14" s="5">
        <f>225*0.008</f>
        <v>1.8</v>
      </c>
      <c r="E14" s="5">
        <f>45*0.008</f>
        <v>0.36</v>
      </c>
      <c r="F14" s="5">
        <f>4.5*0.008</f>
        <v>3.6000000000000004E-2</v>
      </c>
      <c r="G14" t="s">
        <v>4</v>
      </c>
    </row>
    <row r="15" spans="1:9" x14ac:dyDescent="0.25">
      <c r="A15" s="6">
        <v>0</v>
      </c>
      <c r="B15" s="5">
        <f>B13/B14*100</f>
        <v>162.96296296296299</v>
      </c>
      <c r="C15" s="5">
        <f t="shared" ref="C15:F15" si="1">C13/C14*100</f>
        <v>1246.2962962962961</v>
      </c>
      <c r="D15" s="5">
        <f t="shared" si="1"/>
        <v>122.22222222222223</v>
      </c>
      <c r="E15" s="5">
        <f t="shared" si="1"/>
        <v>138.88888888888889</v>
      </c>
      <c r="F15" s="5">
        <f t="shared" si="1"/>
        <v>0</v>
      </c>
      <c r="G1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Loam1</vt:lpstr>
      <vt:lpstr>Loam2</vt:lpstr>
      <vt:lpstr>Loam3</vt:lpstr>
      <vt:lpstr>Sand1</vt:lpstr>
      <vt:lpstr>Sand2</vt:lpstr>
      <vt:lpstr>Sand3</vt:lpstr>
      <vt:lpstr>data dictionary</vt:lpstr>
      <vt:lpstr>Clay1</vt:lpstr>
      <vt:lpstr>Clay2</vt:lpstr>
      <vt:lpstr>Clay3</vt:lpstr>
      <vt:lpstr>Sand Clay1</vt:lpstr>
      <vt:lpstr>Sand Clay2</vt:lpstr>
      <vt:lpstr>cfu avg data in columns</vt:lpstr>
      <vt:lpstr>Soil PCR</vt:lpstr>
      <vt:lpstr>qubit DNA readings</vt:lpstr>
      <vt:lpstr>cfu vs pcr</vt:lpstr>
      <vt:lpstr>Sample1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Silvestri, Erin</cp:lastModifiedBy>
  <dcterms:created xsi:type="dcterms:W3CDTF">2017-09-22T15:04:20Z</dcterms:created>
  <dcterms:modified xsi:type="dcterms:W3CDTF">2019-03-13T12:10:46Z</dcterms:modified>
</cp:coreProperties>
</file>