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L:\Priv\Watershed_Ecoserv\Angradi\R2R2R\"/>
    </mc:Choice>
  </mc:AlternateContent>
  <xr:revisionPtr revIDLastSave="0" documentId="8_{36E154E4-7E55-4B00-9909-700A64BBBC61}" xr6:coauthVersionLast="36" xr6:coauthVersionMax="36" xr10:uidLastSave="{00000000-0000-0000-0000-000000000000}"/>
  <bookViews>
    <workbookView xWindow="0" yWindow="0" windowWidth="15090" windowHeight="7950" activeTab="1" xr2:uid="{88311016-942A-44E2-938B-3E7036341C9A}"/>
  </bookViews>
  <sheets>
    <sheet name="Appendix B" sheetId="4" r:id="rId1"/>
    <sheet name="Table B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5" i="2" l="1"/>
  <c r="L46" i="2"/>
  <c r="L47" i="2"/>
  <c r="L48" i="2"/>
  <c r="L42" i="2"/>
  <c r="M41" i="2"/>
  <c r="M40" i="2"/>
  <c r="M39" i="2"/>
  <c r="M37" i="2"/>
  <c r="M36" i="2"/>
  <c r="M35" i="2"/>
  <c r="M38"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E48" i="2" l="1"/>
  <c r="F48" i="2"/>
  <c r="G48" i="2"/>
  <c r="H48" i="2"/>
  <c r="I48" i="2"/>
  <c r="J48" i="2"/>
  <c r="K48" i="2"/>
  <c r="D48" i="2"/>
  <c r="E47" i="2"/>
  <c r="F47" i="2"/>
  <c r="G47" i="2"/>
  <c r="H47" i="2"/>
  <c r="I47" i="2"/>
  <c r="J47" i="2"/>
  <c r="K47" i="2"/>
  <c r="D47" i="2"/>
  <c r="M47" i="2" s="1"/>
  <c r="E46" i="2"/>
  <c r="F46" i="2"/>
  <c r="G46" i="2"/>
  <c r="H46" i="2"/>
  <c r="I46" i="2"/>
  <c r="J46" i="2"/>
  <c r="K46" i="2"/>
  <c r="D46" i="2"/>
  <c r="M46" i="2" s="1"/>
  <c r="E45" i="2"/>
  <c r="F45" i="2"/>
  <c r="G45" i="2"/>
  <c r="H45" i="2"/>
  <c r="I45" i="2"/>
  <c r="J45" i="2"/>
  <c r="K45" i="2"/>
  <c r="D45" i="2"/>
  <c r="M45" i="2" s="1"/>
  <c r="M48" i="2" l="1"/>
  <c r="K42" i="2"/>
  <c r="O5" i="2" l="1"/>
  <c r="M42" i="2"/>
  <c r="O6" i="2"/>
  <c r="O7" i="2"/>
  <c r="O8" i="2"/>
  <c r="J42" i="2"/>
  <c r="I42" i="2"/>
  <c r="H42" i="2"/>
  <c r="G42" i="2"/>
  <c r="F42" i="2"/>
  <c r="E42" i="2"/>
  <c r="D42" i="2"/>
  <c r="O9" i="2" l="1"/>
  <c r="P5" i="2" s="1"/>
  <c r="P6" i="2"/>
  <c r="P8" i="2"/>
  <c r="P7" i="2" l="1"/>
</calcChain>
</file>

<file path=xl/sharedStrings.xml><?xml version="1.0" encoding="utf-8"?>
<sst xmlns="http://schemas.openxmlformats.org/spreadsheetml/2006/main" count="155" uniqueCount="113">
  <si>
    <t>Economic</t>
  </si>
  <si>
    <t>Social</t>
  </si>
  <si>
    <t>access</t>
  </si>
  <si>
    <t>visit</t>
  </si>
  <si>
    <t>heritage</t>
  </si>
  <si>
    <t>stakeholder</t>
  </si>
  <si>
    <t xml:space="preserve">decision </t>
  </si>
  <si>
    <t>health (human)</t>
  </si>
  <si>
    <t xml:space="preserve">soci </t>
  </si>
  <si>
    <t>well (well-being, wellbeing)</t>
  </si>
  <si>
    <t>income (low income)</t>
  </si>
  <si>
    <t>quality (of life)</t>
  </si>
  <si>
    <t>Detroit, Michigan</t>
  </si>
  <si>
    <t>Cuyahoga River, Ohio</t>
  </si>
  <si>
    <t>Muskegon Lake, Michigan</t>
  </si>
  <si>
    <t>Hamilton Harbour, Ontario</t>
  </si>
  <si>
    <t>River Raisin, Michigan</t>
  </si>
  <si>
    <t>Severn Sound, Ontario</t>
  </si>
  <si>
    <t>Collingwood Harbour, Ontario</t>
  </si>
  <si>
    <t>Governance</t>
  </si>
  <si>
    <t>Enviromental</t>
  </si>
  <si>
    <t>tourism, tourist</t>
  </si>
  <si>
    <t xml:space="preserve">developer, development, </t>
  </si>
  <si>
    <t>investor, investment</t>
  </si>
  <si>
    <t>visitors, visitation</t>
  </si>
  <si>
    <t>commercial, commerce</t>
  </si>
  <si>
    <t>housing, townhouse</t>
  </si>
  <si>
    <t>participation, participant</t>
  </si>
  <si>
    <t>protection</t>
  </si>
  <si>
    <t>nature, natural, unnatural</t>
  </si>
  <si>
    <t xml:space="preserve">natur </t>
  </si>
  <si>
    <t xml:space="preserve">protect </t>
  </si>
  <si>
    <t xml:space="preserve">sustain </t>
  </si>
  <si>
    <t xml:space="preserve">conserv </t>
  </si>
  <si>
    <t xml:space="preserve">particip </t>
  </si>
  <si>
    <t>hous</t>
  </si>
  <si>
    <t xml:space="preserve">commer </t>
  </si>
  <si>
    <t xml:space="preserve">Invest </t>
  </si>
  <si>
    <t xml:space="preserve">econ </t>
  </si>
  <si>
    <t xml:space="preserve">develop </t>
  </si>
  <si>
    <t>access, accessible (to humans)</t>
  </si>
  <si>
    <t>socio-, social</t>
  </si>
  <si>
    <t xml:space="preserve">gentrif </t>
  </si>
  <si>
    <t>gentrification, gentrify</t>
  </si>
  <si>
    <t xml:space="preserve">equit </t>
  </si>
  <si>
    <t>equity, equitable</t>
  </si>
  <si>
    <t>affordable, affordability</t>
  </si>
  <si>
    <t>Concepts</t>
  </si>
  <si>
    <t>Theme</t>
  </si>
  <si>
    <t>Total matches</t>
  </si>
  <si>
    <t xml:space="preserve">decision-making </t>
  </si>
  <si>
    <t>Investment, ROI</t>
  </si>
  <si>
    <t>well-being</t>
  </si>
  <si>
    <t xml:space="preserve">well-being </t>
  </si>
  <si>
    <t xml:space="preserve">afford </t>
  </si>
  <si>
    <t xml:space="preserve">afforable housing </t>
  </si>
  <si>
    <t>sustainability, sustainable (environmental)</t>
  </si>
  <si>
    <t>Buffalo River, New York</t>
  </si>
  <si>
    <t>busi</t>
  </si>
  <si>
    <t>business</t>
  </si>
  <si>
    <t>eco</t>
  </si>
  <si>
    <t>ecosystem, ecology</t>
  </si>
  <si>
    <t>stake</t>
  </si>
  <si>
    <t>citiz</t>
  </si>
  <si>
    <t>neigh</t>
  </si>
  <si>
    <t xml:space="preserve">comm </t>
  </si>
  <si>
    <t xml:space="preserve">touri </t>
  </si>
  <si>
    <t>constr</t>
  </si>
  <si>
    <t>cult</t>
  </si>
  <si>
    <t>culture, cultural</t>
  </si>
  <si>
    <t>citizen group or organization</t>
  </si>
  <si>
    <t>neighborhood group or organization</t>
  </si>
  <si>
    <t>conserve, conservation, conservancy</t>
  </si>
  <si>
    <t>stew</t>
  </si>
  <si>
    <t>stewardship</t>
  </si>
  <si>
    <t>$, dollar</t>
  </si>
  <si>
    <t>community group or organization, -based, etc.</t>
  </si>
  <si>
    <t>Indic, metr,meas</t>
  </si>
  <si>
    <t>indicator, metric, measure</t>
  </si>
  <si>
    <t>environ</t>
  </si>
  <si>
    <t>Environmental</t>
  </si>
  <si>
    <t>Stakeholder, community</t>
  </si>
  <si>
    <t>Access, heritage</t>
  </si>
  <si>
    <t>Percent of all Matches</t>
  </si>
  <si>
    <t>Most frequent match</t>
  </si>
  <si>
    <t>$ or dollar, economic</t>
  </si>
  <si>
    <t>justice (environmental)</t>
  </si>
  <si>
    <t>economic</t>
  </si>
  <si>
    <t xml:space="preserve">environment, envirionmental </t>
  </si>
  <si>
    <t>http://iaglr.org/aocdocs/CS1-Riverraisin.pdf</t>
  </si>
  <si>
    <t>http://iaglr.org/aocdocs/CS7-CuyahogaRiver.pdf</t>
  </si>
  <si>
    <t>http://iaglr.org/aocdocs/CS2-DetroitRiver.pdf</t>
  </si>
  <si>
    <t>http://iaglr.org/aocdocs/CS8-BuffaloRiver.pdf</t>
  </si>
  <si>
    <t>http://iaglr.org/aocdocs/CS5-HamiltonHarbour.pdf</t>
  </si>
  <si>
    <t>http://iaglr.org/aocdocs/CS3-SevernSound.pdf</t>
  </si>
  <si>
    <t>http://iaglr.org/aocdocs/CS4-CollingwoodHarbour.pdf</t>
  </si>
  <si>
    <t>http://iaglr.org/aocdocs/CS6-MuskegonLake.pdf</t>
  </si>
  <si>
    <t>construction</t>
  </si>
  <si>
    <t>Environment, ecosystem or ecology</t>
  </si>
  <si>
    <t xml:space="preserve">Approximate total number of searched words </t>
  </si>
  <si>
    <t>Percent Economic theme matches</t>
  </si>
  <si>
    <t>Percent Environmental theme matches</t>
  </si>
  <si>
    <t>Percent Governance theme matches</t>
  </si>
  <si>
    <t>Percent Social theme matches</t>
  </si>
  <si>
    <t>Search keyword or root</t>
  </si>
  <si>
    <t>benefi</t>
  </si>
  <si>
    <t>non-economic benefit</t>
  </si>
  <si>
    <t>Sum</t>
  </si>
  <si>
    <t>Number of occurences of keyword in document</t>
  </si>
  <si>
    <t>St. Louis River. Minnesota</t>
  </si>
  <si>
    <t>http://iaglr.org/aocdocs/CS9-StLouisRiver.pdf</t>
  </si>
  <si>
    <t xml:space="preserve">IAGLR Case studies </t>
  </si>
  <si>
    <t>Mean percent of all words that match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</si>
</sst>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0"/>
      <color theme="1"/>
      <name val="Arial"/>
      <family val="2"/>
    </font>
    <font>
      <sz val="10"/>
      <color theme="2" tint="-0.749992370372631"/>
      <name val="Arial"/>
      <family val="2"/>
    </font>
    <font>
      <b/>
      <sz val="11"/>
      <color theme="1"/>
      <name val="Calibri"/>
      <family val="2"/>
      <scheme val="minor"/>
    </font>
    <font>
      <u/>
      <sz val="11"/>
      <color theme="10"/>
      <name val="Calibri"/>
      <family val="2"/>
      <scheme val="minor"/>
    </font>
    <font>
      <u/>
      <sz val="9"/>
      <color theme="10"/>
      <name val="Calibri"/>
      <family val="2"/>
      <scheme val="minor"/>
    </font>
    <font>
      <b/>
      <sz val="11"/>
      <name val="Calibri"/>
      <family val="2"/>
      <scheme val="minor"/>
    </font>
    <font>
      <sz val="11"/>
      <name val="Calibri"/>
      <family val="2"/>
      <scheme val="minor"/>
    </font>
    <font>
      <sz val="12"/>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3">
    <xf numFmtId="0" fontId="0" fillId="0" borderId="0" xfId="0"/>
    <xf numFmtId="0" fontId="1" fillId="5"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1" xfId="1" applyFont="1" applyBorder="1" applyAlignment="1">
      <alignment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Font="1"/>
    <xf numFmtId="0" fontId="0" fillId="0" borderId="0" xfId="0" applyFont="1" applyAlignment="1">
      <alignment wrapText="1"/>
    </xf>
    <xf numFmtId="0" fontId="6" fillId="0" borderId="0" xfId="0" applyFont="1" applyAlignment="1">
      <alignment horizontal="left" vertical="center" wrapText="1"/>
    </xf>
    <xf numFmtId="0" fontId="0" fillId="0" borderId="0" xfId="0" applyFont="1" applyFill="1" applyAlignment="1">
      <alignment horizontal="left" wrapText="1"/>
    </xf>
    <xf numFmtId="0" fontId="7" fillId="0" borderId="0" xfId="0" applyFont="1" applyAlignment="1">
      <alignment horizontal="left" vertical="center" wrapText="1"/>
    </xf>
    <xf numFmtId="0" fontId="0" fillId="0" borderId="0" xfId="0" applyFont="1" applyAlignment="1">
      <alignment horizontal="left" wrapText="1"/>
    </xf>
    <xf numFmtId="164" fontId="2" fillId="5"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8" fillId="0" borderId="4" xfId="1" applyNumberFormat="1" applyFont="1" applyBorder="1" applyAlignment="1" applyProtection="1">
      <alignment horizontal="center" vertical="center" wrapText="1"/>
      <protection locked="0"/>
    </xf>
    <xf numFmtId="2" fontId="1" fillId="0"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0" fontId="8" fillId="0" borderId="2" xfId="1" applyNumberFormat="1" applyFont="1" applyBorder="1" applyAlignment="1" applyProtection="1">
      <alignment horizontal="center" vertical="center" wrapText="1"/>
      <protection locked="0"/>
    </xf>
    <xf numFmtId="0" fontId="8" fillId="0" borderId="3" xfId="1" applyNumberFormat="1" applyFont="1" applyBorder="1" applyAlignment="1" applyProtection="1">
      <alignment horizontal="center" vertical="center" wrapText="1"/>
      <protection locked="0"/>
    </xf>
    <xf numFmtId="0" fontId="8" fillId="0" borderId="4" xfId="1" applyNumberFormat="1"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771524</xdr:colOff>
      <xdr:row>1</xdr:row>
      <xdr:rowOff>19051</xdr:rowOff>
    </xdr:from>
    <xdr:ext cx="6819901" cy="8014758"/>
    <xdr:sp macro="" textlink="">
      <xdr:nvSpPr>
        <xdr:cNvPr id="3" name="TextBox 2">
          <a:extLst>
            <a:ext uri="{FF2B5EF4-FFF2-40B4-BE49-F238E27FC236}">
              <a16:creationId xmlns:a16="http://schemas.microsoft.com/office/drawing/2014/main" id="{762469B6-5209-448D-BC44-D63C79CBA775}"/>
            </a:ext>
          </a:extLst>
        </xdr:cNvPr>
        <xdr:cNvSpPr txBox="1"/>
      </xdr:nvSpPr>
      <xdr:spPr>
        <a:xfrm>
          <a:off x="771524" y="209551"/>
          <a:ext cx="6819901" cy="8014758"/>
        </a:xfrm>
        <a:prstGeom prst="rect">
          <a:avLst/>
        </a:prstGeom>
        <a:solidFill>
          <a:schemeClr val="bg1">
            <a:lumMod val="9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Appendix B. Keyword analysis of nine IAGLR AOC case studies </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Background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We conducted a keyword search analysis of nine AOC case studies published by the International Association of Great Lakes Research (IAGLR) for “Evaluating Great Lakes Areas of Concern Restoration (http://iaglr.org/aoc/).” The word “revitalization” was in the title or subtitle of six of the case studies. Our objective was to determine how often keywords related to four themes appeared in each document.  The themes were economic, environmental, governance, and social.</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Methods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We downloaded each file to Adobe Acrobat Pro DC. We deleted author affiliations, literature cited, contact information, and the editorial afterword from each document. For each reduced file we used Advanced Search to find and count occurrences of thematic keywords (or keyword roots) selected by us (Table B1).</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We selected keywords based on the themes and findings of the main article which were derived through extensive review of the relevant literature for the Great Lakes. We tabulated the total number of keyword matches in each theme for each document. We exported the reduced file to MS WORD to count the total number of searched words.</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Findings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There were 920 keyword matches, 611 (66%) for the economic theme, 166 (18%) for environmental, 84 (9%) for social, and 59 (6%) for governance (Table B1). The most frequent matches for economics were “$” and “economic.” The most frequent matches for environmental were “environmental” and “ecosystem” or “ecology” (same root). The most frequent matches for social were “access” and “heritage.” The most frequent matches for governance were “stakeholder” and “community.”</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Keywords in the social theme related to unintended consequences (e.g., equity, gentrification, affordable housing) and social benefits of AOC cleanup and revitalization, excluding access and heritage, only matched 39 times (4% of matches) across the nine case studies.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As a percentage of all words in the documents, 3.1 percent, on average (range=1.2-5.8), matched economic keywords, 0.8 (0.3-1.5) matched environmental key words, 0.3 (0-0.7) matched governance keywords, and 0.3 (0.1-0.6) matched social keywords. The emphasis on the economic theme varied among case studies. As a percentage of total words that matched, there were &gt;5 times more matches of economic keywords than governance and social keywords (combined).</a:t>
          </a: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Conclusions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The main theme of these case studies was economic benefits associated with AOC cleanup and community revitalization. For whatever reason, the authors of these studies have underemphasized social benefits (and unintended consequence), possibly because the local awareness of social benefits and benefit indicators lags behind consideration of economic benefits and returns on investment. </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The series-editor's afterword for all eight case studies states that they “will be used to help sustain support for cleaning up AOCs and to inspire and motivate others to restore other degraded aquatic ecosystems.”  Based on the analyzed documents taken at face value, the current inspiration and motivation to restore degraded systems is primarily economic.</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iaglr.org/aocdocs/CS3-SevernSound.pdf" TargetMode="External"/><Relationship Id="rId3" Type="http://schemas.openxmlformats.org/officeDocument/2006/relationships/hyperlink" Target="http://iaglr.org/aocdocs/CS7-CuyahogaRiver.pdf" TargetMode="External"/><Relationship Id="rId7" Type="http://schemas.openxmlformats.org/officeDocument/2006/relationships/hyperlink" Target="http://iaglr.org/aocdocs/CS5-HamiltonHarbour.pdf" TargetMode="External"/><Relationship Id="rId2" Type="http://schemas.openxmlformats.org/officeDocument/2006/relationships/hyperlink" Target="http://iaglr.org/aocdocs/CS6-MuskegonLake.pdf" TargetMode="External"/><Relationship Id="rId1" Type="http://schemas.openxmlformats.org/officeDocument/2006/relationships/hyperlink" Target="http://iaglr.org/aocdocs/CS1-Riverraisin.pdf" TargetMode="External"/><Relationship Id="rId6" Type="http://schemas.openxmlformats.org/officeDocument/2006/relationships/hyperlink" Target="http://iaglr.org/aocdocs/CS4-CollingwoodHarbour.pdf" TargetMode="External"/><Relationship Id="rId5" Type="http://schemas.openxmlformats.org/officeDocument/2006/relationships/hyperlink" Target="http://iaglr.org/aocdocs/CS8-BuffaloRiver.pdf" TargetMode="External"/><Relationship Id="rId4" Type="http://schemas.openxmlformats.org/officeDocument/2006/relationships/hyperlink" Target="http://iaglr.org/aocdocs/CS2-DetroitRiver.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39965-BD3F-4E9B-858B-7CEDB9C14F08}">
  <dimension ref="A4:A24"/>
  <sheetViews>
    <sheetView topLeftCell="A16" workbookViewId="0">
      <selection activeCell="G14" sqref="G14"/>
    </sheetView>
  </sheetViews>
  <sheetFormatPr defaultRowHeight="15" customHeight="1" x14ac:dyDescent="0.25"/>
  <cols>
    <col min="1" max="1" width="78" style="37" customWidth="1"/>
    <col min="2" max="16384" width="9.140625" style="32"/>
  </cols>
  <sheetData>
    <row r="4" spans="1:1" s="33" customFormat="1" ht="15" customHeight="1" x14ac:dyDescent="0.25"/>
    <row r="5" spans="1:1" s="33" customFormat="1" ht="15" customHeight="1" x14ac:dyDescent="0.25">
      <c r="A5" s="31"/>
    </row>
    <row r="6" spans="1:1" ht="15" customHeight="1" x14ac:dyDescent="0.25">
      <c r="A6" s="31"/>
    </row>
    <row r="7" spans="1:1" ht="15" customHeight="1" x14ac:dyDescent="0.25">
      <c r="A7" s="34"/>
    </row>
    <row r="8" spans="1:1" ht="15" customHeight="1" x14ac:dyDescent="0.25">
      <c r="A8" s="35"/>
    </row>
    <row r="9" spans="1:1" ht="15" customHeight="1" x14ac:dyDescent="0.25">
      <c r="A9" s="35"/>
    </row>
    <row r="10" spans="1:1" ht="15" customHeight="1" x14ac:dyDescent="0.25">
      <c r="A10" s="34"/>
    </row>
    <row r="11" spans="1:1" ht="15" customHeight="1" x14ac:dyDescent="0.25">
      <c r="A11" s="36"/>
    </row>
    <row r="12" spans="1:1" ht="15" customHeight="1" x14ac:dyDescent="0.25">
      <c r="A12" s="36"/>
    </row>
    <row r="13" spans="1:1" ht="15" customHeight="1" x14ac:dyDescent="0.25">
      <c r="A13" s="36"/>
    </row>
    <row r="14" spans="1:1" ht="15" customHeight="1" x14ac:dyDescent="0.25">
      <c r="A14" s="34"/>
    </row>
    <row r="15" spans="1:1" ht="15" customHeight="1" x14ac:dyDescent="0.25">
      <c r="A15" s="36"/>
    </row>
    <row r="16" spans="1:1" ht="15" customHeight="1" x14ac:dyDescent="0.25">
      <c r="A16" s="36"/>
    </row>
    <row r="17" spans="1:1" ht="15" customHeight="1" x14ac:dyDescent="0.25">
      <c r="A17" s="36"/>
    </row>
    <row r="18" spans="1:1" ht="15" customHeight="1" x14ac:dyDescent="0.25">
      <c r="A18" s="36"/>
    </row>
    <row r="19" spans="1:1" ht="15" customHeight="1" x14ac:dyDescent="0.25">
      <c r="A19" s="36"/>
    </row>
    <row r="20" spans="1:1" ht="15" customHeight="1" x14ac:dyDescent="0.25">
      <c r="A20" s="30"/>
    </row>
    <row r="21" spans="1:1" ht="15" customHeight="1" x14ac:dyDescent="0.25">
      <c r="A21" s="31"/>
    </row>
    <row r="22" spans="1:1" ht="15" customHeight="1" x14ac:dyDescent="0.25">
      <c r="A22" s="30"/>
    </row>
    <row r="23" spans="1:1" ht="15" customHeight="1" x14ac:dyDescent="0.25">
      <c r="A23" s="30"/>
    </row>
    <row r="24" spans="1:1" ht="15" customHeight="1" x14ac:dyDescent="0.25">
      <c r="A24" s="3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C8F0-C856-414E-9F3D-FBAF6F2662C8}">
  <dimension ref="A1:CH50"/>
  <sheetViews>
    <sheetView tabSelected="1" workbookViewId="0">
      <selection activeCell="N44" sqref="N44"/>
    </sheetView>
  </sheetViews>
  <sheetFormatPr defaultColWidth="16.85546875" defaultRowHeight="12.75" x14ac:dyDescent="0.25"/>
  <cols>
    <col min="1" max="2" width="13.28515625" style="21" customWidth="1"/>
    <col min="3" max="3" width="21.5703125" style="21" customWidth="1"/>
    <col min="4" max="5" width="13.28515625" style="5" customWidth="1"/>
    <col min="6" max="11" width="13.28515625" style="22" customWidth="1"/>
    <col min="12" max="12" width="13.28515625" style="43" customWidth="1"/>
    <col min="13" max="13" width="12.5703125" style="6" customWidth="1"/>
    <col min="14" max="14" width="12.28515625" style="10" customWidth="1"/>
    <col min="15" max="16" width="13.28515625" style="6" customWidth="1"/>
    <col min="17" max="17" width="21.42578125" style="7" customWidth="1"/>
    <col min="18" max="19" width="13.85546875" style="7" customWidth="1"/>
    <col min="20" max="20" width="12.42578125" style="7" customWidth="1"/>
    <col min="21" max="21" width="16.5703125" style="7" customWidth="1"/>
    <col min="22" max="22" width="18" style="7" customWidth="1"/>
    <col min="23" max="23" width="16.85546875" style="7"/>
    <col min="24" max="24" width="14.28515625" style="11" customWidth="1"/>
    <col min="25" max="83" width="16.85546875" style="6"/>
    <col min="84" max="16384" width="16.85546875" style="21"/>
  </cols>
  <sheetData>
    <row r="1" spans="1:86" ht="25.5" customHeight="1" x14ac:dyDescent="0.25">
      <c r="A1" s="56" t="s">
        <v>48</v>
      </c>
      <c r="B1" s="56" t="s">
        <v>104</v>
      </c>
      <c r="C1" s="56" t="s">
        <v>47</v>
      </c>
      <c r="D1" s="46" t="s">
        <v>111</v>
      </c>
      <c r="E1" s="46"/>
      <c r="F1" s="46"/>
      <c r="G1" s="46"/>
      <c r="H1" s="46"/>
      <c r="I1" s="46"/>
      <c r="J1" s="46"/>
      <c r="K1" s="46"/>
      <c r="L1" s="46"/>
      <c r="M1" s="46"/>
      <c r="N1" s="59" t="s">
        <v>48</v>
      </c>
      <c r="O1" s="47" t="s">
        <v>49</v>
      </c>
      <c r="P1" s="47" t="s">
        <v>83</v>
      </c>
      <c r="Q1" s="50" t="s">
        <v>84</v>
      </c>
      <c r="R1" s="45"/>
      <c r="S1" s="45"/>
      <c r="T1" s="45"/>
      <c r="U1" s="45"/>
      <c r="V1" s="45"/>
      <c r="W1" s="45"/>
      <c r="X1" s="45"/>
    </row>
    <row r="2" spans="1:86" ht="48.75" customHeight="1" x14ac:dyDescent="0.25">
      <c r="A2" s="57"/>
      <c r="B2" s="57"/>
      <c r="C2" s="57"/>
      <c r="D2" s="5" t="s">
        <v>16</v>
      </c>
      <c r="E2" s="5" t="s">
        <v>12</v>
      </c>
      <c r="F2" s="22" t="s">
        <v>17</v>
      </c>
      <c r="G2" s="22" t="s">
        <v>18</v>
      </c>
      <c r="H2" s="22" t="s">
        <v>15</v>
      </c>
      <c r="I2" s="22" t="s">
        <v>14</v>
      </c>
      <c r="J2" s="22" t="s">
        <v>13</v>
      </c>
      <c r="K2" s="22" t="s">
        <v>57</v>
      </c>
      <c r="L2" s="43" t="s">
        <v>109</v>
      </c>
      <c r="M2" s="62" t="s">
        <v>49</v>
      </c>
      <c r="N2" s="60"/>
      <c r="O2" s="48"/>
      <c r="P2" s="48"/>
      <c r="Q2" s="51"/>
      <c r="R2" s="6"/>
      <c r="S2" s="6"/>
      <c r="T2" s="6"/>
      <c r="Y2" s="7"/>
      <c r="Z2" s="7"/>
      <c r="CF2" s="6"/>
      <c r="CG2" s="6"/>
      <c r="CH2" s="6"/>
    </row>
    <row r="3" spans="1:86" ht="63" customHeight="1" x14ac:dyDescent="0.25">
      <c r="A3" s="57"/>
      <c r="B3" s="57"/>
      <c r="C3" s="57"/>
      <c r="D3" s="29" t="s">
        <v>89</v>
      </c>
      <c r="E3" s="29" t="s">
        <v>91</v>
      </c>
      <c r="F3" s="29" t="s">
        <v>94</v>
      </c>
      <c r="G3" s="29" t="s">
        <v>95</v>
      </c>
      <c r="H3" s="29" t="s">
        <v>93</v>
      </c>
      <c r="I3" s="29" t="s">
        <v>96</v>
      </c>
      <c r="J3" s="29" t="s">
        <v>90</v>
      </c>
      <c r="K3" s="29" t="s">
        <v>92</v>
      </c>
      <c r="L3" s="29" t="s">
        <v>110</v>
      </c>
      <c r="M3" s="62"/>
      <c r="N3" s="60"/>
      <c r="O3" s="48"/>
      <c r="P3" s="48"/>
      <c r="Q3" s="51"/>
      <c r="R3" s="6"/>
      <c r="S3" s="6"/>
      <c r="T3" s="6"/>
      <c r="Y3" s="7"/>
      <c r="Z3" s="7"/>
      <c r="CF3" s="6"/>
      <c r="CG3" s="6"/>
      <c r="CH3" s="6"/>
    </row>
    <row r="4" spans="1:86" s="24" customFormat="1" ht="27.75" customHeight="1" x14ac:dyDescent="0.25">
      <c r="A4" s="58"/>
      <c r="B4" s="58"/>
      <c r="C4" s="58"/>
      <c r="D4" s="53" t="s">
        <v>108</v>
      </c>
      <c r="E4" s="54"/>
      <c r="F4" s="54"/>
      <c r="G4" s="54"/>
      <c r="H4" s="54"/>
      <c r="I4" s="54"/>
      <c r="J4" s="54"/>
      <c r="K4" s="55"/>
      <c r="L4" s="44"/>
      <c r="M4" s="25"/>
      <c r="N4" s="61"/>
      <c r="O4" s="49"/>
      <c r="P4" s="49"/>
      <c r="Q4" s="52"/>
      <c r="R4" s="25"/>
      <c r="S4" s="25"/>
      <c r="T4" s="25"/>
      <c r="U4" s="26"/>
      <c r="V4" s="26"/>
      <c r="W4" s="26"/>
      <c r="X4" s="11"/>
      <c r="Y4" s="26"/>
      <c r="Z4" s="26"/>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row>
    <row r="5" spans="1:86" ht="42" customHeight="1" x14ac:dyDescent="0.25">
      <c r="A5" s="1" t="s">
        <v>0</v>
      </c>
      <c r="B5" s="1" t="s">
        <v>75</v>
      </c>
      <c r="C5" s="1" t="s">
        <v>51</v>
      </c>
      <c r="D5" s="12">
        <v>50</v>
      </c>
      <c r="E5" s="12">
        <v>24</v>
      </c>
      <c r="F5" s="1">
        <v>65</v>
      </c>
      <c r="G5" s="1">
        <v>56</v>
      </c>
      <c r="H5" s="1">
        <v>39</v>
      </c>
      <c r="I5" s="1">
        <v>17</v>
      </c>
      <c r="J5" s="1">
        <v>13</v>
      </c>
      <c r="K5" s="1">
        <v>34</v>
      </c>
      <c r="L5" s="1">
        <v>9</v>
      </c>
      <c r="M5" s="1">
        <f t="shared" ref="M5:M41" si="0">SUM(D5:L5)</f>
        <v>307</v>
      </c>
      <c r="N5" s="17" t="s">
        <v>0</v>
      </c>
      <c r="O5" s="1">
        <f>SUM(M5:M14)</f>
        <v>611</v>
      </c>
      <c r="P5" s="17">
        <f>O5/O$9*100</f>
        <v>66.413043478260875</v>
      </c>
      <c r="Q5" s="1" t="s">
        <v>85</v>
      </c>
      <c r="R5" s="6"/>
      <c r="S5" s="6"/>
      <c r="T5" s="6"/>
      <c r="U5" s="6"/>
      <c r="Y5" s="7"/>
      <c r="Z5" s="7"/>
      <c r="AB5" s="7"/>
      <c r="AC5" s="7"/>
      <c r="CF5" s="6"/>
      <c r="CG5" s="6"/>
      <c r="CH5" s="6"/>
    </row>
    <row r="6" spans="1:86" ht="42" customHeight="1" x14ac:dyDescent="0.25">
      <c r="A6" s="1" t="s">
        <v>0</v>
      </c>
      <c r="B6" s="1" t="s">
        <v>38</v>
      </c>
      <c r="C6" s="1" t="s">
        <v>87</v>
      </c>
      <c r="D6" s="12">
        <v>24</v>
      </c>
      <c r="E6" s="12">
        <v>7</v>
      </c>
      <c r="F6" s="1">
        <v>12</v>
      </c>
      <c r="G6" s="1">
        <v>5</v>
      </c>
      <c r="H6" s="1">
        <v>8</v>
      </c>
      <c r="I6" s="1">
        <v>13</v>
      </c>
      <c r="J6" s="1">
        <v>8</v>
      </c>
      <c r="K6" s="1">
        <v>5</v>
      </c>
      <c r="L6" s="1">
        <v>4</v>
      </c>
      <c r="M6" s="1">
        <f t="shared" si="0"/>
        <v>86</v>
      </c>
      <c r="N6" s="19" t="s">
        <v>80</v>
      </c>
      <c r="O6" s="3">
        <f>SUM(M15:M20)</f>
        <v>166</v>
      </c>
      <c r="P6" s="19">
        <f t="shared" ref="P6:P8" si="1">O6/O$9*100</f>
        <v>18.043478260869566</v>
      </c>
      <c r="Q6" s="3" t="s">
        <v>98</v>
      </c>
      <c r="R6" s="6"/>
      <c r="S6" s="6"/>
      <c r="T6" s="6"/>
      <c r="U6" s="6"/>
      <c r="Y6" s="7"/>
      <c r="Z6" s="7"/>
      <c r="AB6" s="7"/>
      <c r="AC6" s="7"/>
      <c r="CF6" s="6"/>
      <c r="CG6" s="6"/>
      <c r="CH6" s="6"/>
    </row>
    <row r="7" spans="1:86" ht="42" customHeight="1" x14ac:dyDescent="0.25">
      <c r="A7" s="1" t="s">
        <v>0</v>
      </c>
      <c r="B7" s="1" t="s">
        <v>39</v>
      </c>
      <c r="C7" s="1" t="s">
        <v>22</v>
      </c>
      <c r="D7" s="12">
        <v>9</v>
      </c>
      <c r="E7" s="12">
        <v>3</v>
      </c>
      <c r="F7" s="1">
        <v>1</v>
      </c>
      <c r="G7" s="1">
        <v>20</v>
      </c>
      <c r="H7" s="1">
        <v>6</v>
      </c>
      <c r="I7" s="1">
        <v>4</v>
      </c>
      <c r="J7" s="1">
        <v>10</v>
      </c>
      <c r="K7" s="1">
        <v>20</v>
      </c>
      <c r="L7" s="1">
        <v>8</v>
      </c>
      <c r="M7" s="1">
        <f t="shared" si="0"/>
        <v>81</v>
      </c>
      <c r="N7" s="18" t="s">
        <v>19</v>
      </c>
      <c r="O7" s="2">
        <f>SUM(M21:M28)</f>
        <v>59</v>
      </c>
      <c r="P7" s="18">
        <f t="shared" si="1"/>
        <v>6.4130434782608701</v>
      </c>
      <c r="Q7" s="2" t="s">
        <v>81</v>
      </c>
      <c r="R7" s="6"/>
      <c r="S7" s="6"/>
      <c r="T7" s="6"/>
      <c r="U7" s="6"/>
      <c r="Y7" s="7"/>
      <c r="Z7" s="7"/>
      <c r="AB7" s="7"/>
      <c r="AC7" s="7"/>
      <c r="CF7" s="6"/>
      <c r="CG7" s="6"/>
      <c r="CH7" s="6"/>
    </row>
    <row r="8" spans="1:86" ht="42" customHeight="1" x14ac:dyDescent="0.25">
      <c r="A8" s="1" t="s">
        <v>0</v>
      </c>
      <c r="B8" s="1" t="s">
        <v>37</v>
      </c>
      <c r="C8" s="1" t="s">
        <v>23</v>
      </c>
      <c r="D8" s="12">
        <v>3</v>
      </c>
      <c r="E8" s="12">
        <v>6</v>
      </c>
      <c r="F8" s="1">
        <v>2</v>
      </c>
      <c r="G8" s="1">
        <v>2</v>
      </c>
      <c r="H8" s="1">
        <v>4</v>
      </c>
      <c r="I8" s="1">
        <v>7</v>
      </c>
      <c r="J8" s="1">
        <v>1</v>
      </c>
      <c r="K8" s="1">
        <v>5</v>
      </c>
      <c r="L8" s="1">
        <v>4</v>
      </c>
      <c r="M8" s="1">
        <f t="shared" si="0"/>
        <v>34</v>
      </c>
      <c r="N8" s="20" t="s">
        <v>1</v>
      </c>
      <c r="O8" s="14">
        <f>SUM(M29:M41)</f>
        <v>84</v>
      </c>
      <c r="P8" s="20">
        <f t="shared" si="1"/>
        <v>9.1304347826086953</v>
      </c>
      <c r="Q8" s="14" t="s">
        <v>82</v>
      </c>
      <c r="R8" s="6"/>
      <c r="S8" s="6"/>
      <c r="T8" s="6"/>
      <c r="U8" s="6"/>
      <c r="Y8" s="7"/>
      <c r="Z8" s="7"/>
      <c r="AB8" s="7"/>
      <c r="AC8" s="7"/>
      <c r="CF8" s="6"/>
      <c r="CG8" s="6"/>
      <c r="CH8" s="6"/>
    </row>
    <row r="9" spans="1:86" ht="42" customHeight="1" x14ac:dyDescent="0.25">
      <c r="A9" s="1" t="s">
        <v>0</v>
      </c>
      <c r="B9" s="1" t="s">
        <v>67</v>
      </c>
      <c r="C9" s="1" t="s">
        <v>97</v>
      </c>
      <c r="D9" s="12">
        <v>2</v>
      </c>
      <c r="E9" s="12">
        <v>6</v>
      </c>
      <c r="F9" s="1">
        <v>2</v>
      </c>
      <c r="G9" s="1">
        <v>1</v>
      </c>
      <c r="H9" s="1">
        <v>10</v>
      </c>
      <c r="I9" s="1">
        <v>0</v>
      </c>
      <c r="J9" s="1">
        <v>0</v>
      </c>
      <c r="K9" s="1">
        <v>8</v>
      </c>
      <c r="L9" s="1">
        <v>0</v>
      </c>
      <c r="M9" s="1">
        <f t="shared" si="0"/>
        <v>29</v>
      </c>
      <c r="N9" s="10" t="s">
        <v>107</v>
      </c>
      <c r="O9" s="6">
        <f>SUM(O5:O8)</f>
        <v>920</v>
      </c>
      <c r="P9" s="6">
        <v>100</v>
      </c>
      <c r="Q9" s="6"/>
      <c r="R9" s="6"/>
      <c r="S9" s="6"/>
      <c r="T9" s="6"/>
      <c r="U9" s="6"/>
      <c r="Y9" s="7"/>
      <c r="Z9" s="7"/>
      <c r="AC9" s="7"/>
      <c r="CF9" s="6"/>
      <c r="CG9" s="6"/>
      <c r="CH9" s="6"/>
    </row>
    <row r="10" spans="1:86" ht="42" customHeight="1" x14ac:dyDescent="0.25">
      <c r="A10" s="1" t="s">
        <v>0</v>
      </c>
      <c r="B10" s="1" t="s">
        <v>58</v>
      </c>
      <c r="C10" s="1" t="s">
        <v>59</v>
      </c>
      <c r="D10" s="12">
        <v>3</v>
      </c>
      <c r="E10" s="12">
        <v>2</v>
      </c>
      <c r="F10" s="1">
        <v>0</v>
      </c>
      <c r="G10" s="1">
        <v>3</v>
      </c>
      <c r="H10" s="1">
        <v>5</v>
      </c>
      <c r="I10" s="1">
        <v>1</v>
      </c>
      <c r="J10" s="1">
        <v>4</v>
      </c>
      <c r="K10" s="1">
        <v>2</v>
      </c>
      <c r="L10" s="1">
        <v>1</v>
      </c>
      <c r="M10" s="1">
        <f t="shared" si="0"/>
        <v>21</v>
      </c>
      <c r="Q10" s="6"/>
      <c r="R10" s="6"/>
      <c r="S10" s="6"/>
      <c r="T10" s="6"/>
      <c r="U10" s="6"/>
      <c r="Y10" s="7"/>
      <c r="Z10" s="7"/>
      <c r="CF10" s="6"/>
      <c r="CG10" s="6"/>
      <c r="CH10" s="6"/>
    </row>
    <row r="11" spans="1:86" ht="42" customHeight="1" x14ac:dyDescent="0.25">
      <c r="A11" s="1" t="s">
        <v>0</v>
      </c>
      <c r="B11" s="1" t="s">
        <v>3</v>
      </c>
      <c r="C11" s="1" t="s">
        <v>24</v>
      </c>
      <c r="D11" s="12">
        <v>6</v>
      </c>
      <c r="E11" s="12">
        <v>6</v>
      </c>
      <c r="F11" s="1">
        <v>0</v>
      </c>
      <c r="G11" s="1">
        <v>2</v>
      </c>
      <c r="H11" s="1">
        <v>0</v>
      </c>
      <c r="I11" s="1">
        <v>2</v>
      </c>
      <c r="J11" s="1">
        <v>2</v>
      </c>
      <c r="K11" s="1">
        <v>2</v>
      </c>
      <c r="L11" s="1">
        <v>1</v>
      </c>
      <c r="M11" s="1">
        <f t="shared" si="0"/>
        <v>21</v>
      </c>
      <c r="O11" s="42"/>
      <c r="Q11" s="6"/>
      <c r="R11" s="6"/>
      <c r="S11" s="6"/>
      <c r="T11" s="6"/>
      <c r="U11" s="6"/>
      <c r="Y11" s="7"/>
      <c r="Z11" s="7"/>
      <c r="CF11" s="6"/>
      <c r="CG11" s="6"/>
      <c r="CH11" s="6"/>
    </row>
    <row r="12" spans="1:86" ht="42" customHeight="1" x14ac:dyDescent="0.25">
      <c r="A12" s="1" t="s">
        <v>0</v>
      </c>
      <c r="B12" s="1" t="s">
        <v>36</v>
      </c>
      <c r="C12" s="1" t="s">
        <v>25</v>
      </c>
      <c r="D12" s="12">
        <v>0</v>
      </c>
      <c r="E12" s="12">
        <v>2</v>
      </c>
      <c r="F12" s="1">
        <v>0</v>
      </c>
      <c r="G12" s="1">
        <v>3</v>
      </c>
      <c r="H12" s="1">
        <v>1</v>
      </c>
      <c r="I12" s="1">
        <v>3</v>
      </c>
      <c r="J12" s="1">
        <v>2</v>
      </c>
      <c r="K12" s="1">
        <v>2</v>
      </c>
      <c r="L12" s="1">
        <v>2</v>
      </c>
      <c r="M12" s="1">
        <f t="shared" si="0"/>
        <v>15</v>
      </c>
      <c r="Q12" s="6"/>
      <c r="R12" s="6"/>
      <c r="S12" s="6"/>
      <c r="T12" s="6"/>
      <c r="U12" s="6"/>
      <c r="Y12" s="7"/>
      <c r="Z12" s="7"/>
      <c r="CF12" s="6"/>
      <c r="CG12" s="6"/>
      <c r="CH12" s="6"/>
    </row>
    <row r="13" spans="1:86" ht="42" customHeight="1" x14ac:dyDescent="0.25">
      <c r="A13" s="1" t="s">
        <v>0</v>
      </c>
      <c r="B13" s="1" t="s">
        <v>35</v>
      </c>
      <c r="C13" s="1" t="s">
        <v>26</v>
      </c>
      <c r="D13" s="12">
        <v>0</v>
      </c>
      <c r="E13" s="12">
        <v>0</v>
      </c>
      <c r="F13" s="1">
        <v>0</v>
      </c>
      <c r="G13" s="1">
        <v>2</v>
      </c>
      <c r="H13" s="1">
        <v>0</v>
      </c>
      <c r="I13" s="1">
        <v>3</v>
      </c>
      <c r="J13" s="1">
        <v>2</v>
      </c>
      <c r="K13" s="1">
        <v>3</v>
      </c>
      <c r="L13" s="1">
        <v>2</v>
      </c>
      <c r="M13" s="1">
        <f t="shared" si="0"/>
        <v>12</v>
      </c>
      <c r="Q13" s="6"/>
      <c r="R13" s="6"/>
      <c r="S13" s="6"/>
      <c r="T13" s="6"/>
      <c r="U13" s="6"/>
      <c r="Y13" s="7"/>
      <c r="Z13" s="7"/>
      <c r="CF13" s="6"/>
      <c r="CG13" s="6"/>
      <c r="CH13" s="6"/>
    </row>
    <row r="14" spans="1:86" s="2" customFormat="1" ht="42" customHeight="1" x14ac:dyDescent="0.25">
      <c r="A14" s="1" t="s">
        <v>0</v>
      </c>
      <c r="B14" s="1" t="s">
        <v>66</v>
      </c>
      <c r="C14" s="1" t="s">
        <v>21</v>
      </c>
      <c r="D14" s="12">
        <v>0</v>
      </c>
      <c r="E14" s="12">
        <v>0</v>
      </c>
      <c r="F14" s="1">
        <v>0</v>
      </c>
      <c r="G14" s="1">
        <v>0</v>
      </c>
      <c r="H14" s="1">
        <v>1</v>
      </c>
      <c r="I14" s="1">
        <v>1</v>
      </c>
      <c r="J14" s="1">
        <v>0</v>
      </c>
      <c r="K14" s="1">
        <v>0</v>
      </c>
      <c r="L14" s="1">
        <v>3</v>
      </c>
      <c r="M14" s="1">
        <f t="shared" si="0"/>
        <v>5</v>
      </c>
      <c r="N14" s="10"/>
      <c r="O14" s="6"/>
      <c r="P14" s="6"/>
      <c r="Q14" s="7"/>
      <c r="R14" s="6"/>
      <c r="S14" s="6"/>
      <c r="T14" s="6"/>
      <c r="U14" s="6"/>
      <c r="V14" s="7"/>
      <c r="W14" s="7"/>
      <c r="X14" s="11"/>
      <c r="Y14" s="7"/>
      <c r="Z14" s="7"/>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row>
    <row r="15" spans="1:86" s="3" customFormat="1" ht="42" customHeight="1" x14ac:dyDescent="0.25">
      <c r="A15" s="3" t="s">
        <v>20</v>
      </c>
      <c r="B15" s="3" t="s">
        <v>79</v>
      </c>
      <c r="C15" s="3" t="s">
        <v>88</v>
      </c>
      <c r="D15" s="13">
        <v>10</v>
      </c>
      <c r="E15" s="13">
        <v>4</v>
      </c>
      <c r="F15" s="3">
        <v>17</v>
      </c>
      <c r="G15" s="3">
        <v>11</v>
      </c>
      <c r="H15" s="3">
        <v>4</v>
      </c>
      <c r="I15" s="3">
        <v>8</v>
      </c>
      <c r="J15" s="3">
        <v>6</v>
      </c>
      <c r="K15" s="3">
        <v>2</v>
      </c>
      <c r="L15" s="3">
        <v>9</v>
      </c>
      <c r="M15" s="3">
        <f t="shared" si="0"/>
        <v>71</v>
      </c>
      <c r="N15" s="10"/>
      <c r="O15" s="6"/>
      <c r="P15" s="6"/>
      <c r="Q15" s="7"/>
      <c r="R15" s="6"/>
      <c r="S15" s="6"/>
      <c r="T15" s="6"/>
      <c r="U15" s="6"/>
      <c r="V15" s="7"/>
      <c r="W15" s="7"/>
      <c r="X15" s="11"/>
      <c r="Y15" s="7"/>
      <c r="Z15" s="7"/>
      <c r="AA15" s="6"/>
      <c r="AB15" s="6"/>
      <c r="AC15" s="6"/>
      <c r="AD15" s="6"/>
      <c r="AE15" s="6"/>
      <c r="AF15" s="6"/>
      <c r="AG15" s="6"/>
      <c r="AH15" s="6"/>
      <c r="AI15" s="6"/>
      <c r="AJ15" s="6"/>
      <c r="AK15" s="6"/>
      <c r="AL15" s="6"/>
      <c r="AM15" s="6"/>
      <c r="AN15" s="6"/>
      <c r="AO15" s="6"/>
      <c r="AP15" s="6"/>
      <c r="AQ15" s="6"/>
      <c r="AR15" s="6"/>
    </row>
    <row r="16" spans="1:86" s="3" customFormat="1" ht="42" customHeight="1" x14ac:dyDescent="0.25">
      <c r="A16" s="3" t="s">
        <v>20</v>
      </c>
      <c r="B16" s="3" t="s">
        <v>60</v>
      </c>
      <c r="C16" s="3" t="s">
        <v>61</v>
      </c>
      <c r="D16" s="13">
        <v>7</v>
      </c>
      <c r="E16" s="13">
        <v>3</v>
      </c>
      <c r="F16" s="3">
        <v>1</v>
      </c>
      <c r="G16" s="3">
        <v>5</v>
      </c>
      <c r="H16" s="3">
        <v>3</v>
      </c>
      <c r="I16" s="3">
        <v>7</v>
      </c>
      <c r="J16" s="3">
        <v>1</v>
      </c>
      <c r="K16" s="3">
        <v>2</v>
      </c>
      <c r="L16" s="3">
        <v>3</v>
      </c>
      <c r="M16" s="3">
        <f t="shared" si="0"/>
        <v>32</v>
      </c>
      <c r="N16" s="10"/>
      <c r="O16" s="6"/>
      <c r="P16" s="6"/>
      <c r="Q16" s="6"/>
      <c r="R16" s="6"/>
      <c r="S16" s="6"/>
      <c r="T16" s="6"/>
      <c r="U16" s="6"/>
      <c r="V16" s="7"/>
      <c r="W16" s="7"/>
      <c r="X16" s="11"/>
      <c r="Y16" s="7"/>
      <c r="Z16" s="7"/>
      <c r="AA16" s="6"/>
      <c r="AB16" s="6"/>
      <c r="AC16" s="6"/>
      <c r="AD16" s="6"/>
      <c r="AE16" s="6"/>
      <c r="AF16" s="6"/>
      <c r="AG16" s="6"/>
      <c r="AH16" s="6"/>
      <c r="AI16" s="6"/>
      <c r="AJ16" s="6"/>
      <c r="AK16" s="6"/>
      <c r="AL16" s="6"/>
      <c r="AM16" s="6"/>
      <c r="AN16" s="6"/>
      <c r="AO16" s="6"/>
      <c r="AP16" s="6"/>
      <c r="AQ16" s="6"/>
      <c r="AR16" s="6"/>
    </row>
    <row r="17" spans="1:44" s="3" customFormat="1" ht="42" customHeight="1" x14ac:dyDescent="0.25">
      <c r="A17" s="3" t="s">
        <v>20</v>
      </c>
      <c r="B17" s="3" t="s">
        <v>30</v>
      </c>
      <c r="C17" s="3" t="s">
        <v>29</v>
      </c>
      <c r="D17" s="13">
        <v>5</v>
      </c>
      <c r="E17" s="13">
        <v>2</v>
      </c>
      <c r="F17" s="3">
        <v>1</v>
      </c>
      <c r="G17" s="3">
        <v>1</v>
      </c>
      <c r="H17" s="3">
        <v>0</v>
      </c>
      <c r="I17" s="3">
        <v>8</v>
      </c>
      <c r="J17" s="3">
        <v>1</v>
      </c>
      <c r="K17" s="3">
        <v>2</v>
      </c>
      <c r="L17" s="3">
        <v>1</v>
      </c>
      <c r="M17" s="3">
        <f t="shared" si="0"/>
        <v>21</v>
      </c>
      <c r="N17" s="10"/>
      <c r="O17" s="6"/>
      <c r="P17" s="6"/>
      <c r="Q17" s="7"/>
      <c r="R17" s="6"/>
      <c r="S17" s="6"/>
      <c r="T17" s="6"/>
      <c r="U17" s="6"/>
      <c r="V17" s="7"/>
      <c r="W17" s="7"/>
      <c r="X17" s="11"/>
      <c r="Y17" s="7"/>
      <c r="Z17" s="7"/>
      <c r="AA17" s="6"/>
      <c r="AB17" s="6"/>
      <c r="AC17" s="6"/>
      <c r="AD17" s="6"/>
      <c r="AE17" s="6"/>
      <c r="AF17" s="6"/>
      <c r="AG17" s="6"/>
      <c r="AH17" s="6"/>
      <c r="AI17" s="6"/>
      <c r="AJ17" s="6"/>
      <c r="AK17" s="6"/>
      <c r="AL17" s="6"/>
      <c r="AM17" s="6"/>
      <c r="AN17" s="6"/>
      <c r="AO17" s="6"/>
      <c r="AP17" s="6"/>
      <c r="AQ17" s="6"/>
      <c r="AR17" s="6"/>
    </row>
    <row r="18" spans="1:44" s="3" customFormat="1" ht="42" customHeight="1" x14ac:dyDescent="0.25">
      <c r="A18" s="3" t="s">
        <v>20</v>
      </c>
      <c r="B18" s="3" t="s">
        <v>33</v>
      </c>
      <c r="C18" s="3" t="s">
        <v>72</v>
      </c>
      <c r="D18" s="13">
        <v>2</v>
      </c>
      <c r="E18" s="13">
        <v>8</v>
      </c>
      <c r="F18" s="3">
        <v>3</v>
      </c>
      <c r="G18" s="3">
        <v>0</v>
      </c>
      <c r="H18" s="3">
        <v>0</v>
      </c>
      <c r="I18" s="3">
        <v>2</v>
      </c>
      <c r="J18" s="3">
        <v>0</v>
      </c>
      <c r="K18" s="3">
        <v>1</v>
      </c>
      <c r="L18" s="3">
        <v>0</v>
      </c>
      <c r="M18" s="3">
        <f t="shared" si="0"/>
        <v>16</v>
      </c>
      <c r="N18" s="10"/>
      <c r="O18" s="6"/>
      <c r="P18" s="6"/>
      <c r="Q18" s="6"/>
      <c r="R18" s="6"/>
      <c r="S18" s="6"/>
      <c r="T18" s="6"/>
      <c r="U18" s="6"/>
      <c r="V18" s="7"/>
      <c r="W18" s="7"/>
      <c r="X18" s="11"/>
      <c r="Y18" s="7"/>
      <c r="Z18" s="7"/>
      <c r="AA18" s="6"/>
      <c r="AB18" s="6"/>
      <c r="AC18" s="6"/>
      <c r="AD18" s="6"/>
      <c r="AE18" s="6"/>
      <c r="AF18" s="6"/>
      <c r="AG18" s="6"/>
      <c r="AH18" s="6"/>
      <c r="AI18" s="6"/>
      <c r="AJ18" s="6"/>
      <c r="AK18" s="6"/>
      <c r="AL18" s="6"/>
      <c r="AM18" s="6"/>
      <c r="AN18" s="6"/>
      <c r="AO18" s="6"/>
      <c r="AP18" s="6"/>
      <c r="AQ18" s="6"/>
      <c r="AR18" s="6"/>
    </row>
    <row r="19" spans="1:44" s="3" customFormat="1" ht="42" customHeight="1" x14ac:dyDescent="0.25">
      <c r="A19" s="3" t="s">
        <v>20</v>
      </c>
      <c r="B19" s="3" t="s">
        <v>32</v>
      </c>
      <c r="C19" s="3" t="s">
        <v>56</v>
      </c>
      <c r="D19" s="13">
        <v>0</v>
      </c>
      <c r="E19" s="13">
        <v>0</v>
      </c>
      <c r="F19" s="3">
        <v>5</v>
      </c>
      <c r="G19" s="3">
        <v>5</v>
      </c>
      <c r="H19" s="3">
        <v>0</v>
      </c>
      <c r="I19" s="3">
        <v>3</v>
      </c>
      <c r="J19" s="3">
        <v>0</v>
      </c>
      <c r="K19" s="3">
        <v>1</v>
      </c>
      <c r="L19" s="3">
        <v>0</v>
      </c>
      <c r="M19" s="3">
        <f t="shared" si="0"/>
        <v>14</v>
      </c>
      <c r="N19" s="10"/>
      <c r="O19" s="6"/>
      <c r="P19" s="6"/>
      <c r="Q19" s="6"/>
      <c r="R19" s="6"/>
      <c r="S19" s="6"/>
      <c r="T19" s="6"/>
      <c r="U19" s="6"/>
      <c r="V19" s="7"/>
      <c r="W19" s="7"/>
      <c r="X19" s="11"/>
      <c r="Y19" s="7"/>
      <c r="Z19" s="7"/>
      <c r="AA19" s="6"/>
      <c r="AB19" s="6"/>
      <c r="AC19" s="6"/>
      <c r="AD19" s="6"/>
      <c r="AE19" s="6"/>
      <c r="AF19" s="6"/>
      <c r="AG19" s="6"/>
      <c r="AH19" s="6"/>
      <c r="AI19" s="6"/>
      <c r="AJ19" s="6"/>
      <c r="AK19" s="6"/>
      <c r="AL19" s="6"/>
      <c r="AM19" s="6"/>
      <c r="AN19" s="6"/>
      <c r="AO19" s="6"/>
      <c r="AP19" s="6"/>
      <c r="AQ19" s="6"/>
      <c r="AR19" s="6"/>
    </row>
    <row r="20" spans="1:44" s="3" customFormat="1" ht="42" customHeight="1" x14ac:dyDescent="0.25">
      <c r="A20" s="3" t="s">
        <v>20</v>
      </c>
      <c r="B20" s="3" t="s">
        <v>31</v>
      </c>
      <c r="C20" s="3" t="s">
        <v>28</v>
      </c>
      <c r="D20" s="13">
        <v>3</v>
      </c>
      <c r="E20" s="13">
        <v>0</v>
      </c>
      <c r="F20" s="3">
        <v>1</v>
      </c>
      <c r="G20" s="3">
        <v>1</v>
      </c>
      <c r="H20" s="3">
        <v>2</v>
      </c>
      <c r="I20" s="3">
        <v>2</v>
      </c>
      <c r="J20" s="3">
        <v>2</v>
      </c>
      <c r="K20" s="3">
        <v>0</v>
      </c>
      <c r="L20" s="3">
        <v>1</v>
      </c>
      <c r="M20" s="3">
        <f t="shared" si="0"/>
        <v>12</v>
      </c>
      <c r="N20" s="10"/>
      <c r="O20" s="6"/>
      <c r="P20" s="6"/>
      <c r="Q20" s="6"/>
      <c r="R20" s="6"/>
      <c r="S20" s="6"/>
      <c r="T20" s="6"/>
      <c r="U20" s="6"/>
      <c r="V20" s="7"/>
      <c r="W20" s="7"/>
      <c r="X20" s="11"/>
      <c r="Y20" s="7"/>
      <c r="Z20" s="7"/>
      <c r="AA20" s="6"/>
      <c r="AB20" s="6"/>
      <c r="AC20" s="6"/>
      <c r="AD20" s="6"/>
      <c r="AE20" s="6"/>
      <c r="AF20" s="6"/>
      <c r="AG20" s="6"/>
      <c r="AH20" s="6"/>
      <c r="AI20" s="6"/>
      <c r="AJ20" s="6"/>
      <c r="AK20" s="6"/>
      <c r="AL20" s="6"/>
      <c r="AM20" s="6"/>
      <c r="AN20" s="6"/>
      <c r="AO20" s="6"/>
      <c r="AP20" s="6"/>
      <c r="AQ20" s="6"/>
      <c r="AR20" s="6"/>
    </row>
    <row r="21" spans="1:44" s="8" customFormat="1" ht="42" customHeight="1" x14ac:dyDescent="0.25">
      <c r="A21" s="8" t="s">
        <v>19</v>
      </c>
      <c r="B21" s="8" t="s">
        <v>62</v>
      </c>
      <c r="C21" s="8" t="s">
        <v>5</v>
      </c>
      <c r="D21" s="23">
        <v>0</v>
      </c>
      <c r="E21" s="23">
        <v>0</v>
      </c>
      <c r="F21" s="8">
        <v>1</v>
      </c>
      <c r="G21" s="8">
        <v>2</v>
      </c>
      <c r="H21" s="8">
        <v>5</v>
      </c>
      <c r="I21" s="8">
        <v>3</v>
      </c>
      <c r="J21" s="8">
        <v>4</v>
      </c>
      <c r="K21" s="8">
        <v>0</v>
      </c>
      <c r="L21" s="8">
        <v>1</v>
      </c>
      <c r="M21" s="8">
        <f t="shared" si="0"/>
        <v>16</v>
      </c>
      <c r="N21" s="10"/>
      <c r="O21" s="6"/>
      <c r="P21" s="6"/>
      <c r="Q21" s="6"/>
      <c r="R21" s="6"/>
      <c r="S21" s="6"/>
      <c r="T21" s="6"/>
      <c r="U21" s="6"/>
      <c r="V21" s="7"/>
      <c r="W21" s="7"/>
      <c r="X21" s="11"/>
      <c r="Y21" s="7"/>
      <c r="Z21" s="7"/>
      <c r="AA21" s="6"/>
      <c r="AB21" s="6"/>
      <c r="AC21" s="6"/>
      <c r="AD21" s="6"/>
      <c r="AE21" s="6"/>
      <c r="AF21" s="6"/>
      <c r="AG21" s="6"/>
      <c r="AH21" s="6"/>
      <c r="AI21" s="6"/>
      <c r="AJ21" s="6"/>
      <c r="AK21" s="6"/>
      <c r="AL21" s="6"/>
      <c r="AM21" s="6"/>
      <c r="AN21" s="6"/>
      <c r="AO21" s="6"/>
      <c r="AP21" s="6"/>
      <c r="AQ21" s="6"/>
      <c r="AR21" s="6"/>
    </row>
    <row r="22" spans="1:44" s="8" customFormat="1" ht="42" customHeight="1" x14ac:dyDescent="0.25">
      <c r="A22" s="8" t="s">
        <v>19</v>
      </c>
      <c r="B22" s="8" t="s">
        <v>65</v>
      </c>
      <c r="C22" s="8" t="s">
        <v>76</v>
      </c>
      <c r="D22" s="23">
        <v>0</v>
      </c>
      <c r="E22" s="23">
        <v>0</v>
      </c>
      <c r="F22" s="8">
        <v>1</v>
      </c>
      <c r="G22" s="8">
        <v>1</v>
      </c>
      <c r="H22" s="8">
        <v>0</v>
      </c>
      <c r="I22" s="8">
        <v>2</v>
      </c>
      <c r="J22" s="8">
        <v>6</v>
      </c>
      <c r="K22" s="8">
        <v>1</v>
      </c>
      <c r="L22" s="8">
        <v>8</v>
      </c>
      <c r="M22" s="8">
        <f t="shared" si="0"/>
        <v>19</v>
      </c>
      <c r="N22" s="10"/>
      <c r="O22" s="6"/>
      <c r="P22" s="6"/>
      <c r="Q22" s="6"/>
      <c r="R22" s="6"/>
      <c r="S22" s="6"/>
      <c r="T22" s="6"/>
      <c r="U22" s="6"/>
      <c r="V22" s="7"/>
      <c r="W22" s="7"/>
      <c r="X22" s="11"/>
      <c r="Y22" s="7"/>
      <c r="Z22" s="7"/>
      <c r="AA22" s="6"/>
      <c r="AB22" s="6"/>
      <c r="AC22" s="6"/>
      <c r="AD22" s="6"/>
      <c r="AE22" s="6"/>
      <c r="AF22" s="6"/>
      <c r="AG22" s="6"/>
      <c r="AH22" s="6"/>
      <c r="AI22" s="6"/>
      <c r="AJ22" s="6"/>
      <c r="AK22" s="6"/>
      <c r="AL22" s="6"/>
      <c r="AM22" s="6"/>
      <c r="AN22" s="6"/>
      <c r="AO22" s="6"/>
      <c r="AP22" s="6"/>
      <c r="AQ22" s="6"/>
      <c r="AR22" s="6"/>
    </row>
    <row r="23" spans="1:44" s="8" customFormat="1" ht="42" customHeight="1" x14ac:dyDescent="0.25">
      <c r="A23" s="8" t="s">
        <v>19</v>
      </c>
      <c r="B23" s="8" t="s">
        <v>77</v>
      </c>
      <c r="C23" s="8" t="s">
        <v>78</v>
      </c>
      <c r="D23" s="23">
        <v>0</v>
      </c>
      <c r="E23" s="23">
        <v>0</v>
      </c>
      <c r="F23" s="8">
        <v>0</v>
      </c>
      <c r="G23" s="8">
        <v>0</v>
      </c>
      <c r="H23" s="8">
        <v>1</v>
      </c>
      <c r="I23" s="8">
        <v>3</v>
      </c>
      <c r="J23" s="8">
        <v>1</v>
      </c>
      <c r="K23" s="8">
        <v>0</v>
      </c>
      <c r="L23" s="8">
        <v>0</v>
      </c>
      <c r="M23" s="8">
        <f t="shared" si="0"/>
        <v>5</v>
      </c>
      <c r="N23" s="10"/>
      <c r="O23" s="6"/>
      <c r="P23" s="6"/>
      <c r="Q23" s="6"/>
      <c r="R23" s="6"/>
      <c r="S23" s="6"/>
      <c r="T23" s="6"/>
      <c r="U23" s="6"/>
      <c r="V23" s="7"/>
      <c r="W23" s="7"/>
      <c r="X23" s="11"/>
      <c r="Y23" s="7"/>
      <c r="Z23" s="7"/>
      <c r="AA23" s="6"/>
      <c r="AB23" s="6"/>
      <c r="AC23" s="6"/>
      <c r="AD23" s="6"/>
      <c r="AE23" s="6"/>
      <c r="AF23" s="6"/>
      <c r="AG23" s="6"/>
      <c r="AH23" s="6"/>
      <c r="AI23" s="6"/>
      <c r="AJ23" s="6"/>
      <c r="AK23" s="6"/>
      <c r="AL23" s="6"/>
      <c r="AM23" s="6"/>
      <c r="AN23" s="6"/>
      <c r="AO23" s="6"/>
      <c r="AP23" s="6"/>
      <c r="AQ23" s="6"/>
      <c r="AR23" s="6"/>
    </row>
    <row r="24" spans="1:44" s="8" customFormat="1" ht="42" customHeight="1" x14ac:dyDescent="0.25">
      <c r="A24" s="8" t="s">
        <v>19</v>
      </c>
      <c r="B24" s="8" t="s">
        <v>6</v>
      </c>
      <c r="C24" s="8" t="s">
        <v>50</v>
      </c>
      <c r="D24" s="23">
        <v>0</v>
      </c>
      <c r="E24" s="23">
        <v>0</v>
      </c>
      <c r="F24" s="8">
        <v>2</v>
      </c>
      <c r="G24" s="8">
        <v>1</v>
      </c>
      <c r="H24" s="8">
        <v>0</v>
      </c>
      <c r="I24" s="8">
        <v>0</v>
      </c>
      <c r="J24" s="8">
        <v>1</v>
      </c>
      <c r="K24" s="8">
        <v>0</v>
      </c>
      <c r="L24" s="8">
        <v>0</v>
      </c>
      <c r="M24" s="8">
        <f t="shared" si="0"/>
        <v>4</v>
      </c>
      <c r="N24" s="10"/>
      <c r="O24" s="6"/>
      <c r="P24" s="6"/>
      <c r="Q24" s="6"/>
      <c r="R24" s="6"/>
      <c r="S24" s="6"/>
      <c r="T24" s="6"/>
      <c r="U24" s="6"/>
      <c r="V24" s="7"/>
      <c r="W24" s="7"/>
      <c r="X24" s="11"/>
      <c r="Y24" s="7"/>
      <c r="Z24" s="7"/>
      <c r="AA24" s="6"/>
      <c r="AB24" s="6"/>
      <c r="AC24" s="6"/>
      <c r="AD24" s="6"/>
      <c r="AE24" s="6"/>
      <c r="AF24" s="6"/>
      <c r="AG24" s="6"/>
      <c r="AH24" s="6"/>
      <c r="AI24" s="6"/>
      <c r="AJ24" s="6"/>
      <c r="AK24" s="6"/>
      <c r="AL24" s="6"/>
      <c r="AM24" s="6"/>
      <c r="AN24" s="6"/>
      <c r="AO24" s="6"/>
      <c r="AP24" s="6"/>
      <c r="AQ24" s="6"/>
      <c r="AR24" s="6"/>
    </row>
    <row r="25" spans="1:44" s="8" customFormat="1" ht="42" customHeight="1" x14ac:dyDescent="0.25">
      <c r="A25" s="8" t="s">
        <v>19</v>
      </c>
      <c r="B25" s="8" t="s">
        <v>34</v>
      </c>
      <c r="C25" s="8" t="s">
        <v>27</v>
      </c>
      <c r="D25" s="23">
        <v>0</v>
      </c>
      <c r="E25" s="23">
        <v>0</v>
      </c>
      <c r="F25" s="8">
        <v>1</v>
      </c>
      <c r="G25" s="8">
        <v>1</v>
      </c>
      <c r="H25" s="8">
        <v>0</v>
      </c>
      <c r="I25" s="8">
        <v>0</v>
      </c>
      <c r="J25" s="8">
        <v>1</v>
      </c>
      <c r="K25" s="8">
        <v>1</v>
      </c>
      <c r="L25" s="8">
        <v>0</v>
      </c>
      <c r="M25" s="8">
        <f t="shared" si="0"/>
        <v>4</v>
      </c>
      <c r="N25" s="10"/>
      <c r="O25" s="6"/>
      <c r="P25" s="6"/>
      <c r="Q25" s="6"/>
      <c r="R25" s="6"/>
      <c r="S25" s="6"/>
      <c r="T25" s="6"/>
      <c r="U25" s="6"/>
      <c r="V25" s="7"/>
      <c r="W25" s="7"/>
      <c r="X25" s="11"/>
      <c r="Y25" s="7"/>
      <c r="Z25" s="7"/>
      <c r="AA25" s="6"/>
      <c r="AB25" s="6"/>
      <c r="AC25" s="6"/>
      <c r="AD25" s="6"/>
      <c r="AE25" s="6"/>
      <c r="AF25" s="6"/>
      <c r="AG25" s="6"/>
      <c r="AH25" s="6"/>
      <c r="AI25" s="6"/>
      <c r="AJ25" s="6"/>
      <c r="AK25" s="6"/>
      <c r="AL25" s="6"/>
      <c r="AM25" s="6"/>
      <c r="AN25" s="6"/>
      <c r="AO25" s="6"/>
      <c r="AP25" s="6"/>
      <c r="AQ25" s="6"/>
      <c r="AR25" s="6"/>
    </row>
    <row r="26" spans="1:44" s="8" customFormat="1" ht="42" customHeight="1" x14ac:dyDescent="0.25">
      <c r="A26" s="8" t="s">
        <v>19</v>
      </c>
      <c r="B26" s="8" t="s">
        <v>64</v>
      </c>
      <c r="C26" s="8" t="s">
        <v>71</v>
      </c>
      <c r="D26" s="23">
        <v>0</v>
      </c>
      <c r="E26" s="23">
        <v>0</v>
      </c>
      <c r="F26" s="8">
        <v>0</v>
      </c>
      <c r="G26" s="8">
        <v>0</v>
      </c>
      <c r="H26" s="8">
        <v>0</v>
      </c>
      <c r="I26" s="8">
        <v>0</v>
      </c>
      <c r="J26" s="8">
        <v>2</v>
      </c>
      <c r="K26" s="8">
        <v>0</v>
      </c>
      <c r="L26" s="8">
        <v>4</v>
      </c>
      <c r="M26" s="8">
        <f t="shared" si="0"/>
        <v>6</v>
      </c>
      <c r="N26" s="10"/>
      <c r="O26" s="6"/>
      <c r="P26" s="6"/>
      <c r="Q26" s="6"/>
      <c r="R26" s="6"/>
      <c r="S26" s="6"/>
      <c r="T26" s="6"/>
      <c r="U26" s="6"/>
      <c r="V26" s="7"/>
      <c r="W26" s="7"/>
      <c r="X26" s="11"/>
      <c r="Y26" s="7"/>
      <c r="Z26" s="7"/>
      <c r="AA26" s="6"/>
      <c r="AB26" s="6"/>
      <c r="AC26" s="6"/>
      <c r="AD26" s="6"/>
      <c r="AE26" s="6"/>
      <c r="AF26" s="6"/>
      <c r="AG26" s="6"/>
      <c r="AH26" s="6"/>
      <c r="AI26" s="6"/>
      <c r="AJ26" s="6"/>
      <c r="AK26" s="6"/>
      <c r="AL26" s="6"/>
      <c r="AM26" s="6"/>
      <c r="AN26" s="6"/>
      <c r="AO26" s="6"/>
      <c r="AP26" s="6"/>
      <c r="AQ26" s="6"/>
      <c r="AR26" s="6"/>
    </row>
    <row r="27" spans="1:44" s="8" customFormat="1" ht="42" customHeight="1" x14ac:dyDescent="0.25">
      <c r="A27" s="8" t="s">
        <v>19</v>
      </c>
      <c r="B27" s="8" t="s">
        <v>73</v>
      </c>
      <c r="C27" s="8" t="s">
        <v>74</v>
      </c>
      <c r="D27" s="23">
        <v>0</v>
      </c>
      <c r="E27" s="23">
        <v>1</v>
      </c>
      <c r="F27" s="8">
        <v>0</v>
      </c>
      <c r="G27" s="8">
        <v>0</v>
      </c>
      <c r="H27" s="8">
        <v>0</v>
      </c>
      <c r="I27" s="8">
        <v>1</v>
      </c>
      <c r="J27" s="8">
        <v>0</v>
      </c>
      <c r="K27" s="8">
        <v>0</v>
      </c>
      <c r="L27" s="8">
        <v>0</v>
      </c>
      <c r="M27" s="8">
        <f t="shared" si="0"/>
        <v>2</v>
      </c>
      <c r="N27" s="10"/>
      <c r="O27" s="6"/>
      <c r="P27" s="6"/>
      <c r="Q27" s="6"/>
      <c r="R27" s="6"/>
      <c r="S27" s="6"/>
      <c r="T27" s="6"/>
      <c r="U27" s="6"/>
      <c r="V27" s="7"/>
      <c r="W27" s="7"/>
      <c r="X27" s="11"/>
      <c r="Y27" s="7"/>
      <c r="Z27" s="7"/>
      <c r="AA27" s="6"/>
      <c r="AB27" s="6"/>
      <c r="AC27" s="6"/>
      <c r="AD27" s="6"/>
      <c r="AE27" s="6"/>
      <c r="AF27" s="6"/>
      <c r="AG27" s="6"/>
      <c r="AH27" s="6"/>
      <c r="AI27" s="6"/>
      <c r="AJ27" s="6"/>
      <c r="AK27" s="6"/>
      <c r="AL27" s="6"/>
      <c r="AM27" s="6"/>
      <c r="AN27" s="6"/>
      <c r="AO27" s="6"/>
      <c r="AP27" s="6"/>
      <c r="AQ27" s="6"/>
      <c r="AR27" s="6"/>
    </row>
    <row r="28" spans="1:44" s="8" customFormat="1" ht="42" customHeight="1" x14ac:dyDescent="0.25">
      <c r="A28" s="8" t="s">
        <v>19</v>
      </c>
      <c r="B28" s="8" t="s">
        <v>63</v>
      </c>
      <c r="C28" s="8" t="s">
        <v>70</v>
      </c>
      <c r="D28" s="23">
        <v>0</v>
      </c>
      <c r="E28" s="23">
        <v>0</v>
      </c>
      <c r="F28" s="8">
        <v>0</v>
      </c>
      <c r="G28" s="8">
        <v>0</v>
      </c>
      <c r="H28" s="8">
        <v>0</v>
      </c>
      <c r="I28" s="8">
        <v>0</v>
      </c>
      <c r="J28" s="8">
        <v>0</v>
      </c>
      <c r="K28" s="8">
        <v>0</v>
      </c>
      <c r="L28" s="8">
        <v>3</v>
      </c>
      <c r="M28" s="8">
        <f t="shared" si="0"/>
        <v>3</v>
      </c>
      <c r="N28" s="10"/>
      <c r="O28" s="6"/>
      <c r="P28" s="6"/>
      <c r="Q28" s="6"/>
      <c r="R28" s="6"/>
      <c r="S28" s="6"/>
      <c r="T28" s="6"/>
      <c r="U28" s="6"/>
      <c r="V28" s="7"/>
      <c r="W28" s="7"/>
      <c r="X28" s="11"/>
      <c r="Y28" s="7"/>
      <c r="Z28" s="7"/>
      <c r="AA28" s="6"/>
      <c r="AB28" s="6"/>
      <c r="AC28" s="6"/>
      <c r="AD28" s="6"/>
      <c r="AE28" s="6"/>
      <c r="AF28" s="6"/>
      <c r="AG28" s="6"/>
      <c r="AH28" s="6"/>
      <c r="AI28" s="6"/>
      <c r="AJ28" s="6"/>
      <c r="AK28" s="6"/>
      <c r="AL28" s="6"/>
      <c r="AM28" s="6"/>
      <c r="AN28" s="6"/>
      <c r="AO28" s="6"/>
      <c r="AP28" s="6"/>
      <c r="AQ28" s="6"/>
      <c r="AR28" s="6"/>
    </row>
    <row r="29" spans="1:44" s="14" customFormat="1" ht="42" customHeight="1" x14ac:dyDescent="0.25">
      <c r="A29" s="14" t="s">
        <v>1</v>
      </c>
      <c r="B29" s="14" t="s">
        <v>2</v>
      </c>
      <c r="C29" s="14" t="s">
        <v>40</v>
      </c>
      <c r="D29" s="15">
        <v>9</v>
      </c>
      <c r="E29" s="15">
        <v>3</v>
      </c>
      <c r="F29" s="14">
        <v>0</v>
      </c>
      <c r="G29" s="14">
        <v>1</v>
      </c>
      <c r="H29" s="14">
        <v>0</v>
      </c>
      <c r="I29" s="14">
        <v>1</v>
      </c>
      <c r="J29" s="14">
        <v>4</v>
      </c>
      <c r="K29" s="14">
        <v>8</v>
      </c>
      <c r="L29" s="14">
        <v>6</v>
      </c>
      <c r="M29" s="14">
        <f t="shared" si="0"/>
        <v>32</v>
      </c>
      <c r="N29" s="10"/>
      <c r="O29" s="6"/>
      <c r="P29" s="6"/>
      <c r="Q29" s="6"/>
      <c r="R29" s="6"/>
      <c r="S29" s="6"/>
      <c r="T29" s="6"/>
      <c r="U29" s="6"/>
      <c r="V29" s="7"/>
      <c r="W29" s="7"/>
      <c r="X29" s="11"/>
      <c r="Y29" s="7"/>
      <c r="Z29" s="7"/>
      <c r="AA29" s="6"/>
      <c r="AB29" s="6"/>
      <c r="AC29" s="6"/>
      <c r="AD29" s="6"/>
      <c r="AE29" s="6"/>
      <c r="AF29" s="6"/>
      <c r="AG29" s="6"/>
      <c r="AH29" s="6"/>
      <c r="AI29" s="6"/>
      <c r="AJ29" s="6"/>
      <c r="AK29" s="6"/>
      <c r="AL29" s="6"/>
      <c r="AM29" s="6"/>
      <c r="AN29" s="6"/>
      <c r="AO29" s="6"/>
      <c r="AP29" s="6"/>
      <c r="AQ29" s="6"/>
      <c r="AR29" s="6"/>
    </row>
    <row r="30" spans="1:44" s="14" customFormat="1" ht="42" customHeight="1" x14ac:dyDescent="0.25">
      <c r="A30" s="14" t="s">
        <v>1</v>
      </c>
      <c r="B30" s="14" t="s">
        <v>4</v>
      </c>
      <c r="C30" s="14" t="s">
        <v>4</v>
      </c>
      <c r="D30" s="15">
        <v>10</v>
      </c>
      <c r="E30" s="15">
        <v>0</v>
      </c>
      <c r="F30" s="14">
        <v>1</v>
      </c>
      <c r="G30" s="14">
        <v>0</v>
      </c>
      <c r="H30" s="14">
        <v>0</v>
      </c>
      <c r="I30" s="14">
        <v>0</v>
      </c>
      <c r="J30" s="14">
        <v>1</v>
      </c>
      <c r="K30" s="14">
        <v>0</v>
      </c>
      <c r="L30" s="14">
        <v>1</v>
      </c>
      <c r="M30" s="14">
        <f t="shared" si="0"/>
        <v>13</v>
      </c>
      <c r="N30" s="10"/>
      <c r="O30" s="6"/>
      <c r="P30" s="6"/>
      <c r="Q30" s="6"/>
      <c r="R30" s="6"/>
      <c r="S30" s="6"/>
      <c r="T30" s="6"/>
      <c r="U30" s="6"/>
      <c r="V30" s="7"/>
      <c r="W30" s="7"/>
      <c r="X30" s="11"/>
      <c r="Y30" s="7"/>
      <c r="Z30" s="7"/>
      <c r="AA30" s="6"/>
      <c r="AB30" s="6"/>
      <c r="AC30" s="6"/>
      <c r="AD30" s="6"/>
      <c r="AE30" s="6"/>
      <c r="AF30" s="6"/>
      <c r="AG30" s="6"/>
      <c r="AH30" s="6"/>
      <c r="AI30" s="6"/>
      <c r="AJ30" s="6"/>
      <c r="AK30" s="6"/>
      <c r="AL30" s="6"/>
      <c r="AM30" s="6"/>
      <c r="AN30" s="6"/>
      <c r="AO30" s="6"/>
      <c r="AP30" s="6"/>
      <c r="AQ30" s="6"/>
      <c r="AR30" s="6"/>
    </row>
    <row r="31" spans="1:44" s="14" customFormat="1" ht="42" customHeight="1" x14ac:dyDescent="0.25">
      <c r="A31" s="14" t="s">
        <v>1</v>
      </c>
      <c r="B31" s="14" t="s">
        <v>105</v>
      </c>
      <c r="C31" s="14" t="s">
        <v>106</v>
      </c>
      <c r="D31" s="15">
        <v>0</v>
      </c>
      <c r="E31" s="15">
        <v>0</v>
      </c>
      <c r="F31" s="14">
        <v>4</v>
      </c>
      <c r="G31" s="14">
        <v>1</v>
      </c>
      <c r="H31" s="14">
        <v>2</v>
      </c>
      <c r="I31" s="14">
        <v>0</v>
      </c>
      <c r="J31" s="14">
        <v>0</v>
      </c>
      <c r="K31" s="14">
        <v>0</v>
      </c>
      <c r="L31" s="14">
        <v>1</v>
      </c>
      <c r="M31" s="14">
        <f t="shared" si="0"/>
        <v>8</v>
      </c>
      <c r="N31" s="10"/>
      <c r="O31" s="6"/>
      <c r="P31" s="6"/>
      <c r="Q31" s="7"/>
      <c r="R31" s="6"/>
      <c r="S31" s="6"/>
      <c r="T31" s="6"/>
      <c r="U31" s="6"/>
      <c r="V31" s="7"/>
      <c r="W31" s="7"/>
      <c r="X31" s="11"/>
      <c r="Y31" s="7"/>
      <c r="Z31" s="7"/>
      <c r="AA31" s="6"/>
      <c r="AB31" s="6"/>
      <c r="AC31" s="6"/>
      <c r="AD31" s="6"/>
      <c r="AE31" s="6"/>
      <c r="AF31" s="6"/>
      <c r="AG31" s="6"/>
      <c r="AH31" s="6"/>
      <c r="AI31" s="6"/>
      <c r="AJ31" s="6"/>
      <c r="AK31" s="6"/>
      <c r="AL31" s="6"/>
      <c r="AM31" s="6"/>
      <c r="AN31" s="6"/>
      <c r="AO31" s="6"/>
      <c r="AP31" s="6"/>
      <c r="AQ31" s="6"/>
      <c r="AR31" s="6"/>
    </row>
    <row r="32" spans="1:44" s="14" customFormat="1" ht="42" customHeight="1" x14ac:dyDescent="0.25">
      <c r="A32" s="14" t="s">
        <v>1</v>
      </c>
      <c r="B32" s="14" t="s">
        <v>68</v>
      </c>
      <c r="C32" s="14" t="s">
        <v>69</v>
      </c>
      <c r="D32" s="15">
        <v>6</v>
      </c>
      <c r="E32" s="15">
        <v>0</v>
      </c>
      <c r="F32" s="14">
        <v>0</v>
      </c>
      <c r="G32" s="14">
        <v>0</v>
      </c>
      <c r="H32" s="14">
        <v>0</v>
      </c>
      <c r="I32" s="14">
        <v>0</v>
      </c>
      <c r="J32" s="14">
        <v>0</v>
      </c>
      <c r="K32" s="14">
        <v>0</v>
      </c>
      <c r="L32" s="14">
        <v>1</v>
      </c>
      <c r="M32" s="14">
        <f t="shared" si="0"/>
        <v>7</v>
      </c>
      <c r="N32" s="10"/>
      <c r="O32" s="6"/>
      <c r="P32" s="6"/>
      <c r="Q32" s="7"/>
      <c r="R32" s="6"/>
      <c r="S32" s="6"/>
      <c r="T32" s="6"/>
      <c r="U32" s="6"/>
      <c r="V32" s="7"/>
      <c r="W32" s="7"/>
      <c r="X32" s="11"/>
      <c r="Y32" s="7"/>
      <c r="Z32" s="7"/>
      <c r="AA32" s="6"/>
      <c r="AB32" s="6"/>
      <c r="AC32" s="6"/>
      <c r="AD32" s="6"/>
      <c r="AE32" s="6"/>
      <c r="AF32" s="6"/>
      <c r="AG32" s="6"/>
      <c r="AH32" s="6"/>
      <c r="AI32" s="6"/>
      <c r="AJ32" s="6"/>
      <c r="AK32" s="6"/>
      <c r="AL32" s="6"/>
      <c r="AM32" s="6"/>
      <c r="AN32" s="6"/>
      <c r="AO32" s="6"/>
      <c r="AP32" s="6"/>
      <c r="AQ32" s="6"/>
      <c r="AR32" s="6"/>
    </row>
    <row r="33" spans="1:83" s="14" customFormat="1" ht="42" customHeight="1" x14ac:dyDescent="0.25">
      <c r="A33" s="14" t="s">
        <v>1</v>
      </c>
      <c r="B33" s="14" t="s">
        <v>8</v>
      </c>
      <c r="C33" s="14" t="s">
        <v>41</v>
      </c>
      <c r="D33" s="15">
        <v>0</v>
      </c>
      <c r="E33" s="15">
        <v>0</v>
      </c>
      <c r="F33" s="14">
        <v>0</v>
      </c>
      <c r="G33" s="14">
        <v>2</v>
      </c>
      <c r="H33" s="14">
        <v>2</v>
      </c>
      <c r="I33" s="14">
        <v>2</v>
      </c>
      <c r="J33" s="14">
        <v>0</v>
      </c>
      <c r="K33" s="14">
        <v>0</v>
      </c>
      <c r="L33" s="14">
        <v>0</v>
      </c>
      <c r="M33" s="14">
        <f t="shared" si="0"/>
        <v>6</v>
      </c>
      <c r="N33" s="10"/>
      <c r="O33" s="6"/>
      <c r="P33" s="6"/>
      <c r="Q33" s="6"/>
      <c r="R33" s="6"/>
      <c r="S33" s="6"/>
      <c r="T33" s="6"/>
      <c r="U33" s="6"/>
      <c r="V33" s="7"/>
      <c r="W33" s="7"/>
      <c r="X33" s="11"/>
      <c r="Y33" s="7"/>
      <c r="Z33" s="7"/>
      <c r="AA33" s="6"/>
      <c r="AB33" s="6"/>
      <c r="AC33" s="6"/>
      <c r="AD33" s="6"/>
      <c r="AE33" s="6"/>
      <c r="AF33" s="6"/>
      <c r="AG33" s="6"/>
      <c r="AH33" s="6"/>
      <c r="AI33" s="6"/>
      <c r="AJ33" s="6"/>
      <c r="AK33" s="6"/>
      <c r="AL33" s="6"/>
      <c r="AM33" s="6"/>
      <c r="AN33" s="6"/>
      <c r="AO33" s="6"/>
      <c r="AP33" s="6"/>
      <c r="AQ33" s="6"/>
      <c r="AR33" s="6"/>
    </row>
    <row r="34" spans="1:83" s="14" customFormat="1" ht="42" customHeight="1" x14ac:dyDescent="0.25">
      <c r="A34" s="14" t="s">
        <v>1</v>
      </c>
      <c r="B34" s="14" t="s">
        <v>7</v>
      </c>
      <c r="C34" s="14" t="s">
        <v>52</v>
      </c>
      <c r="D34" s="15">
        <v>2</v>
      </c>
      <c r="E34" s="15">
        <v>0</v>
      </c>
      <c r="F34" s="14">
        <v>0</v>
      </c>
      <c r="G34" s="14">
        <v>0</v>
      </c>
      <c r="H34" s="14">
        <v>3</v>
      </c>
      <c r="I34" s="14">
        <v>0</v>
      </c>
      <c r="J34" s="14">
        <v>0</v>
      </c>
      <c r="K34" s="14">
        <v>0</v>
      </c>
      <c r="L34" s="14">
        <v>0</v>
      </c>
      <c r="M34" s="14">
        <f t="shared" si="0"/>
        <v>5</v>
      </c>
      <c r="N34" s="10"/>
      <c r="O34" s="6"/>
      <c r="P34" s="6"/>
      <c r="Q34" s="6"/>
      <c r="R34" s="6"/>
      <c r="S34" s="6"/>
      <c r="T34" s="6"/>
      <c r="U34" s="6"/>
      <c r="V34" s="7"/>
      <c r="W34" s="7"/>
      <c r="X34" s="11"/>
      <c r="Y34" s="7"/>
      <c r="Z34" s="7"/>
      <c r="AA34" s="6"/>
      <c r="AB34" s="6"/>
      <c r="AC34" s="6"/>
      <c r="AD34" s="6"/>
      <c r="AE34" s="6"/>
      <c r="AF34" s="6"/>
      <c r="AG34" s="6"/>
      <c r="AH34" s="6"/>
      <c r="AI34" s="6"/>
      <c r="AJ34" s="6"/>
      <c r="AK34" s="6"/>
      <c r="AL34" s="6"/>
      <c r="AM34" s="6"/>
      <c r="AN34" s="6"/>
      <c r="AO34" s="6"/>
      <c r="AP34" s="6"/>
      <c r="AQ34" s="6"/>
      <c r="AR34" s="6"/>
    </row>
    <row r="35" spans="1:83" s="14" customFormat="1" ht="42" customHeight="1" x14ac:dyDescent="0.25">
      <c r="A35" s="14" t="s">
        <v>1</v>
      </c>
      <c r="B35" s="14" t="s">
        <v>11</v>
      </c>
      <c r="C35" s="14" t="s">
        <v>52</v>
      </c>
      <c r="D35" s="15">
        <v>0</v>
      </c>
      <c r="E35" s="15">
        <v>1</v>
      </c>
      <c r="F35" s="14">
        <v>0</v>
      </c>
      <c r="G35" s="14">
        <v>0</v>
      </c>
      <c r="H35" s="14">
        <v>0</v>
      </c>
      <c r="I35" s="14">
        <v>0</v>
      </c>
      <c r="J35" s="14">
        <v>1</v>
      </c>
      <c r="K35" s="14">
        <v>2</v>
      </c>
      <c r="L35" s="14">
        <v>4</v>
      </c>
      <c r="M35" s="14">
        <f t="shared" si="0"/>
        <v>8</v>
      </c>
      <c r="N35" s="10"/>
      <c r="O35" s="6"/>
      <c r="P35" s="6"/>
      <c r="Q35" s="6"/>
      <c r="R35" s="6"/>
      <c r="S35" s="6"/>
      <c r="T35" s="6"/>
      <c r="U35" s="6"/>
      <c r="V35" s="7"/>
      <c r="W35" s="7"/>
      <c r="X35" s="11"/>
      <c r="Y35" s="7"/>
      <c r="Z35" s="7"/>
      <c r="AA35" s="6"/>
      <c r="AB35" s="6"/>
      <c r="AC35" s="6"/>
      <c r="AD35" s="6"/>
      <c r="AE35" s="6"/>
      <c r="AF35" s="6"/>
      <c r="AG35" s="6"/>
      <c r="AH35" s="6"/>
      <c r="AI35" s="6"/>
      <c r="AJ35" s="6"/>
      <c r="AK35" s="6"/>
      <c r="AL35" s="6"/>
      <c r="AM35" s="6"/>
      <c r="AN35" s="6"/>
      <c r="AO35" s="6"/>
      <c r="AP35" s="6"/>
      <c r="AQ35" s="6"/>
      <c r="AR35" s="6"/>
    </row>
    <row r="36" spans="1:83" s="14" customFormat="1" ht="42" customHeight="1" x14ac:dyDescent="0.25">
      <c r="A36" s="14" t="s">
        <v>1</v>
      </c>
      <c r="B36" s="14" t="s">
        <v>54</v>
      </c>
      <c r="C36" s="14" t="s">
        <v>46</v>
      </c>
      <c r="D36" s="15">
        <v>0</v>
      </c>
      <c r="E36" s="15">
        <v>0</v>
      </c>
      <c r="F36" s="14">
        <v>0</v>
      </c>
      <c r="G36" s="14">
        <v>0</v>
      </c>
      <c r="H36" s="14">
        <v>0</v>
      </c>
      <c r="I36" s="14">
        <v>0</v>
      </c>
      <c r="J36" s="14">
        <v>0</v>
      </c>
      <c r="K36" s="14">
        <v>2</v>
      </c>
      <c r="L36" s="14">
        <v>0</v>
      </c>
      <c r="M36" s="14">
        <f t="shared" si="0"/>
        <v>2</v>
      </c>
      <c r="N36" s="10"/>
      <c r="O36" s="6"/>
      <c r="P36" s="6"/>
      <c r="Q36" s="6"/>
      <c r="R36" s="6"/>
      <c r="S36" s="6"/>
      <c r="T36" s="6"/>
      <c r="U36" s="6"/>
      <c r="V36" s="7"/>
      <c r="W36" s="7"/>
      <c r="X36" s="11"/>
      <c r="Y36" s="7"/>
      <c r="Z36" s="7"/>
      <c r="AA36" s="6"/>
      <c r="AB36" s="6"/>
      <c r="AC36" s="6"/>
      <c r="AD36" s="6"/>
      <c r="AE36" s="6"/>
      <c r="AF36" s="6"/>
      <c r="AG36" s="6"/>
      <c r="AH36" s="6"/>
      <c r="AI36" s="6"/>
      <c r="AJ36" s="6"/>
      <c r="AK36" s="6"/>
      <c r="AL36" s="6"/>
      <c r="AM36" s="6"/>
      <c r="AN36" s="6"/>
      <c r="AO36" s="6"/>
      <c r="AP36" s="6"/>
      <c r="AQ36" s="6"/>
      <c r="AR36" s="6"/>
    </row>
    <row r="37" spans="1:83" s="14" customFormat="1" ht="42" customHeight="1" x14ac:dyDescent="0.25">
      <c r="A37" s="14" t="s">
        <v>1</v>
      </c>
      <c r="B37" s="14" t="s">
        <v>44</v>
      </c>
      <c r="C37" s="14" t="s">
        <v>45</v>
      </c>
      <c r="D37" s="15">
        <v>0</v>
      </c>
      <c r="E37" s="15">
        <v>0</v>
      </c>
      <c r="F37" s="14">
        <v>0</v>
      </c>
      <c r="G37" s="14">
        <v>0</v>
      </c>
      <c r="H37" s="14">
        <v>0</v>
      </c>
      <c r="I37" s="14">
        <v>0</v>
      </c>
      <c r="J37" s="14">
        <v>0</v>
      </c>
      <c r="K37" s="14">
        <v>1</v>
      </c>
      <c r="L37" s="14">
        <v>0</v>
      </c>
      <c r="M37" s="14">
        <f t="shared" si="0"/>
        <v>1</v>
      </c>
      <c r="N37" s="10"/>
      <c r="O37" s="6"/>
      <c r="P37" s="6"/>
      <c r="Q37" s="6"/>
      <c r="R37" s="6"/>
      <c r="S37" s="6"/>
      <c r="T37" s="6"/>
      <c r="U37" s="6"/>
      <c r="V37" s="7"/>
      <c r="W37" s="7"/>
      <c r="X37" s="11"/>
      <c r="Y37" s="7"/>
      <c r="Z37" s="7"/>
      <c r="AA37" s="6"/>
      <c r="AB37" s="6"/>
      <c r="AC37" s="6"/>
      <c r="AD37" s="6"/>
      <c r="AE37" s="6"/>
      <c r="AF37" s="6"/>
      <c r="AG37" s="6"/>
      <c r="AH37" s="6"/>
      <c r="AI37" s="6"/>
      <c r="AJ37" s="6"/>
      <c r="AK37" s="6"/>
      <c r="AL37" s="6"/>
      <c r="AM37" s="6"/>
      <c r="AN37" s="6"/>
      <c r="AO37" s="6"/>
      <c r="AP37" s="6"/>
      <c r="AQ37" s="6"/>
      <c r="AR37" s="6"/>
    </row>
    <row r="38" spans="1:83" s="14" customFormat="1" ht="42" customHeight="1" x14ac:dyDescent="0.25">
      <c r="A38" s="14" t="s">
        <v>1</v>
      </c>
      <c r="B38" s="14" t="s">
        <v>9</v>
      </c>
      <c r="C38" s="14" t="s">
        <v>53</v>
      </c>
      <c r="D38" s="15">
        <v>0</v>
      </c>
      <c r="E38" s="15">
        <v>0</v>
      </c>
      <c r="F38" s="14">
        <v>0</v>
      </c>
      <c r="G38" s="14">
        <v>0</v>
      </c>
      <c r="H38" s="14">
        <v>0</v>
      </c>
      <c r="I38" s="14">
        <v>0</v>
      </c>
      <c r="J38" s="14">
        <v>1</v>
      </c>
      <c r="K38" s="14">
        <v>0</v>
      </c>
      <c r="L38" s="14">
        <v>1</v>
      </c>
      <c r="M38" s="14">
        <f t="shared" si="0"/>
        <v>2</v>
      </c>
      <c r="N38" s="10"/>
      <c r="O38" s="6"/>
      <c r="P38" s="6"/>
      <c r="Q38" s="6"/>
      <c r="R38" s="6"/>
      <c r="S38" s="6"/>
      <c r="T38" s="6"/>
      <c r="U38" s="6"/>
      <c r="V38" s="7"/>
      <c r="W38" s="7"/>
      <c r="X38" s="11"/>
      <c r="Y38" s="7"/>
      <c r="Z38" s="7"/>
      <c r="AA38" s="6"/>
      <c r="AB38" s="6"/>
      <c r="AC38" s="6"/>
      <c r="AD38" s="6"/>
      <c r="AE38" s="6"/>
      <c r="AF38" s="6"/>
      <c r="AG38" s="6"/>
      <c r="AH38" s="6"/>
      <c r="AI38" s="6"/>
      <c r="AJ38" s="6"/>
      <c r="AK38" s="6"/>
      <c r="AL38" s="6"/>
      <c r="AM38" s="6"/>
      <c r="AN38" s="6"/>
      <c r="AO38" s="6"/>
      <c r="AP38" s="6"/>
      <c r="AQ38" s="6"/>
      <c r="AR38" s="6"/>
    </row>
    <row r="39" spans="1:83" s="14" customFormat="1" ht="42" customHeight="1" x14ac:dyDescent="0.25">
      <c r="A39" s="14" t="s">
        <v>1</v>
      </c>
      <c r="B39" s="14" t="s">
        <v>42</v>
      </c>
      <c r="C39" s="14" t="s">
        <v>43</v>
      </c>
      <c r="D39" s="15">
        <v>0</v>
      </c>
      <c r="E39" s="15">
        <v>0</v>
      </c>
      <c r="F39" s="14">
        <v>0</v>
      </c>
      <c r="G39" s="14">
        <v>0</v>
      </c>
      <c r="H39" s="14">
        <v>0</v>
      </c>
      <c r="I39" s="14">
        <v>0</v>
      </c>
      <c r="J39" s="14">
        <v>0</v>
      </c>
      <c r="K39" s="14">
        <v>0</v>
      </c>
      <c r="L39" s="14">
        <v>0</v>
      </c>
      <c r="M39" s="14">
        <f t="shared" si="0"/>
        <v>0</v>
      </c>
      <c r="N39" s="10"/>
      <c r="O39" s="6"/>
      <c r="P39" s="6"/>
      <c r="Q39" s="6"/>
      <c r="R39" s="6"/>
      <c r="S39" s="6"/>
      <c r="T39" s="6"/>
      <c r="U39" s="6"/>
      <c r="V39" s="7"/>
      <c r="W39" s="7"/>
      <c r="X39" s="11"/>
      <c r="Y39" s="7"/>
      <c r="Z39" s="7"/>
      <c r="AA39" s="6"/>
      <c r="AB39" s="6"/>
      <c r="AC39" s="6"/>
      <c r="AD39" s="6"/>
      <c r="AE39" s="6"/>
      <c r="AF39" s="6"/>
      <c r="AG39" s="6"/>
      <c r="AH39" s="6"/>
      <c r="AI39" s="6"/>
      <c r="AJ39" s="6"/>
      <c r="AK39" s="6"/>
      <c r="AL39" s="6"/>
      <c r="AM39" s="6"/>
      <c r="AN39" s="6"/>
      <c r="AO39" s="6"/>
      <c r="AP39" s="6"/>
      <c r="AQ39" s="6"/>
      <c r="AR39" s="6"/>
    </row>
    <row r="40" spans="1:83" s="14" customFormat="1" ht="42" customHeight="1" x14ac:dyDescent="0.25">
      <c r="A40" s="14" t="s">
        <v>1</v>
      </c>
      <c r="B40" s="14" t="s">
        <v>10</v>
      </c>
      <c r="C40" s="14" t="s">
        <v>55</v>
      </c>
      <c r="D40" s="15">
        <v>0</v>
      </c>
      <c r="E40" s="15">
        <v>0</v>
      </c>
      <c r="F40" s="14">
        <v>0</v>
      </c>
      <c r="G40" s="14">
        <v>0</v>
      </c>
      <c r="H40" s="14">
        <v>0</v>
      </c>
      <c r="I40" s="14">
        <v>0</v>
      </c>
      <c r="J40" s="14">
        <v>0</v>
      </c>
      <c r="K40" s="14">
        <v>0</v>
      </c>
      <c r="L40" s="14">
        <v>0</v>
      </c>
      <c r="M40" s="14">
        <f t="shared" si="0"/>
        <v>0</v>
      </c>
      <c r="N40" s="10"/>
      <c r="O40" s="6"/>
      <c r="P40" s="6"/>
      <c r="Q40" s="6"/>
      <c r="R40" s="6"/>
      <c r="S40" s="6"/>
      <c r="T40" s="6"/>
      <c r="U40" s="6"/>
      <c r="V40" s="7"/>
      <c r="W40" s="7"/>
      <c r="X40" s="11"/>
      <c r="Y40" s="7"/>
      <c r="Z40" s="7"/>
      <c r="AA40" s="6"/>
      <c r="AB40" s="6"/>
      <c r="AC40" s="6"/>
      <c r="AD40" s="6"/>
      <c r="AE40" s="6"/>
      <c r="AF40" s="6"/>
      <c r="AG40" s="6"/>
      <c r="AH40" s="6"/>
      <c r="AI40" s="6"/>
      <c r="AJ40" s="6"/>
      <c r="AK40" s="6"/>
      <c r="AL40" s="6"/>
      <c r="AM40" s="6"/>
      <c r="AN40" s="6"/>
      <c r="AO40" s="6"/>
      <c r="AP40" s="6"/>
      <c r="AQ40" s="6"/>
      <c r="AR40" s="6"/>
    </row>
    <row r="41" spans="1:83" s="14" customFormat="1" ht="42" customHeight="1" x14ac:dyDescent="0.25">
      <c r="A41" s="14" t="s">
        <v>1</v>
      </c>
      <c r="B41" s="14" t="s">
        <v>86</v>
      </c>
      <c r="C41" s="14" t="s">
        <v>45</v>
      </c>
      <c r="D41" s="15">
        <v>0</v>
      </c>
      <c r="E41" s="15">
        <v>0</v>
      </c>
      <c r="F41" s="14">
        <v>0</v>
      </c>
      <c r="G41" s="14">
        <v>0</v>
      </c>
      <c r="H41" s="14">
        <v>0</v>
      </c>
      <c r="I41" s="14">
        <v>0</v>
      </c>
      <c r="J41" s="14">
        <v>0</v>
      </c>
      <c r="K41" s="14">
        <v>0</v>
      </c>
      <c r="L41" s="14">
        <v>0</v>
      </c>
      <c r="M41" s="14">
        <f t="shared" si="0"/>
        <v>0</v>
      </c>
      <c r="N41" s="10"/>
      <c r="O41" s="6"/>
      <c r="P41" s="6"/>
      <c r="Q41" s="6"/>
      <c r="R41" s="6"/>
      <c r="S41" s="6"/>
      <c r="T41" s="6"/>
      <c r="U41" s="6"/>
      <c r="V41" s="7"/>
      <c r="W41" s="7"/>
      <c r="X41" s="11"/>
      <c r="Y41" s="7"/>
      <c r="Z41" s="7"/>
      <c r="AA41" s="6"/>
      <c r="AB41" s="6"/>
      <c r="AC41" s="6"/>
      <c r="AD41" s="6"/>
      <c r="AE41" s="6"/>
      <c r="AF41" s="6"/>
      <c r="AG41" s="6"/>
      <c r="AH41" s="6"/>
      <c r="AI41" s="6"/>
      <c r="AJ41" s="6"/>
      <c r="AK41" s="6"/>
      <c r="AL41" s="6"/>
      <c r="AM41" s="6"/>
      <c r="AN41" s="6"/>
      <c r="AO41" s="6"/>
      <c r="AP41" s="6"/>
      <c r="AQ41" s="6"/>
      <c r="AR41" s="6"/>
    </row>
    <row r="42" spans="1:83" ht="36" customHeight="1" x14ac:dyDescent="0.25">
      <c r="A42" s="27"/>
      <c r="B42" s="27" t="s">
        <v>49</v>
      </c>
      <c r="C42" s="27"/>
      <c r="D42" s="28">
        <f t="shared" ref="D42:M42" si="2">SUM(D5:D41)</f>
        <v>151</v>
      </c>
      <c r="E42" s="28">
        <f t="shared" si="2"/>
        <v>78</v>
      </c>
      <c r="F42" s="27">
        <f t="shared" si="2"/>
        <v>120</v>
      </c>
      <c r="G42" s="27">
        <f t="shared" si="2"/>
        <v>126</v>
      </c>
      <c r="H42" s="27">
        <f t="shared" si="2"/>
        <v>96</v>
      </c>
      <c r="I42" s="27">
        <f t="shared" si="2"/>
        <v>93</v>
      </c>
      <c r="J42" s="27">
        <f t="shared" si="2"/>
        <v>74</v>
      </c>
      <c r="K42" s="27">
        <f t="shared" si="2"/>
        <v>104</v>
      </c>
      <c r="L42" s="27">
        <f t="shared" si="2"/>
        <v>78</v>
      </c>
      <c r="M42" s="27">
        <f t="shared" si="2"/>
        <v>920</v>
      </c>
      <c r="Q42" s="6"/>
    </row>
    <row r="43" spans="1:83" ht="48" customHeight="1" x14ac:dyDescent="0.25">
      <c r="B43" s="21" t="s">
        <v>99</v>
      </c>
      <c r="D43" s="5">
        <v>5605</v>
      </c>
      <c r="E43" s="5">
        <v>1551</v>
      </c>
      <c r="F43" s="5">
        <v>1893</v>
      </c>
      <c r="G43" s="5">
        <v>1613</v>
      </c>
      <c r="H43" s="5">
        <v>1892</v>
      </c>
      <c r="I43" s="5">
        <v>2122</v>
      </c>
      <c r="J43" s="5">
        <v>3483</v>
      </c>
      <c r="K43" s="5">
        <v>2438</v>
      </c>
      <c r="L43" s="5">
        <v>2193</v>
      </c>
      <c r="M43" s="22"/>
    </row>
    <row r="44" spans="1:83" s="4" customFormat="1" ht="50.25" customHeight="1" x14ac:dyDescent="0.25">
      <c r="D44" s="9"/>
      <c r="E44" s="9"/>
      <c r="F44" s="9"/>
      <c r="G44" s="9"/>
      <c r="H44" s="9"/>
      <c r="I44" s="9"/>
      <c r="J44" s="9"/>
      <c r="K44" s="9"/>
      <c r="L44" s="9"/>
      <c r="M44" s="10" t="s">
        <v>112</v>
      </c>
      <c r="N44" s="10"/>
      <c r="O44" s="10"/>
      <c r="P44" s="10"/>
      <c r="Q44" s="10"/>
      <c r="R44" s="10"/>
      <c r="S44" s="10"/>
      <c r="T44" s="10"/>
      <c r="U44" s="7"/>
      <c r="V44" s="7"/>
      <c r="W44" s="7"/>
      <c r="X44" s="11"/>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row>
    <row r="45" spans="1:83" ht="51" x14ac:dyDescent="0.25">
      <c r="B45" s="17" t="s">
        <v>100</v>
      </c>
      <c r="D45" s="38">
        <f t="shared" ref="D45:K45" si="3">SUM(D5:D14)/D43*100</f>
        <v>1.7305976806422836</v>
      </c>
      <c r="E45" s="38">
        <f t="shared" si="3"/>
        <v>3.6105738233397808</v>
      </c>
      <c r="F45" s="38">
        <f t="shared" si="3"/>
        <v>4.3317485472794504</v>
      </c>
      <c r="G45" s="38">
        <f t="shared" si="3"/>
        <v>5.8276503409795417</v>
      </c>
      <c r="H45" s="38">
        <f t="shared" si="3"/>
        <v>3.9112050739957716</v>
      </c>
      <c r="I45" s="38">
        <f t="shared" si="3"/>
        <v>2.403393025447691</v>
      </c>
      <c r="J45" s="38">
        <f t="shared" si="3"/>
        <v>1.2058570198105083</v>
      </c>
      <c r="K45" s="38">
        <f t="shared" si="3"/>
        <v>3.3223954060705498</v>
      </c>
      <c r="L45" s="38">
        <f t="shared" ref="L45" si="4">SUM(L5:L14)/L43*100</f>
        <v>1.5503875968992249</v>
      </c>
      <c r="M45" s="16">
        <f>AVERAGE(D45:L45)</f>
        <v>3.0993120571627553</v>
      </c>
    </row>
    <row r="46" spans="1:83" ht="51" x14ac:dyDescent="0.25">
      <c r="B46" s="19" t="s">
        <v>101</v>
      </c>
      <c r="D46" s="39">
        <f>SUM(D15:D20)/D43*100</f>
        <v>0.48171275646743977</v>
      </c>
      <c r="E46" s="39">
        <f t="shared" ref="E46:K46" si="5">SUM(E15:E20)/E43*100</f>
        <v>1.0960670535138619</v>
      </c>
      <c r="F46" s="39">
        <f t="shared" si="5"/>
        <v>1.4791336502905441</v>
      </c>
      <c r="G46" s="39">
        <f t="shared" si="5"/>
        <v>1.4259144451332921</v>
      </c>
      <c r="H46" s="39">
        <f t="shared" si="5"/>
        <v>0.47568710359408034</v>
      </c>
      <c r="I46" s="39">
        <f t="shared" si="5"/>
        <v>1.413760603204524</v>
      </c>
      <c r="J46" s="39">
        <f t="shared" si="5"/>
        <v>0.2871088142405972</v>
      </c>
      <c r="K46" s="39">
        <f t="shared" si="5"/>
        <v>0.3281378178835111</v>
      </c>
      <c r="L46" s="39">
        <f t="shared" ref="L46" si="6">SUM(L15:L20)/L43*100</f>
        <v>0.63839489284085726</v>
      </c>
      <c r="M46" s="16">
        <f t="shared" ref="M46:M48" si="7">AVERAGE(D46:L46)</f>
        <v>0.84732412635207865</v>
      </c>
    </row>
    <row r="47" spans="1:83" ht="51" x14ac:dyDescent="0.25">
      <c r="B47" s="18" t="s">
        <v>102</v>
      </c>
      <c r="D47" s="40">
        <f>SUM(D21:D28)/D43*100</f>
        <v>0</v>
      </c>
      <c r="E47" s="40">
        <f t="shared" ref="E47:K47" si="8">SUM(E21:E28)/E43*100</f>
        <v>6.4474532559638947E-2</v>
      </c>
      <c r="F47" s="40">
        <f t="shared" si="8"/>
        <v>0.26413100898045433</v>
      </c>
      <c r="G47" s="40">
        <f t="shared" si="8"/>
        <v>0.30998140111593309</v>
      </c>
      <c r="H47" s="40">
        <f t="shared" si="8"/>
        <v>0.31712473572938688</v>
      </c>
      <c r="I47" s="40">
        <f t="shared" si="8"/>
        <v>0.42412818096135718</v>
      </c>
      <c r="J47" s="40">
        <f t="shared" si="8"/>
        <v>0.4306632213608958</v>
      </c>
      <c r="K47" s="40">
        <f t="shared" si="8"/>
        <v>8.2034454470877774E-2</v>
      </c>
      <c r="L47" s="40">
        <f t="shared" ref="L47" si="9">SUM(L21:L28)/L43*100</f>
        <v>0.72959416324669402</v>
      </c>
      <c r="M47" s="16">
        <f t="shared" si="7"/>
        <v>0.29134796649169314</v>
      </c>
    </row>
    <row r="48" spans="1:83" ht="42.75" customHeight="1" x14ac:dyDescent="0.25">
      <c r="B48" s="20" t="s">
        <v>103</v>
      </c>
      <c r="D48" s="41">
        <f>SUM(D29:D41)/D43*100</f>
        <v>0.48171275646743977</v>
      </c>
      <c r="E48" s="41">
        <f t="shared" ref="E48:K48" si="10">SUM(E29:E41)/E43*100</f>
        <v>0.25789813023855579</v>
      </c>
      <c r="F48" s="41">
        <f t="shared" si="10"/>
        <v>0.26413100898045433</v>
      </c>
      <c r="G48" s="41">
        <f t="shared" si="10"/>
        <v>0.24798512089274644</v>
      </c>
      <c r="H48" s="41">
        <f t="shared" si="10"/>
        <v>0.36997885835095135</v>
      </c>
      <c r="I48" s="41">
        <f t="shared" si="10"/>
        <v>0.14137606032045241</v>
      </c>
      <c r="J48" s="41">
        <f t="shared" si="10"/>
        <v>0.20097616996841805</v>
      </c>
      <c r="K48" s="41">
        <f t="shared" si="10"/>
        <v>0.53322395406070544</v>
      </c>
      <c r="L48" s="41">
        <f t="shared" ref="L48" si="11">SUM(L29:L41)/L43*100</f>
        <v>0.63839489284085726</v>
      </c>
      <c r="M48" s="16">
        <f t="shared" si="7"/>
        <v>0.34840855023562006</v>
      </c>
    </row>
    <row r="49" spans="4:12" x14ac:dyDescent="0.25">
      <c r="D49" s="9"/>
      <c r="E49" s="9"/>
      <c r="F49" s="16"/>
      <c r="G49" s="16"/>
      <c r="H49" s="16"/>
      <c r="I49" s="16"/>
      <c r="J49" s="16"/>
      <c r="K49" s="16"/>
      <c r="L49" s="16"/>
    </row>
    <row r="50" spans="4:12" x14ac:dyDescent="0.25">
      <c r="D50" s="9"/>
      <c r="E50" s="9"/>
      <c r="F50" s="16"/>
      <c r="G50" s="16"/>
      <c r="H50" s="16"/>
      <c r="I50" s="16"/>
      <c r="J50" s="16"/>
      <c r="K50" s="16"/>
      <c r="L50" s="16"/>
    </row>
  </sheetData>
  <sortState ref="A5:M41">
    <sortCondition ref="A5:A41"/>
    <sortCondition descending="1" ref="M5:M41"/>
  </sortState>
  <mergeCells count="11">
    <mergeCell ref="A1:A4"/>
    <mergeCell ref="B1:B4"/>
    <mergeCell ref="C1:C4"/>
    <mergeCell ref="N1:N4"/>
    <mergeCell ref="M2:M3"/>
    <mergeCell ref="R1:X1"/>
    <mergeCell ref="D1:M1"/>
    <mergeCell ref="O1:O4"/>
    <mergeCell ref="P1:P4"/>
    <mergeCell ref="Q1:Q4"/>
    <mergeCell ref="D4:K4"/>
  </mergeCells>
  <hyperlinks>
    <hyperlink ref="D3" r:id="rId1" xr:uid="{44457AEF-D0FF-43A8-850E-C7041CDF6991}"/>
    <hyperlink ref="I3" r:id="rId2" xr:uid="{CE8896B9-EF66-4D9B-AF8E-32EA593A85F6}"/>
    <hyperlink ref="J3" r:id="rId3" xr:uid="{FC9809A0-340F-4303-90BF-AA4EBE750E03}"/>
    <hyperlink ref="E3" r:id="rId4" xr:uid="{C1C7F1C3-B8F8-4615-969A-3104215AF7D9}"/>
    <hyperlink ref="K3" r:id="rId5" xr:uid="{D0A01675-C9AA-4442-810B-8A153164B52E}"/>
    <hyperlink ref="G3" r:id="rId6" xr:uid="{8F50850A-84FA-46CB-A8C6-5B9AED7EA7F6}"/>
    <hyperlink ref="H3" r:id="rId7" xr:uid="{7F0C015C-A36C-4A63-B188-9DD2BDDACB5C}"/>
    <hyperlink ref="F3" r:id="rId8" xr:uid="{81A86843-369D-4698-A0E9-C4CB9863F21D}"/>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Appendix B</vt:lpstr>
      <vt:lpstr>Table 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angradi</dc:creator>
  <cp:lastModifiedBy>ta</cp:lastModifiedBy>
  <dcterms:created xsi:type="dcterms:W3CDTF">2018-11-12T18:04:03Z</dcterms:created>
  <dcterms:modified xsi:type="dcterms:W3CDTF">2019-06-12T19:02:00Z</dcterms:modified>
</cp:coreProperties>
</file>