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825" yWindow="1335" windowWidth="24675" windowHeight="11805"/>
  </bookViews>
  <sheets>
    <sheet name="site info" sheetId="1" r:id="rId1"/>
    <sheet name="Section AA" sheetId="2" r:id="rId2"/>
    <sheet name="Section BB" sheetId="3" r:id="rId3"/>
    <sheet name="PM-dist" sheetId="4" r:id="rId4"/>
  </sheets>
  <calcPr calcId="145621"/>
</workbook>
</file>

<file path=xl/calcChain.xml><?xml version="1.0" encoding="utf-8"?>
<calcChain xmlns="http://schemas.openxmlformats.org/spreadsheetml/2006/main">
  <c r="B9" i="3" l="1"/>
  <c r="B10" i="3" s="1"/>
  <c r="B11" i="3" s="1"/>
  <c r="B12" i="3" s="1"/>
  <c r="B13" i="3" s="1"/>
  <c r="B14" i="3" s="1"/>
  <c r="B8" i="3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<sst xmlns="http://schemas.openxmlformats.org/spreadsheetml/2006/main" count="373" uniqueCount="89">
  <si>
    <t>Monitoring station information</t>
  </si>
  <si>
    <t>No</t>
  </si>
  <si>
    <t>Lat</t>
  </si>
  <si>
    <t>Long</t>
  </si>
  <si>
    <t>Address</t>
  </si>
  <si>
    <t>Name</t>
  </si>
  <si>
    <t>Chase (covington)</t>
  </si>
  <si>
    <t>1401 Dixie Highway, University College</t>
  </si>
  <si>
    <t>21-037-3002</t>
  </si>
  <si>
    <t>21-117-0007</t>
  </si>
  <si>
    <t>North KY Univ</t>
  </si>
  <si>
    <t>NAD83 datum</t>
  </si>
  <si>
    <t>Note</t>
  </si>
  <si>
    <t>524A John's Hill Road</t>
  </si>
  <si>
    <t>21-037-0003</t>
  </si>
  <si>
    <t>Fort Thomas</t>
  </si>
  <si>
    <t>700 Alexandria Pike, Water plant</t>
  </si>
  <si>
    <t>39-025-0022</t>
  </si>
  <si>
    <t>Batavia</t>
  </si>
  <si>
    <t>2400 Clemont Center Dr.</t>
  </si>
  <si>
    <t>39-061-0042</t>
  </si>
  <si>
    <t>Lower Price Hill</t>
  </si>
  <si>
    <t>2101 W. 8th Street</t>
  </si>
  <si>
    <t>39-061-0040</t>
  </si>
  <si>
    <t>Taft</t>
  </si>
  <si>
    <t>250 WM. Howard Taft</t>
  </si>
  <si>
    <t>39-061-0048</t>
  </si>
  <si>
    <t>Cinc near road</t>
  </si>
  <si>
    <t>3428 Colerain Ave</t>
  </si>
  <si>
    <t>39-061-0014</t>
  </si>
  <si>
    <t>39-061-0041</t>
  </si>
  <si>
    <t>Winton</t>
  </si>
  <si>
    <t>5300 Winneste Ave</t>
  </si>
  <si>
    <t>Carthage</t>
  </si>
  <si>
    <t>Seymore &amp; Vine Street</t>
  </si>
  <si>
    <t>39-061-8001</t>
  </si>
  <si>
    <t>St. Bernard</t>
  </si>
  <si>
    <t>300 Murray Rd.</t>
  </si>
  <si>
    <t>Neighborhood</t>
  </si>
  <si>
    <t>39-061-7001</t>
  </si>
  <si>
    <t>Norwood</t>
  </si>
  <si>
    <t>2059 Sherman Ave</t>
  </si>
  <si>
    <t>39-061-0006</t>
  </si>
  <si>
    <t>Sycamore</t>
  </si>
  <si>
    <t>Surface</t>
  </si>
  <si>
    <t>11590 Grooms Rd</t>
  </si>
  <si>
    <t>39-061-0043</t>
  </si>
  <si>
    <t>Scarlet Oaks</t>
  </si>
  <si>
    <t>3254 E. Kemper Rd</t>
  </si>
  <si>
    <t>39-017-0016</t>
  </si>
  <si>
    <t>Sacred Heart</t>
  </si>
  <si>
    <t>400 Nilles Rd.</t>
  </si>
  <si>
    <t>39-061-0010</t>
  </si>
  <si>
    <t>Colerain</t>
  </si>
  <si>
    <t>6950 Ripple Rd</t>
  </si>
  <si>
    <t>Intake</t>
  </si>
  <si>
    <t>Elevation (m)</t>
  </si>
  <si>
    <t>Temperature changes in cross ection AA'</t>
  </si>
  <si>
    <t>Station</t>
  </si>
  <si>
    <t>Distance</t>
  </si>
  <si>
    <t>61-0010</t>
  </si>
  <si>
    <t>61-0041</t>
  </si>
  <si>
    <t>61-8001</t>
  </si>
  <si>
    <t>61-0040</t>
  </si>
  <si>
    <t>61-7001</t>
  </si>
  <si>
    <t>37-0003</t>
  </si>
  <si>
    <t>25-0022</t>
  </si>
  <si>
    <t>37-3002</t>
  </si>
  <si>
    <t>117-0007</t>
  </si>
  <si>
    <t>61-0014</t>
  </si>
  <si>
    <t>61-0043</t>
  </si>
  <si>
    <t>61-0006</t>
  </si>
  <si>
    <r>
      <t>T</t>
    </r>
    <r>
      <rPr>
        <vertAlign val="subscript"/>
        <sz val="11"/>
        <color theme="1"/>
        <rFont val="Calibri"/>
        <family val="2"/>
        <scheme val="minor"/>
      </rPr>
      <t>AVG</t>
    </r>
  </si>
  <si>
    <t>Mean</t>
  </si>
  <si>
    <t>Min</t>
  </si>
  <si>
    <t>Max</t>
  </si>
  <si>
    <t>±</t>
  </si>
  <si>
    <r>
      <t>T</t>
    </r>
    <r>
      <rPr>
        <vertAlign val="subscript"/>
        <sz val="11"/>
        <color theme="1"/>
        <rFont val="Calibri"/>
        <family val="2"/>
        <scheme val="minor"/>
      </rPr>
      <t>min</t>
    </r>
  </si>
  <si>
    <r>
      <t>T</t>
    </r>
    <r>
      <rPr>
        <vertAlign val="subscript"/>
        <sz val="11"/>
        <color theme="1"/>
        <rFont val="Calibri"/>
        <family val="2"/>
        <scheme val="minor"/>
      </rPr>
      <t>max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</si>
  <si>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</si>
  <si>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Regional (135-1001)</t>
  </si>
  <si>
    <t>61-0042</t>
  </si>
  <si>
    <t>Table .  Relative to 61-0040 station for PM2.5.</t>
  </si>
  <si>
    <t>min</t>
  </si>
  <si>
    <t>39-135-1001</t>
  </si>
  <si>
    <t>NA</t>
  </si>
  <si>
    <t>OK</t>
  </si>
  <si>
    <t>ok</t>
  </si>
  <si>
    <t>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</si>
</sst>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8" xfId="0" applyBorder="1"/>
    <xf numFmtId="164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8" xfId="0" applyNumberFormat="1" applyBorder="1"/>
    <xf numFmtId="2" fontId="0" fillId="0" borderId="9" xfId="0" applyNumberFormat="1" applyBorder="1" applyAlignment="1">
      <alignment horizontal="left"/>
    </xf>
    <xf numFmtId="2" fontId="0" fillId="0" borderId="0" xfId="0" applyNumberFormat="1" applyFill="1" applyBorder="1"/>
    <xf numFmtId="2" fontId="0" fillId="0" borderId="8" xfId="0" applyNumberFormat="1" applyFill="1" applyBorder="1"/>
    <xf numFmtId="0" fontId="0" fillId="0" borderId="0" xfId="0" applyFill="1"/>
    <xf numFmtId="2" fontId="0" fillId="2" borderId="0" xfId="0" applyNumberFormat="1" applyFill="1" applyBorder="1"/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0" fillId="0" borderId="0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4" fillId="0" borderId="0" xfId="0" applyFont="1"/>
    <xf numFmtId="0" fontId="0" fillId="0" borderId="5" xfId="0" applyBorder="1"/>
    <xf numFmtId="0" fontId="0" fillId="0" borderId="7" xfId="0" applyBorder="1"/>
    <xf numFmtId="0" fontId="4" fillId="0" borderId="8" xfId="0" applyFont="1" applyBorder="1" applyAlignment="1">
      <alignment horizontal="left"/>
    </xf>
    <xf numFmtId="0" fontId="4" fillId="0" borderId="9" xfId="0" applyFont="1" applyBorder="1"/>
    <xf numFmtId="0" fontId="0" fillId="0" borderId="10" xfId="0" applyFill="1" applyBorder="1"/>
    <xf numFmtId="2" fontId="4" fillId="0" borderId="8" xfId="0" applyNumberFormat="1" applyFont="1" applyBorder="1"/>
    <xf numFmtId="2" fontId="4" fillId="0" borderId="0" xfId="0" applyNumberFormat="1" applyFont="1" applyFill="1" applyBorder="1"/>
    <xf numFmtId="2" fontId="4" fillId="0" borderId="9" xfId="0" applyNumberFormat="1" applyFont="1" applyBorder="1" applyAlignment="1">
      <alignment horizontal="left"/>
    </xf>
    <xf numFmtId="0" fontId="0" fillId="0" borderId="4" xfId="0" applyBorder="1"/>
    <xf numFmtId="2" fontId="0" fillId="0" borderId="0" xfId="0" applyNumberFormat="1" applyFont="1" applyBorder="1"/>
    <xf numFmtId="2" fontId="0" fillId="0" borderId="0" xfId="0" applyNumberFormat="1" applyFont="1" applyBorder="1" applyAlignment="1">
      <alignment horizontal="left"/>
    </xf>
    <xf numFmtId="2" fontId="0" fillId="0" borderId="8" xfId="0" applyNumberFormat="1" applyFont="1" applyBorder="1"/>
    <xf numFmtId="2" fontId="0" fillId="0" borderId="9" xfId="0" applyNumberFormat="1" applyFont="1" applyBorder="1" applyAlignment="1">
      <alignment horizontal="left"/>
    </xf>
    <xf numFmtId="2" fontId="0" fillId="0" borderId="9" xfId="0" applyNumberFormat="1" applyFill="1" applyBorder="1" applyAlignment="1">
      <alignment horizontal="left"/>
    </xf>
    <xf numFmtId="2" fontId="0" fillId="0" borderId="8" xfId="0" applyNumberFormat="1" applyFont="1" applyFill="1" applyBorder="1"/>
    <xf numFmtId="2" fontId="4" fillId="0" borderId="8" xfId="0" applyNumberFormat="1" applyFon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4" xfId="0" applyBorder="1"/>
    <xf numFmtId="0" fontId="0" fillId="0" borderId="15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quotePrefix="1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90" zoomScaleNormal="90" workbookViewId="0">
      <selection activeCell="M11" sqref="M11"/>
    </sheetView>
  </sheetViews>
  <sheetFormatPr defaultRowHeight="15" x14ac:dyDescent="0.25"/>
  <cols>
    <col min="1" max="1" width="13.85546875" customWidth="1"/>
    <col min="2" max="2" width="18.28515625" customWidth="1"/>
    <col min="3" max="3" width="11.5703125" bestFit="1" customWidth="1"/>
    <col min="4" max="4" width="12.140625" bestFit="1" customWidth="1"/>
    <col min="7" max="7" width="34.85546875" customWidth="1"/>
    <col min="8" max="8" width="15.140625" customWidth="1"/>
  </cols>
  <sheetData>
    <row r="1" spans="1:11" x14ac:dyDescent="0.25">
      <c r="A1" t="s">
        <v>0</v>
      </c>
    </row>
    <row r="2" spans="1:11" x14ac:dyDescent="0.25">
      <c r="A2" s="9"/>
      <c r="B2" s="10"/>
      <c r="C2" s="11"/>
      <c r="D2" s="11"/>
      <c r="E2" s="62" t="s">
        <v>56</v>
      </c>
      <c r="F2" s="63"/>
      <c r="G2" s="10"/>
      <c r="H2" s="12"/>
    </row>
    <row r="3" spans="1:11" ht="15.75" thickBot="1" x14ac:dyDescent="0.3">
      <c r="A3" s="13" t="s">
        <v>1</v>
      </c>
      <c r="B3" s="14" t="s">
        <v>5</v>
      </c>
      <c r="C3" s="15" t="s">
        <v>2</v>
      </c>
      <c r="D3" s="15" t="s">
        <v>3</v>
      </c>
      <c r="E3" s="17" t="s">
        <v>44</v>
      </c>
      <c r="F3" s="16" t="s">
        <v>55</v>
      </c>
      <c r="G3" s="14" t="s">
        <v>4</v>
      </c>
      <c r="H3" s="16" t="s">
        <v>12</v>
      </c>
      <c r="K3" s="79" t="s">
        <v>88</v>
      </c>
    </row>
    <row r="4" spans="1:11" ht="15.75" thickTop="1" x14ac:dyDescent="0.25">
      <c r="A4" s="2" t="s">
        <v>9</v>
      </c>
      <c r="B4" s="7" t="s">
        <v>6</v>
      </c>
      <c r="C4" s="3">
        <v>39.072499999999998</v>
      </c>
      <c r="D4" s="3">
        <v>-84.525000000000006</v>
      </c>
      <c r="E4" s="19">
        <v>225</v>
      </c>
      <c r="F4" s="18">
        <v>4.5999999999999996</v>
      </c>
      <c r="G4" s="7" t="s">
        <v>7</v>
      </c>
      <c r="H4" s="4" t="s">
        <v>11</v>
      </c>
      <c r="J4" s="80" t="s">
        <v>86</v>
      </c>
      <c r="K4" t="s">
        <v>87</v>
      </c>
    </row>
    <row r="5" spans="1:11" x14ac:dyDescent="0.25">
      <c r="A5" s="2" t="s">
        <v>8</v>
      </c>
      <c r="B5" s="7" t="s">
        <v>10</v>
      </c>
      <c r="C5" s="3">
        <v>39.021881</v>
      </c>
      <c r="D5" s="3">
        <v>-84.474450000000004</v>
      </c>
      <c r="E5" s="19">
        <v>251</v>
      </c>
      <c r="F5" s="18">
        <v>4.5999999999999996</v>
      </c>
      <c r="G5" s="7" t="s">
        <v>13</v>
      </c>
      <c r="H5" s="4" t="s">
        <v>11</v>
      </c>
      <c r="J5" s="80" t="s">
        <v>86</v>
      </c>
    </row>
    <row r="6" spans="1:11" x14ac:dyDescent="0.25">
      <c r="A6" s="2" t="s">
        <v>14</v>
      </c>
      <c r="B6" s="7" t="s">
        <v>15</v>
      </c>
      <c r="C6" s="3">
        <v>39.065556000000001</v>
      </c>
      <c r="D6" s="3">
        <v>-84.451943999999997</v>
      </c>
      <c r="E6" s="19">
        <v>238</v>
      </c>
      <c r="F6" s="18"/>
      <c r="G6" s="7" t="s">
        <v>16</v>
      </c>
      <c r="H6" s="4" t="s">
        <v>11</v>
      </c>
    </row>
    <row r="7" spans="1:11" x14ac:dyDescent="0.25">
      <c r="A7" s="2" t="s">
        <v>17</v>
      </c>
      <c r="B7" s="7" t="s">
        <v>18</v>
      </c>
      <c r="C7" s="3">
        <v>39.082799999999999</v>
      </c>
      <c r="D7" s="3">
        <v>-84.144099999999995</v>
      </c>
      <c r="E7" s="19">
        <v>262</v>
      </c>
      <c r="F7" s="18"/>
      <c r="G7" s="7" t="s">
        <v>19</v>
      </c>
      <c r="H7" s="4" t="s">
        <v>11</v>
      </c>
      <c r="J7" s="80" t="s">
        <v>86</v>
      </c>
    </row>
    <row r="8" spans="1:11" x14ac:dyDescent="0.25">
      <c r="A8" s="2" t="s">
        <v>20</v>
      </c>
      <c r="B8" s="7" t="s">
        <v>21</v>
      </c>
      <c r="C8" s="3">
        <v>39.104292000000001</v>
      </c>
      <c r="D8" s="3">
        <v>-84.551169999999999</v>
      </c>
      <c r="E8" s="19">
        <v>167</v>
      </c>
      <c r="F8" s="18"/>
      <c r="G8" s="7" t="s">
        <v>22</v>
      </c>
      <c r="H8" s="4" t="s">
        <v>11</v>
      </c>
      <c r="J8" s="80" t="s">
        <v>86</v>
      </c>
    </row>
    <row r="9" spans="1:11" x14ac:dyDescent="0.25">
      <c r="A9" s="2" t="s">
        <v>23</v>
      </c>
      <c r="B9" s="7" t="s">
        <v>24</v>
      </c>
      <c r="C9" s="3">
        <v>39.128860000000003</v>
      </c>
      <c r="D9" s="3">
        <v>-84.504040000000003</v>
      </c>
      <c r="E9" s="19">
        <v>256</v>
      </c>
      <c r="F9" s="18"/>
      <c r="G9" s="7" t="s">
        <v>25</v>
      </c>
      <c r="H9" s="4" t="s">
        <v>11</v>
      </c>
      <c r="J9" s="80" t="s">
        <v>87</v>
      </c>
    </row>
    <row r="10" spans="1:11" x14ac:dyDescent="0.25">
      <c r="A10" s="2" t="s">
        <v>26</v>
      </c>
      <c r="B10" s="7" t="s">
        <v>27</v>
      </c>
      <c r="C10" s="3">
        <v>39.146025000000002</v>
      </c>
      <c r="D10" s="3">
        <v>-84.538375000000002</v>
      </c>
      <c r="E10" s="19">
        <v>162</v>
      </c>
      <c r="F10" s="18"/>
      <c r="G10" s="7" t="s">
        <v>28</v>
      </c>
      <c r="H10" s="4" t="s">
        <v>11</v>
      </c>
      <c r="J10" s="80" t="s">
        <v>86</v>
      </c>
    </row>
    <row r="11" spans="1:11" x14ac:dyDescent="0.25">
      <c r="A11" s="2" t="s">
        <v>30</v>
      </c>
      <c r="B11" s="7" t="s">
        <v>31</v>
      </c>
      <c r="C11" s="3">
        <v>39.185966999999998</v>
      </c>
      <c r="D11" s="3">
        <v>-84.513718999999995</v>
      </c>
      <c r="E11" s="19">
        <v>198</v>
      </c>
      <c r="F11" s="18"/>
      <c r="G11" s="7" t="s">
        <v>32</v>
      </c>
      <c r="H11" s="4" t="s">
        <v>11</v>
      </c>
    </row>
    <row r="12" spans="1:11" x14ac:dyDescent="0.25">
      <c r="A12" s="2" t="s">
        <v>29</v>
      </c>
      <c r="B12" s="7" t="s">
        <v>33</v>
      </c>
      <c r="C12" s="3">
        <v>39.194330000000001</v>
      </c>
      <c r="D12" s="3">
        <v>-84.478980000000007</v>
      </c>
      <c r="E12" s="19">
        <v>163</v>
      </c>
      <c r="F12" s="18"/>
      <c r="G12" s="7" t="s">
        <v>34</v>
      </c>
      <c r="H12" s="4" t="s">
        <v>11</v>
      </c>
      <c r="J12" s="80" t="s">
        <v>86</v>
      </c>
    </row>
    <row r="13" spans="1:11" x14ac:dyDescent="0.25">
      <c r="A13" s="2" t="s">
        <v>35</v>
      </c>
      <c r="B13" s="7" t="s">
        <v>36</v>
      </c>
      <c r="C13" s="3">
        <v>39.180526999999998</v>
      </c>
      <c r="D13" s="3">
        <v>-84.492149999999995</v>
      </c>
      <c r="E13" s="19">
        <v>161</v>
      </c>
      <c r="F13" s="18"/>
      <c r="G13" s="7" t="s">
        <v>37</v>
      </c>
      <c r="H13" s="4" t="s">
        <v>38</v>
      </c>
      <c r="J13" s="80" t="s">
        <v>87</v>
      </c>
    </row>
    <row r="14" spans="1:11" x14ac:dyDescent="0.25">
      <c r="A14" s="2" t="s">
        <v>39</v>
      </c>
      <c r="B14" s="7" t="s">
        <v>40</v>
      </c>
      <c r="C14" s="3">
        <v>39.160319999999999</v>
      </c>
      <c r="D14" s="3">
        <v>-84.458259999999996</v>
      </c>
      <c r="E14" s="19">
        <v>194</v>
      </c>
      <c r="F14" s="18"/>
      <c r="G14" s="7" t="s">
        <v>41</v>
      </c>
      <c r="H14" s="4" t="s">
        <v>38</v>
      </c>
      <c r="J14" s="80" t="s">
        <v>87</v>
      </c>
    </row>
    <row r="15" spans="1:11" x14ac:dyDescent="0.25">
      <c r="A15" s="2" t="s">
        <v>42</v>
      </c>
      <c r="B15" s="7" t="s">
        <v>43</v>
      </c>
      <c r="C15" s="3">
        <v>39.278700000000001</v>
      </c>
      <c r="D15" s="3">
        <v>-84.366119999999995</v>
      </c>
      <c r="E15" s="19">
        <v>259</v>
      </c>
      <c r="F15" s="18"/>
      <c r="G15" s="7" t="s">
        <v>45</v>
      </c>
      <c r="H15" s="4" t="s">
        <v>38</v>
      </c>
      <c r="J15" s="80" t="s">
        <v>87</v>
      </c>
    </row>
    <row r="16" spans="1:11" x14ac:dyDescent="0.25">
      <c r="A16" s="2" t="s">
        <v>46</v>
      </c>
      <c r="B16" s="7" t="s">
        <v>47</v>
      </c>
      <c r="C16" s="3">
        <v>39.290318999999997</v>
      </c>
      <c r="D16" s="3">
        <v>-84.414355999999998</v>
      </c>
      <c r="E16" s="19">
        <v>194</v>
      </c>
      <c r="F16" s="18"/>
      <c r="G16" s="7" t="s">
        <v>48</v>
      </c>
      <c r="H16" s="4" t="s">
        <v>38</v>
      </c>
    </row>
    <row r="17" spans="1:10" x14ac:dyDescent="0.25">
      <c r="A17" s="2" t="s">
        <v>49</v>
      </c>
      <c r="B17" s="7" t="s">
        <v>50</v>
      </c>
      <c r="C17" s="3">
        <v>39.338389999999997</v>
      </c>
      <c r="D17" s="3">
        <v>-84.566599999999994</v>
      </c>
      <c r="E17" s="19">
        <v>187</v>
      </c>
      <c r="F17" s="18"/>
      <c r="G17" s="7" t="s">
        <v>51</v>
      </c>
      <c r="H17" s="4" t="s">
        <v>38</v>
      </c>
      <c r="J17" s="80" t="s">
        <v>86</v>
      </c>
    </row>
    <row r="18" spans="1:10" x14ac:dyDescent="0.25">
      <c r="A18" s="2" t="s">
        <v>52</v>
      </c>
      <c r="B18" s="7" t="s">
        <v>53</v>
      </c>
      <c r="C18" s="3">
        <v>39.214939999999999</v>
      </c>
      <c r="D18" s="3">
        <v>-84.690860000000001</v>
      </c>
      <c r="E18" s="19">
        <v>158</v>
      </c>
      <c r="F18" s="18"/>
      <c r="G18" s="7" t="s">
        <v>54</v>
      </c>
      <c r="H18" s="4" t="s">
        <v>38</v>
      </c>
      <c r="J18" s="80" t="s">
        <v>86</v>
      </c>
    </row>
    <row r="19" spans="1:10" x14ac:dyDescent="0.25">
      <c r="A19" s="5"/>
      <c r="B19" s="8"/>
      <c r="C19" s="1"/>
      <c r="D19" s="1"/>
      <c r="E19" s="5"/>
      <c r="F19" s="6"/>
      <c r="G19" s="8"/>
      <c r="H19" s="6"/>
    </row>
  </sheetData>
  <mergeCells count="1"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workbookViewId="0">
      <selection activeCell="D5" sqref="D5:AM5"/>
    </sheetView>
  </sheetViews>
  <sheetFormatPr defaultRowHeight="15" x14ac:dyDescent="0.25"/>
  <cols>
    <col min="1" max="1" width="4" customWidth="1"/>
    <col min="2" max="2" width="8.42578125" customWidth="1"/>
    <col min="3" max="3" width="9.7109375" customWidth="1"/>
    <col min="4" max="4" width="7.5703125" customWidth="1"/>
    <col min="5" max="5" width="2.140625" customWidth="1"/>
    <col min="6" max="7" width="7.5703125" customWidth="1"/>
    <col min="8" max="8" width="2.140625" customWidth="1"/>
    <col min="9" max="9" width="7.5703125" customWidth="1"/>
    <col min="10" max="10" width="7.5703125" style="27" customWidth="1"/>
    <col min="11" max="11" width="2.140625" customWidth="1"/>
    <col min="12" max="13" width="7.5703125" customWidth="1"/>
    <col min="14" max="14" width="2.140625" customWidth="1"/>
    <col min="15" max="16" width="7.5703125" customWidth="1"/>
    <col min="17" max="17" width="2.140625" customWidth="1"/>
    <col min="18" max="18" width="7.5703125" customWidth="1"/>
    <col min="19" max="19" width="7.5703125" style="27" customWidth="1"/>
    <col min="20" max="20" width="2.140625" customWidth="1"/>
    <col min="21" max="21" width="7.5703125" customWidth="1"/>
    <col min="22" max="22" width="7.140625" customWidth="1"/>
    <col min="23" max="23" width="2.140625" customWidth="1"/>
    <col min="24" max="24" width="6.140625" customWidth="1"/>
    <col min="25" max="25" width="6.7109375" customWidth="1"/>
    <col min="26" max="26" width="2.140625" customWidth="1"/>
    <col min="27" max="27" width="5.7109375" customWidth="1"/>
    <col min="28" max="28" width="7.5703125" style="27" customWidth="1"/>
    <col min="29" max="29" width="2.140625" customWidth="1"/>
    <col min="30" max="30" width="6" customWidth="1"/>
    <col min="31" max="31" width="7.140625" customWidth="1"/>
    <col min="32" max="32" width="2.140625" customWidth="1"/>
    <col min="33" max="33" width="6.140625" customWidth="1"/>
    <col min="34" max="34" width="6.7109375" customWidth="1"/>
    <col min="35" max="35" width="2.140625" customWidth="1"/>
    <col min="36" max="36" width="5.7109375" customWidth="1"/>
    <col min="37" max="37" width="7.5703125" style="27" customWidth="1"/>
    <col min="38" max="38" width="2.140625" customWidth="1"/>
    <col min="39" max="39" width="6" customWidth="1"/>
  </cols>
  <sheetData>
    <row r="1" spans="1:39" x14ac:dyDescent="0.25">
      <c r="A1" t="s">
        <v>57</v>
      </c>
    </row>
    <row r="3" spans="1:39" ht="18" x14ac:dyDescent="0.35">
      <c r="A3" s="70" t="s">
        <v>58</v>
      </c>
      <c r="B3" s="71"/>
      <c r="C3" s="40" t="s">
        <v>59</v>
      </c>
      <c r="D3" s="64" t="s">
        <v>72</v>
      </c>
      <c r="E3" s="64"/>
      <c r="F3" s="64"/>
      <c r="G3" s="64"/>
      <c r="H3" s="64"/>
      <c r="I3" s="64"/>
      <c r="J3" s="64"/>
      <c r="K3" s="64"/>
      <c r="L3" s="63"/>
      <c r="M3" s="62" t="s">
        <v>77</v>
      </c>
      <c r="N3" s="64"/>
      <c r="O3" s="64"/>
      <c r="P3" s="64"/>
      <c r="Q3" s="64"/>
      <c r="R3" s="64"/>
      <c r="S3" s="64"/>
      <c r="T3" s="64"/>
      <c r="U3" s="63"/>
      <c r="V3" s="62" t="s">
        <v>78</v>
      </c>
      <c r="W3" s="64"/>
      <c r="X3" s="64"/>
      <c r="Y3" s="64"/>
      <c r="Z3" s="64"/>
      <c r="AA3" s="64"/>
      <c r="AB3" s="64"/>
      <c r="AC3" s="64"/>
      <c r="AD3" s="63"/>
      <c r="AE3" s="62" t="s">
        <v>79</v>
      </c>
      <c r="AF3" s="64"/>
      <c r="AG3" s="64"/>
      <c r="AH3" s="64"/>
      <c r="AI3" s="64"/>
      <c r="AJ3" s="64"/>
      <c r="AK3" s="64"/>
      <c r="AL3" s="64"/>
      <c r="AM3" s="63"/>
    </row>
    <row r="4" spans="1:39" ht="15.75" thickBot="1" x14ac:dyDescent="0.3">
      <c r="A4" s="13"/>
      <c r="B4" s="15"/>
      <c r="C4" s="41"/>
      <c r="D4" s="66" t="s">
        <v>73</v>
      </c>
      <c r="E4" s="66"/>
      <c r="F4" s="66"/>
      <c r="G4" s="67" t="s">
        <v>74</v>
      </c>
      <c r="H4" s="68"/>
      <c r="I4" s="69"/>
      <c r="J4" s="66" t="s">
        <v>75</v>
      </c>
      <c r="K4" s="66"/>
      <c r="L4" s="72"/>
      <c r="M4" s="65" t="s">
        <v>73</v>
      </c>
      <c r="N4" s="66"/>
      <c r="O4" s="66"/>
      <c r="P4" s="67" t="s">
        <v>74</v>
      </c>
      <c r="Q4" s="68"/>
      <c r="R4" s="68"/>
      <c r="S4" s="67" t="s">
        <v>75</v>
      </c>
      <c r="T4" s="68"/>
      <c r="U4" s="69"/>
      <c r="V4" s="65" t="s">
        <v>73</v>
      </c>
      <c r="W4" s="66"/>
      <c r="X4" s="66"/>
      <c r="Y4" s="67" t="s">
        <v>74</v>
      </c>
      <c r="Z4" s="68"/>
      <c r="AA4" s="68"/>
      <c r="AB4" s="67" t="s">
        <v>75</v>
      </c>
      <c r="AC4" s="68"/>
      <c r="AD4" s="69"/>
      <c r="AE4" s="65" t="s">
        <v>73</v>
      </c>
      <c r="AF4" s="66"/>
      <c r="AG4" s="66"/>
      <c r="AH4" s="67" t="s">
        <v>74</v>
      </c>
      <c r="AI4" s="68"/>
      <c r="AJ4" s="68"/>
      <c r="AK4" s="67" t="s">
        <v>75</v>
      </c>
      <c r="AL4" s="68"/>
      <c r="AM4" s="69"/>
    </row>
    <row r="5" spans="1:39" s="39" customFormat="1" ht="15.75" thickTop="1" x14ac:dyDescent="0.25">
      <c r="A5" s="42" t="s">
        <v>80</v>
      </c>
      <c r="B5" s="35"/>
      <c r="C5" s="43"/>
      <c r="D5" s="36">
        <v>-2.6148281333333325</v>
      </c>
      <c r="E5" s="37" t="s">
        <v>76</v>
      </c>
      <c r="F5" s="38">
        <v>0.60652245837042018</v>
      </c>
      <c r="G5" s="45">
        <v>-2.6538586666666664</v>
      </c>
      <c r="H5" s="37" t="s">
        <v>76</v>
      </c>
      <c r="I5" s="47">
        <v>1.0150324899927861</v>
      </c>
      <c r="J5" s="46">
        <v>-2.588188666666666</v>
      </c>
      <c r="K5" s="37" t="s">
        <v>76</v>
      </c>
      <c r="L5" s="47">
        <v>0.95334109427893432</v>
      </c>
      <c r="M5" s="20">
        <v>-3.0103160000000004</v>
      </c>
      <c r="N5" s="21" t="s">
        <v>76</v>
      </c>
      <c r="O5" s="22">
        <v>0.6561931591840906</v>
      </c>
      <c r="P5" s="23">
        <v>-2.8641919999999996</v>
      </c>
      <c r="Q5" s="21" t="s">
        <v>76</v>
      </c>
      <c r="R5" s="22">
        <v>1.1226376846694566</v>
      </c>
      <c r="S5" s="20">
        <v>-3.0993679999999992</v>
      </c>
      <c r="T5" s="21" t="s">
        <v>76</v>
      </c>
      <c r="U5" s="24">
        <v>1.0925668352686206</v>
      </c>
      <c r="V5" s="20">
        <v>-2.7966691111111115</v>
      </c>
      <c r="W5" s="21" t="s">
        <v>76</v>
      </c>
      <c r="X5" s="22">
        <v>0.86332810383458014</v>
      </c>
      <c r="Y5" s="23">
        <v>-1.9357600000000004</v>
      </c>
      <c r="Z5" s="21" t="s">
        <v>76</v>
      </c>
      <c r="AA5" s="22">
        <v>1.3347558553158698</v>
      </c>
      <c r="AB5" s="23">
        <v>-3.4222422222222217</v>
      </c>
      <c r="AC5" s="21" t="s">
        <v>76</v>
      </c>
      <c r="AD5" s="24">
        <v>0.97690449412644587</v>
      </c>
      <c r="AE5" s="20">
        <v>0.13489555555555555</v>
      </c>
      <c r="AF5" s="21" t="s">
        <v>76</v>
      </c>
      <c r="AG5" s="22">
        <v>0.29446327740106676</v>
      </c>
      <c r="AH5" s="23">
        <v>1.3036055555555555</v>
      </c>
      <c r="AI5" s="21" t="s">
        <v>76</v>
      </c>
      <c r="AJ5" s="22">
        <v>0.67230185233478124</v>
      </c>
      <c r="AK5" s="23">
        <v>-1.289544444444445</v>
      </c>
      <c r="AL5" s="21" t="s">
        <v>76</v>
      </c>
      <c r="AM5" s="24">
        <v>0.73393817844405562</v>
      </c>
    </row>
    <row r="6" spans="1:39" x14ac:dyDescent="0.25">
      <c r="A6" s="2" t="s">
        <v>60</v>
      </c>
      <c r="B6" s="33"/>
      <c r="C6" s="4">
        <v>0</v>
      </c>
      <c r="D6" s="20">
        <v>-1.0473786666666669</v>
      </c>
      <c r="E6" s="21" t="s">
        <v>76</v>
      </c>
      <c r="F6" s="22">
        <v>0.21759856711231687</v>
      </c>
      <c r="G6" s="23">
        <v>-0.66688000000000081</v>
      </c>
      <c r="H6" s="21" t="s">
        <v>76</v>
      </c>
      <c r="I6" s="24">
        <v>0.7354429084572105</v>
      </c>
      <c r="J6" s="25">
        <v>-1.3070800000000016</v>
      </c>
      <c r="K6" s="21" t="s">
        <v>76</v>
      </c>
      <c r="L6" s="24">
        <v>0.77768349095245692</v>
      </c>
      <c r="M6" s="23"/>
      <c r="N6" s="21"/>
      <c r="O6" s="22"/>
      <c r="P6" s="23"/>
      <c r="Q6" s="21"/>
      <c r="R6" s="22"/>
      <c r="S6" s="26"/>
      <c r="T6" s="21"/>
      <c r="U6" s="24"/>
      <c r="V6" s="23"/>
      <c r="W6" s="21"/>
      <c r="X6" s="22"/>
      <c r="Y6" s="23"/>
      <c r="Z6" s="21"/>
      <c r="AA6" s="22"/>
      <c r="AB6" s="26"/>
      <c r="AC6" s="21"/>
      <c r="AD6" s="24"/>
      <c r="AE6" s="23"/>
      <c r="AF6" s="21"/>
      <c r="AG6" s="22"/>
      <c r="AH6" s="23"/>
      <c r="AI6" s="21"/>
      <c r="AJ6" s="22"/>
      <c r="AK6" s="26"/>
      <c r="AL6" s="21"/>
      <c r="AM6" s="24"/>
    </row>
    <row r="7" spans="1:39" x14ac:dyDescent="0.25">
      <c r="A7" s="2" t="s">
        <v>61</v>
      </c>
      <c r="B7" s="33"/>
      <c r="C7" s="4">
        <f>C6+15652</f>
        <v>15652</v>
      </c>
      <c r="D7" s="20">
        <v>-0.48409514285714267</v>
      </c>
      <c r="E7" s="21" t="s">
        <v>76</v>
      </c>
      <c r="F7" s="22">
        <v>0.37680337312866924</v>
      </c>
      <c r="G7" s="23">
        <v>0.37875142857142841</v>
      </c>
      <c r="H7" s="21" t="s">
        <v>76</v>
      </c>
      <c r="I7" s="24">
        <v>0.4636286144256912</v>
      </c>
      <c r="J7" s="25">
        <v>-1.0730128571428565</v>
      </c>
      <c r="K7" s="21" t="s">
        <v>76</v>
      </c>
      <c r="L7" s="24">
        <v>0.7975898985425679</v>
      </c>
      <c r="M7" s="20">
        <v>-1.0352114285714287</v>
      </c>
      <c r="N7" s="21" t="s">
        <v>76</v>
      </c>
      <c r="O7" s="22">
        <v>0.41384900239211903</v>
      </c>
      <c r="P7" s="23">
        <v>-0.23925142857142845</v>
      </c>
      <c r="Q7" s="21" t="s">
        <v>76</v>
      </c>
      <c r="R7" s="22">
        <v>0.83614643333626137</v>
      </c>
      <c r="S7" s="23">
        <v>-1.5202914285714282</v>
      </c>
      <c r="T7" s="21" t="s">
        <v>76</v>
      </c>
      <c r="U7" s="24">
        <v>1.116784389507492</v>
      </c>
      <c r="V7" s="20">
        <v>-0.37858399999999942</v>
      </c>
      <c r="W7" s="21" t="s">
        <v>76</v>
      </c>
      <c r="X7" s="22">
        <v>0.40506113267752719</v>
      </c>
      <c r="Y7" s="23">
        <v>0.40693666666666645</v>
      </c>
      <c r="Z7" s="21" t="s">
        <v>76</v>
      </c>
      <c r="AA7" s="22">
        <v>0.49040015504347761</v>
      </c>
      <c r="AB7" s="23">
        <v>-0.94937666666666942</v>
      </c>
      <c r="AC7" s="21" t="s">
        <v>76</v>
      </c>
      <c r="AD7" s="24">
        <v>0.62947791404199982</v>
      </c>
      <c r="AE7" s="20">
        <v>0.51377800000000029</v>
      </c>
      <c r="AF7" s="21" t="s">
        <v>76</v>
      </c>
      <c r="AG7" s="22">
        <v>0.16054681314557459</v>
      </c>
      <c r="AH7" s="23">
        <v>0.15338499999999999</v>
      </c>
      <c r="AI7" s="21" t="s">
        <v>76</v>
      </c>
      <c r="AJ7" s="22">
        <v>0.21249470965179348</v>
      </c>
      <c r="AK7" s="23">
        <v>0.95302999999999949</v>
      </c>
      <c r="AL7" s="21" t="s">
        <v>76</v>
      </c>
      <c r="AM7" s="24">
        <v>0.45977764378012248</v>
      </c>
    </row>
    <row r="8" spans="1:39" x14ac:dyDescent="0.25">
      <c r="A8" s="2" t="s">
        <v>62</v>
      </c>
      <c r="B8" s="33"/>
      <c r="C8" s="4">
        <f>C7+1970</f>
        <v>17622</v>
      </c>
      <c r="D8" s="20">
        <v>-4.7718666666666909E-2</v>
      </c>
      <c r="E8" s="21" t="s">
        <v>76</v>
      </c>
      <c r="F8" s="22">
        <v>0.30796042651121519</v>
      </c>
      <c r="G8" s="23">
        <v>0.18322833333333324</v>
      </c>
      <c r="H8" s="21" t="s">
        <v>76</v>
      </c>
      <c r="I8" s="24">
        <v>0.60933887788820829</v>
      </c>
      <c r="J8" s="25">
        <v>-0.20534666666666782</v>
      </c>
      <c r="K8" s="21" t="s">
        <v>76</v>
      </c>
      <c r="L8" s="24">
        <v>0.63831520865952995</v>
      </c>
      <c r="M8" s="20">
        <v>-0.31256749999999967</v>
      </c>
      <c r="N8" s="21" t="s">
        <v>76</v>
      </c>
      <c r="O8" s="22">
        <v>0.43452093142908577</v>
      </c>
      <c r="P8" s="23">
        <v>-0.11654750000000069</v>
      </c>
      <c r="Q8" s="21" t="s">
        <v>76</v>
      </c>
      <c r="R8" s="22">
        <v>0.52530766842598375</v>
      </c>
      <c r="S8" s="23">
        <v>-0.43202749999999934</v>
      </c>
      <c r="T8" s="21" t="s">
        <v>76</v>
      </c>
      <c r="U8" s="24">
        <v>0.68801745550427096</v>
      </c>
      <c r="V8" s="20">
        <v>-0.17703849999999965</v>
      </c>
      <c r="W8" s="21" t="s">
        <v>76</v>
      </c>
      <c r="X8" s="22">
        <v>0.5098488025270681</v>
      </c>
      <c r="Y8" s="23">
        <v>0.50903000000000009</v>
      </c>
      <c r="Z8" s="21" t="s">
        <v>76</v>
      </c>
      <c r="AA8" s="22">
        <v>0.46360792905828752</v>
      </c>
      <c r="AB8" s="23">
        <v>-0.67556500000000064</v>
      </c>
      <c r="AC8" s="21" t="s">
        <v>76</v>
      </c>
      <c r="AD8" s="24">
        <v>0.74905050838664233</v>
      </c>
      <c r="AE8" s="20">
        <v>0.1132594999999994</v>
      </c>
      <c r="AF8" s="21" t="s">
        <v>76</v>
      </c>
      <c r="AG8" s="22">
        <v>0.23591063549149344</v>
      </c>
      <c r="AH8" s="23">
        <v>-7.0359999999999992E-2</v>
      </c>
      <c r="AI8" s="21" t="s">
        <v>76</v>
      </c>
      <c r="AJ8" s="22">
        <v>0.54085775571242933</v>
      </c>
      <c r="AK8" s="23">
        <v>0.33705749999999979</v>
      </c>
      <c r="AL8" s="21" t="s">
        <v>76</v>
      </c>
      <c r="AM8" s="24">
        <v>0.72061962904453647</v>
      </c>
    </row>
    <row r="9" spans="1:39" x14ac:dyDescent="0.25">
      <c r="A9" s="2"/>
      <c r="B9" s="33" t="s">
        <v>63</v>
      </c>
      <c r="C9" s="4">
        <f>C8+3699-710</f>
        <v>20611</v>
      </c>
      <c r="D9" s="25">
        <v>0</v>
      </c>
      <c r="E9" s="33"/>
      <c r="F9" s="33"/>
      <c r="G9" s="26">
        <v>0</v>
      </c>
      <c r="H9" s="33"/>
      <c r="I9" s="4"/>
      <c r="J9" s="25">
        <v>0</v>
      </c>
      <c r="K9" s="33"/>
      <c r="L9" s="4"/>
      <c r="M9" s="26">
        <v>0</v>
      </c>
      <c r="N9" s="33"/>
      <c r="O9" s="33"/>
      <c r="P9" s="26">
        <v>0</v>
      </c>
      <c r="Q9" s="33"/>
      <c r="R9" s="33"/>
      <c r="S9" s="26">
        <v>0</v>
      </c>
      <c r="T9" s="33"/>
      <c r="U9" s="4"/>
      <c r="V9" s="26">
        <v>0</v>
      </c>
      <c r="W9" s="33"/>
      <c r="X9" s="33"/>
      <c r="Y9" s="26">
        <v>0</v>
      </c>
      <c r="Z9" s="33"/>
      <c r="AA9" s="33"/>
      <c r="AB9" s="26">
        <v>0</v>
      </c>
      <c r="AC9" s="33"/>
      <c r="AD9" s="4"/>
      <c r="AE9" s="26">
        <v>0</v>
      </c>
      <c r="AF9" s="33"/>
      <c r="AG9" s="33"/>
      <c r="AH9" s="26">
        <v>0</v>
      </c>
      <c r="AI9" s="33"/>
      <c r="AJ9" s="33"/>
      <c r="AK9" s="26">
        <v>0</v>
      </c>
      <c r="AL9" s="33"/>
      <c r="AM9" s="4"/>
    </row>
    <row r="10" spans="1:39" x14ac:dyDescent="0.25">
      <c r="A10" s="2" t="s">
        <v>64</v>
      </c>
      <c r="B10" s="33"/>
      <c r="C10" s="4">
        <f>C9+710</f>
        <v>21321</v>
      </c>
      <c r="D10" s="20">
        <v>-0.22211600000000034</v>
      </c>
      <c r="E10" s="21" t="s">
        <v>76</v>
      </c>
      <c r="F10" s="22">
        <v>0.51888956003092868</v>
      </c>
      <c r="G10" s="23">
        <v>0.28930166666666679</v>
      </c>
      <c r="H10" s="21" t="s">
        <v>76</v>
      </c>
      <c r="I10" s="24">
        <v>0.71164145959545677</v>
      </c>
      <c r="J10" s="25">
        <v>-0.5711733333333342</v>
      </c>
      <c r="K10" s="21" t="s">
        <v>76</v>
      </c>
      <c r="L10" s="24">
        <v>0.76546944714674936</v>
      </c>
      <c r="M10" s="20">
        <v>-0.38927749999999994</v>
      </c>
      <c r="N10" s="21" t="s">
        <v>76</v>
      </c>
      <c r="O10" s="22">
        <v>0.40689139273099778</v>
      </c>
      <c r="P10" s="23">
        <v>0.25447000000000086</v>
      </c>
      <c r="Q10" s="21" t="s">
        <v>76</v>
      </c>
      <c r="R10" s="22">
        <v>0.85678400965470825</v>
      </c>
      <c r="S10" s="23">
        <v>-0.78159499999999982</v>
      </c>
      <c r="T10" s="21" t="s">
        <v>76</v>
      </c>
      <c r="U10" s="24">
        <v>0.48648196111029024</v>
      </c>
      <c r="V10" s="20">
        <v>-0.35716924999999922</v>
      </c>
      <c r="W10" s="21" t="s">
        <v>76</v>
      </c>
      <c r="X10" s="22">
        <v>0.69813220888857697</v>
      </c>
      <c r="Y10" s="23">
        <v>1.5382274999999999</v>
      </c>
      <c r="Z10" s="21" t="s">
        <v>76</v>
      </c>
      <c r="AA10" s="22">
        <v>3.2873156994542785</v>
      </c>
      <c r="AB10" s="23">
        <v>-1.7344450000000018</v>
      </c>
      <c r="AC10" s="21" t="s">
        <v>76</v>
      </c>
      <c r="AD10" s="24">
        <v>1.5514541975468419</v>
      </c>
      <c r="AE10" s="20">
        <v>0.13730749999999992</v>
      </c>
      <c r="AF10" s="21" t="s">
        <v>76</v>
      </c>
      <c r="AG10" s="22">
        <v>0.77245122955192846</v>
      </c>
      <c r="AH10" s="23">
        <v>1.2809562499999998</v>
      </c>
      <c r="AI10" s="21" t="s">
        <v>76</v>
      </c>
      <c r="AJ10" s="22">
        <v>4.0310354648258713</v>
      </c>
      <c r="AK10" s="23">
        <v>-1.2565874999999997</v>
      </c>
      <c r="AL10" s="21" t="s">
        <v>76</v>
      </c>
      <c r="AM10" s="24">
        <v>3.2680133765058903</v>
      </c>
    </row>
    <row r="11" spans="1:39" x14ac:dyDescent="0.25">
      <c r="A11" s="2"/>
      <c r="B11" s="33" t="s">
        <v>65</v>
      </c>
      <c r="C11" s="4">
        <f>C10+3652</f>
        <v>24973</v>
      </c>
      <c r="D11" s="25">
        <v>-0.79094600000000059</v>
      </c>
      <c r="E11" s="31" t="s">
        <v>76</v>
      </c>
      <c r="F11" s="32">
        <v>0.92512888775132274</v>
      </c>
      <c r="G11" s="23">
        <v>0.80655999999999994</v>
      </c>
      <c r="H11" s="21" t="s">
        <v>76</v>
      </c>
      <c r="I11" s="24">
        <v>0.70571042487087376</v>
      </c>
      <c r="J11" s="25">
        <v>-1.8812900000000017</v>
      </c>
      <c r="K11" s="21" t="s">
        <v>76</v>
      </c>
      <c r="L11" s="24">
        <v>1.1758354448403296</v>
      </c>
      <c r="M11" s="28">
        <v>-0.86037375000000005</v>
      </c>
      <c r="N11" s="29" t="s">
        <v>76</v>
      </c>
      <c r="O11" s="30">
        <v>1.0823731788586137</v>
      </c>
      <c r="P11" s="23">
        <v>7.6289999999999303E-2</v>
      </c>
      <c r="Q11" s="21" t="s">
        <v>76</v>
      </c>
      <c r="R11" s="22">
        <v>0.82227221526693839</v>
      </c>
      <c r="S11" s="23">
        <v>-1.4312024999999995</v>
      </c>
      <c r="T11" s="21" t="s">
        <v>76</v>
      </c>
      <c r="U11" s="24">
        <v>1.357443885014878</v>
      </c>
      <c r="V11" s="28">
        <v>-0.76588371428571322</v>
      </c>
      <c r="W11" s="29" t="s">
        <v>76</v>
      </c>
      <c r="X11" s="30">
        <v>0.59638442879396558</v>
      </c>
      <c r="Y11" s="23">
        <v>1.2046971428571422</v>
      </c>
      <c r="Z11" s="21" t="s">
        <v>76</v>
      </c>
      <c r="AA11" s="22">
        <v>0.52836861431246607</v>
      </c>
      <c r="AB11" s="23">
        <v>-2.1977914285714277</v>
      </c>
      <c r="AC11" s="21" t="s">
        <v>76</v>
      </c>
      <c r="AD11" s="24">
        <v>0.91966140942248631</v>
      </c>
      <c r="AE11" s="28">
        <v>-0.26554971428571428</v>
      </c>
      <c r="AF11" s="29" t="s">
        <v>76</v>
      </c>
      <c r="AG11" s="30">
        <v>0.18081539223354648</v>
      </c>
      <c r="AH11" s="23">
        <v>-5.6537142857142841E-2</v>
      </c>
      <c r="AI11" s="21" t="s">
        <v>76</v>
      </c>
      <c r="AJ11" s="22">
        <v>0.27094198245591777</v>
      </c>
      <c r="AK11" s="23">
        <v>-0.5202971428571429</v>
      </c>
      <c r="AL11" s="21" t="s">
        <v>76</v>
      </c>
      <c r="AM11" s="24">
        <v>0.45766519297095676</v>
      </c>
    </row>
    <row r="12" spans="1:39" x14ac:dyDescent="0.25">
      <c r="A12" s="2" t="s">
        <v>66</v>
      </c>
      <c r="B12" s="33"/>
      <c r="C12" s="4">
        <f>C11+28395-3652</f>
        <v>49716</v>
      </c>
      <c r="D12" s="20">
        <v>-0.82264199999999987</v>
      </c>
      <c r="E12" s="21" t="s">
        <v>76</v>
      </c>
      <c r="F12" s="22">
        <v>0.64543935253747908</v>
      </c>
      <c r="G12" s="23">
        <v>0.11333428571428554</v>
      </c>
      <c r="H12" s="21" t="s">
        <v>76</v>
      </c>
      <c r="I12" s="24">
        <v>0.85023451813518491</v>
      </c>
      <c r="J12" s="25">
        <v>-1.4614728571428555</v>
      </c>
      <c r="K12" s="21" t="s">
        <v>76</v>
      </c>
      <c r="L12" s="24">
        <v>0.86119938269668195</v>
      </c>
      <c r="M12" s="20">
        <v>-1.4003450000000002</v>
      </c>
      <c r="N12" s="21" t="s">
        <v>76</v>
      </c>
      <c r="O12" s="22">
        <v>0.51469595495787601</v>
      </c>
      <c r="P12" s="23">
        <v>-0.50488999999999962</v>
      </c>
      <c r="Q12" s="21" t="s">
        <v>76</v>
      </c>
      <c r="R12" s="22">
        <v>1.054423489969756</v>
      </c>
      <c r="S12" s="23">
        <v>-1.946060000000001</v>
      </c>
      <c r="T12" s="21" t="s">
        <v>76</v>
      </c>
      <c r="U12" s="24">
        <v>0.18577109355332841</v>
      </c>
      <c r="V12" s="20">
        <v>-0.37187400000000004</v>
      </c>
      <c r="W12" s="21" t="s">
        <v>76</v>
      </c>
      <c r="X12" s="22">
        <v>0.36344015760782561</v>
      </c>
      <c r="Y12" s="23">
        <v>0.79731999999999914</v>
      </c>
      <c r="Z12" s="21" t="s">
        <v>76</v>
      </c>
      <c r="AA12" s="22">
        <v>1.6528196746166843</v>
      </c>
      <c r="AB12" s="23">
        <v>-1.2214599999999969</v>
      </c>
      <c r="AC12" s="21" t="s">
        <v>76</v>
      </c>
      <c r="AD12" s="24">
        <v>0.57347774167790855</v>
      </c>
      <c r="AE12" s="20">
        <v>1.048449999999999</v>
      </c>
      <c r="AF12" s="21" t="s">
        <v>76</v>
      </c>
      <c r="AG12" s="22">
        <v>0.11008521212224705</v>
      </c>
      <c r="AH12" s="23">
        <v>1.6597</v>
      </c>
      <c r="AI12" s="21" t="s">
        <v>76</v>
      </c>
      <c r="AJ12" s="22">
        <v>1.2508860380546265</v>
      </c>
      <c r="AK12" s="23">
        <v>0.30344999999999978</v>
      </c>
      <c r="AL12" s="21" t="s">
        <v>76</v>
      </c>
      <c r="AM12" s="24">
        <v>1.7688558974093975</v>
      </c>
    </row>
    <row r="13" spans="1:39" x14ac:dyDescent="0.25">
      <c r="A13" s="5"/>
      <c r="B13" s="1"/>
      <c r="C13" s="6"/>
      <c r="D13" s="1"/>
      <c r="E13" s="1"/>
      <c r="F13" s="1"/>
      <c r="G13" s="5"/>
      <c r="H13" s="1"/>
      <c r="I13" s="6"/>
      <c r="J13" s="34"/>
      <c r="K13" s="1"/>
      <c r="L13" s="6"/>
      <c r="M13" s="5"/>
      <c r="N13" s="1"/>
      <c r="O13" s="1"/>
      <c r="P13" s="5"/>
      <c r="Q13" s="1"/>
      <c r="R13" s="1"/>
      <c r="S13" s="44"/>
      <c r="T13" s="1"/>
      <c r="U13" s="6"/>
      <c r="V13" s="5"/>
      <c r="W13" s="1"/>
      <c r="X13" s="1"/>
      <c r="Y13" s="5"/>
      <c r="Z13" s="1"/>
      <c r="AA13" s="1"/>
      <c r="AB13" s="44"/>
      <c r="AC13" s="1"/>
      <c r="AD13" s="6"/>
      <c r="AE13" s="5"/>
      <c r="AF13" s="1"/>
      <c r="AG13" s="1"/>
      <c r="AH13" s="5"/>
      <c r="AI13" s="1"/>
      <c r="AJ13" s="1"/>
      <c r="AK13" s="44"/>
      <c r="AL13" s="1"/>
      <c r="AM13" s="6"/>
    </row>
  </sheetData>
  <mergeCells count="17">
    <mergeCell ref="A3:B3"/>
    <mergeCell ref="D4:F4"/>
    <mergeCell ref="G4:I4"/>
    <mergeCell ref="J4:L4"/>
    <mergeCell ref="D3:L3"/>
    <mergeCell ref="AE3:AM3"/>
    <mergeCell ref="AE4:AG4"/>
    <mergeCell ref="AH4:AJ4"/>
    <mergeCell ref="AK4:AM4"/>
    <mergeCell ref="M3:U3"/>
    <mergeCell ref="M4:O4"/>
    <mergeCell ref="P4:R4"/>
    <mergeCell ref="S4:U4"/>
    <mergeCell ref="V3:AD3"/>
    <mergeCell ref="V4:X4"/>
    <mergeCell ref="Y4:AA4"/>
    <mergeCell ref="AB4:AD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workbookViewId="0">
      <selection activeCell="F30" sqref="F30"/>
    </sheetView>
  </sheetViews>
  <sheetFormatPr defaultRowHeight="15" x14ac:dyDescent="0.25"/>
  <cols>
    <col min="3" max="3" width="7.5703125" customWidth="1"/>
    <col min="4" max="4" width="2.140625" customWidth="1"/>
    <col min="5" max="6" width="7.5703125" customWidth="1"/>
    <col min="7" max="7" width="2.140625" customWidth="1"/>
    <col min="8" max="8" width="7.5703125" customWidth="1"/>
    <col min="9" max="9" width="7.5703125" style="27" customWidth="1"/>
    <col min="10" max="10" width="2.140625" customWidth="1"/>
    <col min="11" max="12" width="7.5703125" customWidth="1"/>
    <col min="13" max="13" width="2.140625" customWidth="1"/>
    <col min="14" max="15" width="7.5703125" customWidth="1"/>
    <col min="16" max="16" width="2.140625" customWidth="1"/>
    <col min="17" max="17" width="7.5703125" customWidth="1"/>
    <col min="18" max="18" width="7.5703125" style="27" customWidth="1"/>
    <col min="19" max="19" width="2.140625" customWidth="1"/>
    <col min="20" max="20" width="7.5703125" customWidth="1"/>
    <col min="21" max="21" width="7.140625" customWidth="1"/>
    <col min="22" max="22" width="2.140625" customWidth="1"/>
    <col min="23" max="23" width="6.140625" customWidth="1"/>
    <col min="24" max="24" width="6.7109375" customWidth="1"/>
    <col min="25" max="25" width="2.140625" customWidth="1"/>
    <col min="26" max="26" width="5.7109375" customWidth="1"/>
    <col min="27" max="27" width="7.5703125" style="27" customWidth="1"/>
    <col min="28" max="28" width="2.140625" customWidth="1"/>
    <col min="29" max="29" width="6" customWidth="1"/>
    <col min="30" max="30" width="7.140625" customWidth="1"/>
    <col min="31" max="31" width="2.140625" customWidth="1"/>
    <col min="32" max="32" width="6.140625" customWidth="1"/>
    <col min="33" max="33" width="6.7109375" customWidth="1"/>
    <col min="34" max="34" width="2.140625" customWidth="1"/>
    <col min="35" max="35" width="5.7109375" customWidth="1"/>
    <col min="36" max="36" width="7.5703125" style="27" customWidth="1"/>
    <col min="37" max="37" width="2.140625" customWidth="1"/>
    <col min="38" max="38" width="6" customWidth="1"/>
  </cols>
  <sheetData>
    <row r="1" spans="1:38" x14ac:dyDescent="0.25">
      <c r="A1" t="s">
        <v>57</v>
      </c>
    </row>
    <row r="3" spans="1:38" ht="18" x14ac:dyDescent="0.35">
      <c r="A3" s="48"/>
      <c r="B3" s="40"/>
      <c r="C3" s="64" t="s">
        <v>72</v>
      </c>
      <c r="D3" s="64"/>
      <c r="E3" s="64"/>
      <c r="F3" s="64"/>
      <c r="G3" s="64"/>
      <c r="H3" s="64"/>
      <c r="I3" s="64"/>
      <c r="J3" s="64"/>
      <c r="K3" s="63"/>
      <c r="L3" s="62" t="s">
        <v>77</v>
      </c>
      <c r="M3" s="64"/>
      <c r="N3" s="64"/>
      <c r="O3" s="64"/>
      <c r="P3" s="64"/>
      <c r="Q3" s="64"/>
      <c r="R3" s="64"/>
      <c r="S3" s="64"/>
      <c r="T3" s="63"/>
      <c r="U3" s="62" t="s">
        <v>78</v>
      </c>
      <c r="V3" s="64"/>
      <c r="W3" s="64"/>
      <c r="X3" s="64"/>
      <c r="Y3" s="64"/>
      <c r="Z3" s="64"/>
      <c r="AA3" s="64"/>
      <c r="AB3" s="64"/>
      <c r="AC3" s="63"/>
      <c r="AD3" s="62" t="s">
        <v>79</v>
      </c>
      <c r="AE3" s="64"/>
      <c r="AF3" s="64"/>
      <c r="AG3" s="64"/>
      <c r="AH3" s="64"/>
      <c r="AI3" s="64"/>
      <c r="AJ3" s="64"/>
      <c r="AK3" s="64"/>
      <c r="AL3" s="63"/>
    </row>
    <row r="4" spans="1:38" ht="15.75" thickBot="1" x14ac:dyDescent="0.3">
      <c r="A4" s="13" t="s">
        <v>58</v>
      </c>
      <c r="B4" s="41" t="s">
        <v>59</v>
      </c>
      <c r="C4" s="66" t="s">
        <v>73</v>
      </c>
      <c r="D4" s="66"/>
      <c r="E4" s="66"/>
      <c r="F4" s="67" t="s">
        <v>74</v>
      </c>
      <c r="G4" s="68"/>
      <c r="H4" s="68"/>
      <c r="I4" s="67" t="s">
        <v>75</v>
      </c>
      <c r="J4" s="68"/>
      <c r="K4" s="69"/>
      <c r="L4" s="65" t="s">
        <v>73</v>
      </c>
      <c r="M4" s="66"/>
      <c r="N4" s="66"/>
      <c r="O4" s="67" t="s">
        <v>74</v>
      </c>
      <c r="P4" s="68"/>
      <c r="Q4" s="69"/>
      <c r="R4" s="68" t="s">
        <v>75</v>
      </c>
      <c r="S4" s="68"/>
      <c r="T4" s="69"/>
      <c r="U4" s="65" t="s">
        <v>73</v>
      </c>
      <c r="V4" s="66"/>
      <c r="W4" s="66"/>
      <c r="X4" s="67" t="s">
        <v>74</v>
      </c>
      <c r="Y4" s="68"/>
      <c r="Z4" s="69"/>
      <c r="AA4" s="68" t="s">
        <v>75</v>
      </c>
      <c r="AB4" s="68"/>
      <c r="AC4" s="69"/>
      <c r="AD4" s="65" t="s">
        <v>73</v>
      </c>
      <c r="AE4" s="66"/>
      <c r="AF4" s="66"/>
      <c r="AG4" s="67" t="s">
        <v>74</v>
      </c>
      <c r="AH4" s="68"/>
      <c r="AI4" s="69"/>
      <c r="AJ4" s="68" t="s">
        <v>75</v>
      </c>
      <c r="AK4" s="68"/>
      <c r="AL4" s="69"/>
    </row>
    <row r="5" spans="1:38" ht="15.75" thickTop="1" x14ac:dyDescent="0.25">
      <c r="A5" s="42" t="s">
        <v>80</v>
      </c>
      <c r="B5" s="4"/>
      <c r="C5" s="49">
        <v>-2.6148281333333325</v>
      </c>
      <c r="D5" s="21" t="s">
        <v>76</v>
      </c>
      <c r="E5" s="50">
        <v>0.60652245837042018</v>
      </c>
      <c r="F5" s="51">
        <v>-2.6538586666666664</v>
      </c>
      <c r="G5" s="21" t="s">
        <v>76</v>
      </c>
      <c r="H5" s="50">
        <v>1.0150324899927861</v>
      </c>
      <c r="I5" s="54">
        <v>-2.588188666666666</v>
      </c>
      <c r="J5" s="21" t="s">
        <v>76</v>
      </c>
      <c r="K5" s="52">
        <v>0.95334109427893432</v>
      </c>
      <c r="L5" s="20">
        <v>-3.0103160000000004</v>
      </c>
      <c r="M5" s="21" t="s">
        <v>76</v>
      </c>
      <c r="N5" s="22">
        <v>0.6561931591840906</v>
      </c>
      <c r="O5" s="23">
        <v>-2.8641919999999996</v>
      </c>
      <c r="P5" s="21" t="s">
        <v>76</v>
      </c>
      <c r="Q5" s="24">
        <v>1.1226376846694566</v>
      </c>
      <c r="R5" s="20">
        <v>-3.0993679999999992</v>
      </c>
      <c r="S5" s="21" t="s">
        <v>76</v>
      </c>
      <c r="T5" s="24">
        <v>1.0925668352686206</v>
      </c>
      <c r="U5" s="20">
        <v>-2.7966691111111115</v>
      </c>
      <c r="V5" s="21" t="s">
        <v>76</v>
      </c>
      <c r="W5" s="22">
        <v>0.86332810383458014</v>
      </c>
      <c r="X5" s="23">
        <v>-1.9357600000000004</v>
      </c>
      <c r="Y5" s="21" t="s">
        <v>76</v>
      </c>
      <c r="Z5" s="24">
        <v>1.3347558553158698</v>
      </c>
      <c r="AA5" s="20">
        <v>-3.4222422222222217</v>
      </c>
      <c r="AB5" s="21" t="s">
        <v>76</v>
      </c>
      <c r="AC5" s="24">
        <v>0.97690449412644587</v>
      </c>
      <c r="AD5" s="20">
        <v>0.13489555555555555</v>
      </c>
      <c r="AE5" s="21" t="s">
        <v>76</v>
      </c>
      <c r="AF5" s="22">
        <v>0.29446327740106676</v>
      </c>
      <c r="AG5" s="23">
        <v>1.3036055555555555</v>
      </c>
      <c r="AH5" s="21" t="s">
        <v>76</v>
      </c>
      <c r="AI5" s="24">
        <v>0.67230185233478124</v>
      </c>
      <c r="AJ5" s="20">
        <v>-1.289544444444445</v>
      </c>
      <c r="AK5" s="21" t="s">
        <v>76</v>
      </c>
      <c r="AL5" s="24">
        <v>0.73393817844405562</v>
      </c>
    </row>
    <row r="6" spans="1:38" x14ac:dyDescent="0.25">
      <c r="A6" s="42"/>
      <c r="B6" s="4"/>
      <c r="C6" s="36"/>
      <c r="D6" s="37"/>
      <c r="E6" s="38"/>
      <c r="F6" s="45"/>
      <c r="G6" s="37"/>
      <c r="H6" s="38"/>
      <c r="I6" s="55"/>
      <c r="J6" s="37"/>
      <c r="K6" s="47"/>
      <c r="L6" s="20"/>
      <c r="M6" s="21"/>
      <c r="N6" s="22"/>
      <c r="O6" s="23"/>
      <c r="P6" s="21"/>
      <c r="Q6" s="24"/>
      <c r="R6" s="20"/>
      <c r="S6" s="21"/>
      <c r="T6" s="24"/>
      <c r="U6" s="20"/>
      <c r="V6" s="21"/>
      <c r="W6" s="22"/>
      <c r="X6" s="23"/>
      <c r="Y6" s="21"/>
      <c r="Z6" s="24"/>
      <c r="AA6" s="20"/>
      <c r="AB6" s="21"/>
      <c r="AC6" s="24"/>
      <c r="AD6" s="20"/>
      <c r="AE6" s="21"/>
      <c r="AF6" s="22"/>
      <c r="AG6" s="23"/>
      <c r="AH6" s="21"/>
      <c r="AI6" s="24"/>
      <c r="AJ6" s="20"/>
      <c r="AK6" s="21"/>
      <c r="AL6" s="24"/>
    </row>
    <row r="7" spans="1:38" x14ac:dyDescent="0.25">
      <c r="A7" s="2" t="s">
        <v>67</v>
      </c>
      <c r="B7" s="4">
        <v>0</v>
      </c>
      <c r="C7" s="20">
        <v>-0.58340028571428604</v>
      </c>
      <c r="D7" s="21" t="s">
        <v>76</v>
      </c>
      <c r="E7" s="22">
        <v>0.47862411123194631</v>
      </c>
      <c r="F7" s="23">
        <v>6.4260000000000622E-2</v>
      </c>
      <c r="G7" s="21" t="s">
        <v>76</v>
      </c>
      <c r="H7" s="22">
        <v>0.897881918591377</v>
      </c>
      <c r="I7" s="23">
        <v>-1.0254471428571423</v>
      </c>
      <c r="J7" s="21" t="s">
        <v>76</v>
      </c>
      <c r="K7" s="24">
        <v>0.91081007877080311</v>
      </c>
      <c r="L7" s="20">
        <v>-1.179001428571429</v>
      </c>
      <c r="M7" s="21" t="s">
        <v>76</v>
      </c>
      <c r="N7" s="22">
        <v>0.81620116230474704</v>
      </c>
      <c r="O7" s="23">
        <v>-1.1548171428571423</v>
      </c>
      <c r="P7" s="21" t="s">
        <v>76</v>
      </c>
      <c r="Q7" s="24">
        <v>1.0568852366224408</v>
      </c>
      <c r="R7" s="20">
        <v>-1.1937399999999994</v>
      </c>
      <c r="S7" s="21" t="s">
        <v>76</v>
      </c>
      <c r="T7" s="24">
        <v>1.0671142078209501</v>
      </c>
      <c r="U7" s="20">
        <v>-0.34107585714285654</v>
      </c>
      <c r="V7" s="21" t="s">
        <v>76</v>
      </c>
      <c r="W7" s="22">
        <v>0.54416101884534895</v>
      </c>
      <c r="X7" s="23">
        <v>0.63642571428571393</v>
      </c>
      <c r="Y7" s="21" t="s">
        <v>76</v>
      </c>
      <c r="Z7" s="24">
        <v>1.1078605713544933</v>
      </c>
      <c r="AA7" s="20">
        <v>-1.0513700000000006</v>
      </c>
      <c r="AB7" s="21" t="s">
        <v>76</v>
      </c>
      <c r="AC7" s="24">
        <v>1.0928260055318373</v>
      </c>
      <c r="AD7" s="20">
        <v>0.83166914285714255</v>
      </c>
      <c r="AE7" s="21" t="s">
        <v>76</v>
      </c>
      <c r="AF7" s="22">
        <v>0.41825692089409527</v>
      </c>
      <c r="AG7" s="23">
        <v>0.78723999999999994</v>
      </c>
      <c r="AH7" s="21" t="s">
        <v>76</v>
      </c>
      <c r="AI7" s="24">
        <v>0.43892115404325915</v>
      </c>
      <c r="AJ7" s="20">
        <v>0.88581999999999994</v>
      </c>
      <c r="AK7" s="21" t="s">
        <v>76</v>
      </c>
      <c r="AL7" s="24">
        <v>0.94282491403936419</v>
      </c>
    </row>
    <row r="8" spans="1:38" x14ac:dyDescent="0.25">
      <c r="A8" s="2" t="s">
        <v>68</v>
      </c>
      <c r="B8" s="4">
        <f>B7+7279</f>
        <v>7279</v>
      </c>
      <c r="C8" s="20">
        <v>-0.24939066666666618</v>
      </c>
      <c r="D8" s="21" t="s">
        <v>76</v>
      </c>
      <c r="E8" s="22">
        <v>0.38221522929111645</v>
      </c>
      <c r="F8" s="23">
        <v>8.2564999999999777E-2</v>
      </c>
      <c r="G8" s="21" t="s">
        <v>76</v>
      </c>
      <c r="H8" s="22">
        <v>0.46791763223300914</v>
      </c>
      <c r="I8" s="23">
        <v>-0.47595999999999999</v>
      </c>
      <c r="J8" s="21" t="s">
        <v>76</v>
      </c>
      <c r="K8" s="24">
        <v>0.74072982325173231</v>
      </c>
      <c r="L8" s="20">
        <v>-0.32592100000000013</v>
      </c>
      <c r="M8" s="21" t="s">
        <v>76</v>
      </c>
      <c r="N8" s="22">
        <v>0.42274057320326153</v>
      </c>
      <c r="O8" s="23">
        <v>-0.32978200000000013</v>
      </c>
      <c r="P8" s="21" t="s">
        <v>76</v>
      </c>
      <c r="Q8" s="24">
        <v>0.63335782608429358</v>
      </c>
      <c r="R8" s="20">
        <v>-0.32356799999999986</v>
      </c>
      <c r="S8" s="21" t="s">
        <v>76</v>
      </c>
      <c r="T8" s="24">
        <v>0.90604592217196411</v>
      </c>
      <c r="U8" s="20">
        <v>-0.57548379999999999</v>
      </c>
      <c r="V8" s="21" t="s">
        <v>76</v>
      </c>
      <c r="W8" s="22">
        <v>0.53740749328518556</v>
      </c>
      <c r="X8" s="23">
        <v>0.47921400000000053</v>
      </c>
      <c r="Y8" s="21" t="s">
        <v>76</v>
      </c>
      <c r="Z8" s="24">
        <v>0.75487798060643163</v>
      </c>
      <c r="AA8" s="20">
        <v>-1.3418720000000022</v>
      </c>
      <c r="AB8" s="21" t="s">
        <v>76</v>
      </c>
      <c r="AC8" s="24">
        <v>0.98541446552312273</v>
      </c>
      <c r="AD8" s="20">
        <v>-0.24926399999999962</v>
      </c>
      <c r="AE8" s="21" t="s">
        <v>76</v>
      </c>
      <c r="AF8" s="22">
        <v>0.26708608684924867</v>
      </c>
      <c r="AG8" s="23">
        <v>0.21822</v>
      </c>
      <c r="AH8" s="21" t="s">
        <v>76</v>
      </c>
      <c r="AI8" s="24">
        <v>0.59156803782640066</v>
      </c>
      <c r="AJ8" s="20">
        <v>-0.81903999999999966</v>
      </c>
      <c r="AK8" s="21" t="s">
        <v>76</v>
      </c>
      <c r="AL8" s="24">
        <v>0.83961663987533852</v>
      </c>
    </row>
    <row r="9" spans="1:38" x14ac:dyDescent="0.25">
      <c r="A9" s="2" t="s">
        <v>81</v>
      </c>
      <c r="B9" s="4">
        <f>B8+4211</f>
        <v>11490</v>
      </c>
      <c r="C9" s="20">
        <v>0.10693442857142862</v>
      </c>
      <c r="D9" s="21" t="s">
        <v>76</v>
      </c>
      <c r="E9" s="22">
        <v>0.57123073960443771</v>
      </c>
      <c r="F9" s="23">
        <v>0.83592000000000033</v>
      </c>
      <c r="G9" s="21" t="s">
        <v>76</v>
      </c>
      <c r="H9" s="22">
        <v>0.87770746333844019</v>
      </c>
      <c r="I9" s="23">
        <v>-0.39061928571428439</v>
      </c>
      <c r="J9" s="21" t="s">
        <v>76</v>
      </c>
      <c r="K9" s="24">
        <v>0.793090709211697</v>
      </c>
      <c r="L9" s="20">
        <v>-2.77114285714288E-2</v>
      </c>
      <c r="M9" s="21" t="s">
        <v>76</v>
      </c>
      <c r="N9" s="22">
        <v>0.70766094646208855</v>
      </c>
      <c r="O9" s="23">
        <v>0.95493428571428651</v>
      </c>
      <c r="P9" s="21" t="s">
        <v>76</v>
      </c>
      <c r="Q9" s="24">
        <v>1.4859768723509477</v>
      </c>
      <c r="R9" s="20">
        <v>-0.62656285714285731</v>
      </c>
      <c r="S9" s="21" t="s">
        <v>76</v>
      </c>
      <c r="T9" s="24">
        <v>0.69848442592311422</v>
      </c>
      <c r="U9" s="20">
        <v>-0.10817385714285825</v>
      </c>
      <c r="V9" s="21" t="s">
        <v>76</v>
      </c>
      <c r="W9" s="22">
        <v>0.78779163177865463</v>
      </c>
      <c r="X9" s="23">
        <v>0.97923714285714303</v>
      </c>
      <c r="Y9" s="21" t="s">
        <v>76</v>
      </c>
      <c r="Z9" s="24">
        <v>0.75734461961325283</v>
      </c>
      <c r="AA9" s="20">
        <v>-0.89833285714285849</v>
      </c>
      <c r="AB9" s="21" t="s">
        <v>76</v>
      </c>
      <c r="AC9" s="24">
        <v>0.93959451761055324</v>
      </c>
      <c r="AD9" s="20">
        <v>-0.12321371428571481</v>
      </c>
      <c r="AE9" s="21" t="s">
        <v>76</v>
      </c>
      <c r="AF9" s="22">
        <v>0.24848822300041673</v>
      </c>
      <c r="AG9" s="23">
        <v>-3.0024285714285743E-2</v>
      </c>
      <c r="AH9" s="21" t="s">
        <v>76</v>
      </c>
      <c r="AI9" s="24">
        <v>0.46681865961195762</v>
      </c>
      <c r="AJ9" s="20">
        <v>-0.23679428571428623</v>
      </c>
      <c r="AK9" s="21" t="s">
        <v>76</v>
      </c>
      <c r="AL9" s="24">
        <v>0.95459775589611795</v>
      </c>
    </row>
    <row r="10" spans="1:38" x14ac:dyDescent="0.25">
      <c r="A10" s="2" t="s">
        <v>63</v>
      </c>
      <c r="B10" s="4">
        <f>B9+4954</f>
        <v>16444</v>
      </c>
      <c r="C10" s="20">
        <v>0</v>
      </c>
      <c r="D10" s="21"/>
      <c r="E10" s="22"/>
      <c r="F10" s="20">
        <v>0</v>
      </c>
      <c r="G10" s="21"/>
      <c r="H10" s="22"/>
      <c r="I10" s="23">
        <v>0</v>
      </c>
      <c r="J10" s="21"/>
      <c r="K10" s="24"/>
      <c r="L10" s="20">
        <v>0</v>
      </c>
      <c r="M10" s="21"/>
      <c r="N10" s="22"/>
      <c r="O10" s="23">
        <v>0</v>
      </c>
      <c r="P10" s="21"/>
      <c r="Q10" s="24"/>
      <c r="R10" s="20">
        <v>0</v>
      </c>
      <c r="S10" s="21"/>
      <c r="T10" s="24"/>
      <c r="U10" s="20">
        <v>0</v>
      </c>
      <c r="V10" s="21"/>
      <c r="W10" s="22"/>
      <c r="X10" s="23">
        <v>0</v>
      </c>
      <c r="Y10" s="21"/>
      <c r="Z10" s="24"/>
      <c r="AA10" s="20">
        <v>0</v>
      </c>
      <c r="AB10" s="21"/>
      <c r="AC10" s="24"/>
      <c r="AD10" s="20">
        <v>0</v>
      </c>
      <c r="AE10" s="21"/>
      <c r="AF10" s="22"/>
      <c r="AG10" s="23">
        <v>0</v>
      </c>
      <c r="AH10" s="21"/>
      <c r="AI10" s="24"/>
      <c r="AJ10" s="20">
        <v>0</v>
      </c>
      <c r="AK10" s="21"/>
      <c r="AL10" s="24"/>
    </row>
    <row r="11" spans="1:38" x14ac:dyDescent="0.25">
      <c r="A11" s="2" t="s">
        <v>62</v>
      </c>
      <c r="B11" s="4">
        <f>B10+5791</f>
        <v>22235</v>
      </c>
      <c r="C11" s="25">
        <v>-4.7718666666666909E-2</v>
      </c>
      <c r="D11" s="31" t="s">
        <v>76</v>
      </c>
      <c r="E11" s="32">
        <v>0.30796042651121519</v>
      </c>
      <c r="F11" s="26">
        <v>0.18322833333333324</v>
      </c>
      <c r="G11" s="31" t="s">
        <v>76</v>
      </c>
      <c r="H11" s="32">
        <v>0.60933887788820829</v>
      </c>
      <c r="I11" s="26">
        <v>-0.20534666666666782</v>
      </c>
      <c r="J11" s="31" t="s">
        <v>76</v>
      </c>
      <c r="K11" s="53">
        <v>0.63831520865952995</v>
      </c>
      <c r="L11" s="25">
        <v>-0.31256749999999967</v>
      </c>
      <c r="M11" s="31" t="s">
        <v>76</v>
      </c>
      <c r="N11" s="32">
        <v>0.43452093142908577</v>
      </c>
      <c r="O11" s="26">
        <v>-0.11654750000000069</v>
      </c>
      <c r="P11" s="31" t="s">
        <v>76</v>
      </c>
      <c r="Q11" s="53">
        <v>0.52530766842598375</v>
      </c>
      <c r="R11" s="25">
        <v>-0.43202749999999934</v>
      </c>
      <c r="S11" s="31" t="s">
        <v>76</v>
      </c>
      <c r="T11" s="53">
        <v>0.68801745550427096</v>
      </c>
      <c r="U11" s="20">
        <v>-0.17703849999999965</v>
      </c>
      <c r="V11" s="21" t="s">
        <v>76</v>
      </c>
      <c r="W11" s="22">
        <v>0.5098488025270681</v>
      </c>
      <c r="X11" s="23">
        <v>0.50903000000000009</v>
      </c>
      <c r="Y11" s="21" t="s">
        <v>76</v>
      </c>
      <c r="Z11" s="24">
        <v>0.46360792905828752</v>
      </c>
      <c r="AA11" s="20">
        <v>-0.67556500000000064</v>
      </c>
      <c r="AB11" s="21" t="s">
        <v>76</v>
      </c>
      <c r="AC11" s="24">
        <v>0.74905050838664233</v>
      </c>
      <c r="AD11" s="20">
        <v>0.1132594999999994</v>
      </c>
      <c r="AE11" s="21" t="s">
        <v>76</v>
      </c>
      <c r="AF11" s="22">
        <v>0.23591063549149344</v>
      </c>
      <c r="AG11" s="23">
        <v>-7.0359999999999992E-2</v>
      </c>
      <c r="AH11" s="21" t="s">
        <v>76</v>
      </c>
      <c r="AI11" s="24">
        <v>0.54085775571242933</v>
      </c>
      <c r="AJ11" s="20">
        <v>0.33705749999999979</v>
      </c>
      <c r="AK11" s="21" t="s">
        <v>76</v>
      </c>
      <c r="AL11" s="24">
        <v>0.72061962904453647</v>
      </c>
    </row>
    <row r="12" spans="1:38" x14ac:dyDescent="0.25">
      <c r="A12" s="2" t="s">
        <v>69</v>
      </c>
      <c r="B12" s="4">
        <f>B11+1914</f>
        <v>24149</v>
      </c>
      <c r="C12" s="25">
        <v>-0.27660693333333364</v>
      </c>
      <c r="D12" s="31" t="s">
        <v>76</v>
      </c>
      <c r="E12" s="32">
        <v>0.57804086385646136</v>
      </c>
      <c r="F12" s="26">
        <v>0.17096933333333317</v>
      </c>
      <c r="G12" s="31" t="s">
        <v>76</v>
      </c>
      <c r="H12" s="32">
        <v>0.86867958580386895</v>
      </c>
      <c r="I12" s="26">
        <v>-0.58209066666666687</v>
      </c>
      <c r="J12" s="31" t="s">
        <v>76</v>
      </c>
      <c r="K12" s="53">
        <v>0.77471635850499299</v>
      </c>
      <c r="L12" s="25">
        <v>-0.69186000000000003</v>
      </c>
      <c r="M12" s="31" t="s">
        <v>76</v>
      </c>
      <c r="N12" s="32">
        <v>0.64851355165926461</v>
      </c>
      <c r="O12" s="26">
        <v>0.162757500000001</v>
      </c>
      <c r="P12" s="31" t="s">
        <v>76</v>
      </c>
      <c r="Q12" s="53">
        <v>1.3437699307943836</v>
      </c>
      <c r="R12" s="25">
        <v>-1.2126874999999999</v>
      </c>
      <c r="S12" s="31" t="s">
        <v>76</v>
      </c>
      <c r="T12" s="53">
        <v>0.74166754592510631</v>
      </c>
      <c r="U12" s="20">
        <v>2.4329875000002055E-2</v>
      </c>
      <c r="V12" s="21" t="s">
        <v>76</v>
      </c>
      <c r="W12" s="22">
        <v>0.69110636332362785</v>
      </c>
      <c r="X12" s="23">
        <v>1.1333224999999998</v>
      </c>
      <c r="Y12" s="21" t="s">
        <v>76</v>
      </c>
      <c r="Z12" s="24">
        <v>2.1934855433419207</v>
      </c>
      <c r="AA12" s="20">
        <v>-0.78151124999999855</v>
      </c>
      <c r="AB12" s="21" t="s">
        <v>76</v>
      </c>
      <c r="AC12" s="24">
        <v>0.935710058075646</v>
      </c>
      <c r="AD12" s="20">
        <v>0.96029999999999993</v>
      </c>
      <c r="AE12" s="21" t="s">
        <v>76</v>
      </c>
      <c r="AF12" s="22">
        <v>1.0045227593706942</v>
      </c>
      <c r="AG12" s="23">
        <v>1.485975</v>
      </c>
      <c r="AH12" s="21" t="s">
        <v>76</v>
      </c>
      <c r="AI12" s="24">
        <v>4.265011281753627</v>
      </c>
      <c r="AJ12" s="20">
        <v>0.31959999999999988</v>
      </c>
      <c r="AK12" s="21" t="s">
        <v>76</v>
      </c>
      <c r="AL12" s="24">
        <v>3.0436918797877213</v>
      </c>
    </row>
    <row r="13" spans="1:38" x14ac:dyDescent="0.25">
      <c r="A13" s="2" t="s">
        <v>70</v>
      </c>
      <c r="B13" s="4">
        <f>B12+12006</f>
        <v>36155</v>
      </c>
      <c r="C13" s="25">
        <v>-0.35719300000000009</v>
      </c>
      <c r="D13" s="31" t="s">
        <v>76</v>
      </c>
      <c r="E13" s="32">
        <v>0.4242244675667417</v>
      </c>
      <c r="F13" s="26">
        <v>4.806749999999993E-2</v>
      </c>
      <c r="G13" s="31" t="s">
        <v>76</v>
      </c>
      <c r="H13" s="32">
        <v>0.68848769408548049</v>
      </c>
      <c r="I13" s="26">
        <v>-0.63379499999999833</v>
      </c>
      <c r="J13" s="31" t="s">
        <v>76</v>
      </c>
      <c r="K13" s="53">
        <v>0.65387125246488753</v>
      </c>
      <c r="L13" s="25">
        <v>-0.59849999999999992</v>
      </c>
      <c r="M13" s="31" t="s">
        <v>76</v>
      </c>
      <c r="N13" s="32">
        <v>0.45791037961592468</v>
      </c>
      <c r="O13" s="26">
        <v>-0.31635000000000052</v>
      </c>
      <c r="P13" s="31" t="s">
        <v>76</v>
      </c>
      <c r="Q13" s="53">
        <v>0.91064955654741364</v>
      </c>
      <c r="R13" s="25">
        <v>-0.77044999999999975</v>
      </c>
      <c r="S13" s="31" t="s">
        <v>76</v>
      </c>
      <c r="T13" s="53">
        <v>0.64686427729470442</v>
      </c>
      <c r="U13" s="20">
        <v>-0.13943483333333381</v>
      </c>
      <c r="V13" s="21" t="s">
        <v>76</v>
      </c>
      <c r="W13" s="22">
        <v>0.58375729209027094</v>
      </c>
      <c r="X13" s="23">
        <v>0.26493666666666665</v>
      </c>
      <c r="Y13" s="21" t="s">
        <v>76</v>
      </c>
      <c r="Z13" s="24">
        <v>0.61924807260633907</v>
      </c>
      <c r="AA13" s="20">
        <v>-0.43326833333333187</v>
      </c>
      <c r="AB13" s="21" t="s">
        <v>76</v>
      </c>
      <c r="AC13" s="24">
        <v>0.82465948054737648</v>
      </c>
      <c r="AD13" s="20">
        <v>0.42737466666666685</v>
      </c>
      <c r="AE13" s="21" t="s">
        <v>76</v>
      </c>
      <c r="AF13" s="22">
        <v>0.26538499612952215</v>
      </c>
      <c r="AG13" s="23">
        <v>-7.7273333333333236E-2</v>
      </c>
      <c r="AH13" s="21" t="s">
        <v>76</v>
      </c>
      <c r="AI13" s="24">
        <v>0.29765091376756542</v>
      </c>
      <c r="AJ13" s="20">
        <v>1.0424466666666674</v>
      </c>
      <c r="AK13" s="21" t="s">
        <v>76</v>
      </c>
      <c r="AL13" s="24">
        <v>0.61430857284158791</v>
      </c>
    </row>
    <row r="14" spans="1:38" x14ac:dyDescent="0.25">
      <c r="A14" s="2" t="s">
        <v>71</v>
      </c>
      <c r="B14" s="4">
        <f>B13+4356</f>
        <v>40511</v>
      </c>
      <c r="C14" s="25">
        <v>-0.78820949999999956</v>
      </c>
      <c r="D14" s="31" t="s">
        <v>76</v>
      </c>
      <c r="E14" s="32">
        <v>0.44715009456237781</v>
      </c>
      <c r="F14" s="26">
        <v>-1.1714050000000011</v>
      </c>
      <c r="G14" s="31" t="s">
        <v>76</v>
      </c>
      <c r="H14" s="32">
        <v>0.92573211421324053</v>
      </c>
      <c r="I14" s="26">
        <v>-0.5266674999999994</v>
      </c>
      <c r="J14" s="31" t="s">
        <v>76</v>
      </c>
      <c r="K14" s="53">
        <v>0.82070786039073718</v>
      </c>
      <c r="L14" s="25">
        <v>-1.8193300000000003</v>
      </c>
      <c r="M14" s="31" t="s">
        <v>76</v>
      </c>
      <c r="N14" s="32">
        <v>0.20090317867072105</v>
      </c>
      <c r="O14" s="26">
        <v>-2.4994599999999974</v>
      </c>
      <c r="P14" s="31" t="s">
        <v>76</v>
      </c>
      <c r="Q14" s="53">
        <v>0.64754010593939459</v>
      </c>
      <c r="R14" s="25">
        <v>-1.4048400000000019</v>
      </c>
      <c r="S14" s="31" t="s">
        <v>76</v>
      </c>
      <c r="T14" s="53">
        <v>0.71796794134557074</v>
      </c>
      <c r="U14" s="20">
        <v>-1.5191175000000001</v>
      </c>
      <c r="V14" s="21" t="s">
        <v>76</v>
      </c>
      <c r="W14" s="22">
        <v>0.18933137619660478</v>
      </c>
      <c r="X14" s="23">
        <v>-1.1935000000000002</v>
      </c>
      <c r="Y14" s="21" t="s">
        <v>76</v>
      </c>
      <c r="Z14" s="24">
        <v>0.87087271170935221</v>
      </c>
      <c r="AA14" s="20">
        <v>-1.7557249999999982</v>
      </c>
      <c r="AB14" s="21" t="s">
        <v>76</v>
      </c>
      <c r="AC14" s="24">
        <v>0.95972067876543699</v>
      </c>
      <c r="AD14" s="20">
        <v>0.30052599999999963</v>
      </c>
      <c r="AE14" s="21" t="s">
        <v>76</v>
      </c>
      <c r="AF14" s="22">
        <v>2.5173001410242716E-4</v>
      </c>
      <c r="AG14" s="23">
        <v>0.75089499999999987</v>
      </c>
      <c r="AH14" s="21" t="s">
        <v>76</v>
      </c>
      <c r="AI14" s="24">
        <v>2.533563596991386E-2</v>
      </c>
      <c r="AJ14" s="20">
        <v>-0.24839000000000055</v>
      </c>
      <c r="AK14" s="21" t="s">
        <v>76</v>
      </c>
      <c r="AL14" s="24">
        <v>3.1437967491554489E-2</v>
      </c>
    </row>
    <row r="15" spans="1:38" x14ac:dyDescent="0.25">
      <c r="A15" s="2"/>
      <c r="B15" s="4"/>
      <c r="C15" s="20"/>
      <c r="D15" s="21"/>
      <c r="E15" s="22"/>
      <c r="F15" s="23"/>
      <c r="G15" s="21"/>
      <c r="H15" s="22"/>
      <c r="I15" s="26"/>
      <c r="J15" s="21"/>
      <c r="K15" s="24"/>
      <c r="L15" s="20"/>
      <c r="M15" s="21"/>
      <c r="N15" s="22"/>
      <c r="O15" s="23"/>
      <c r="P15" s="21"/>
      <c r="Q15" s="24"/>
      <c r="R15" s="20"/>
      <c r="S15" s="21"/>
      <c r="T15" s="24"/>
      <c r="U15" s="20"/>
      <c r="V15" s="21"/>
      <c r="W15" s="22"/>
      <c r="X15" s="23"/>
      <c r="Y15" s="21"/>
      <c r="Z15" s="24"/>
      <c r="AA15" s="20"/>
      <c r="AB15" s="21"/>
      <c r="AC15" s="24"/>
      <c r="AD15" s="20"/>
      <c r="AE15" s="21"/>
      <c r="AF15" s="22"/>
      <c r="AG15" s="23"/>
      <c r="AH15" s="21"/>
      <c r="AI15" s="24"/>
      <c r="AJ15" s="20"/>
      <c r="AK15" s="21"/>
      <c r="AL15" s="24"/>
    </row>
    <row r="16" spans="1:38" x14ac:dyDescent="0.25">
      <c r="A16" s="5"/>
      <c r="B16" s="6"/>
      <c r="C16" s="1"/>
      <c r="D16" s="1"/>
      <c r="E16" s="1"/>
      <c r="F16" s="5"/>
      <c r="G16" s="1"/>
      <c r="H16" s="1"/>
      <c r="I16" s="44"/>
      <c r="J16" s="1"/>
      <c r="K16" s="6"/>
      <c r="L16" s="5"/>
      <c r="M16" s="1"/>
      <c r="N16" s="1"/>
      <c r="O16" s="5"/>
      <c r="P16" s="1"/>
      <c r="Q16" s="6"/>
      <c r="R16" s="34"/>
      <c r="S16" s="1"/>
      <c r="T16" s="6"/>
      <c r="U16" s="5"/>
      <c r="V16" s="1"/>
      <c r="W16" s="1"/>
      <c r="X16" s="5"/>
      <c r="Y16" s="1"/>
      <c r="Z16" s="6"/>
      <c r="AA16" s="34"/>
      <c r="AB16" s="1"/>
      <c r="AC16" s="6"/>
      <c r="AD16" s="5"/>
      <c r="AE16" s="1"/>
      <c r="AF16" s="1"/>
      <c r="AG16" s="5"/>
      <c r="AH16" s="1"/>
      <c r="AI16" s="6"/>
      <c r="AJ16" s="34"/>
      <c r="AK16" s="1"/>
      <c r="AL16" s="6"/>
    </row>
  </sheetData>
  <mergeCells count="16">
    <mergeCell ref="C3:K3"/>
    <mergeCell ref="L3:T3"/>
    <mergeCell ref="U3:AC3"/>
    <mergeCell ref="AD3:AL3"/>
    <mergeCell ref="C4:E4"/>
    <mergeCell ref="F4:H4"/>
    <mergeCell ref="I4:K4"/>
    <mergeCell ref="L4:N4"/>
    <mergeCell ref="O4:Q4"/>
    <mergeCell ref="AJ4:AL4"/>
    <mergeCell ref="R4:T4"/>
    <mergeCell ref="U4:W4"/>
    <mergeCell ref="X4:Z4"/>
    <mergeCell ref="AA4:AC4"/>
    <mergeCell ref="AD4:AF4"/>
    <mergeCell ref="AG4:A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4" sqref="K14"/>
    </sheetView>
  </sheetViews>
  <sheetFormatPr defaultRowHeight="15" x14ac:dyDescent="0.25"/>
  <cols>
    <col min="1" max="1" width="12.42578125" bestFit="1" customWidth="1"/>
    <col min="2" max="2" width="9.140625" style="56"/>
    <col min="3" max="3" width="2.140625" style="56" customWidth="1"/>
    <col min="6" max="6" width="3" style="57" customWidth="1"/>
    <col min="9" max="9" width="3.28515625" customWidth="1"/>
  </cols>
  <sheetData>
    <row r="1" spans="1:10" x14ac:dyDescent="0.25">
      <c r="A1" t="s">
        <v>82</v>
      </c>
    </row>
    <row r="3" spans="1:10" x14ac:dyDescent="0.25">
      <c r="A3" s="58"/>
      <c r="B3" s="73" t="s">
        <v>73</v>
      </c>
      <c r="C3" s="73"/>
      <c r="D3" s="73"/>
      <c r="E3" s="74" t="s">
        <v>83</v>
      </c>
      <c r="F3" s="73"/>
      <c r="G3" s="75"/>
      <c r="H3" s="73" t="s">
        <v>75</v>
      </c>
      <c r="I3" s="73"/>
      <c r="J3" s="75"/>
    </row>
    <row r="4" spans="1:10" ht="15.75" thickBot="1" x14ac:dyDescent="0.3">
      <c r="A4" s="59" t="s">
        <v>1</v>
      </c>
      <c r="B4" s="76"/>
      <c r="C4" s="77"/>
      <c r="D4" s="78"/>
      <c r="E4" s="76"/>
      <c r="F4" s="77"/>
      <c r="G4" s="78"/>
      <c r="H4" s="66"/>
      <c r="I4" s="66"/>
      <c r="J4" s="72"/>
    </row>
    <row r="5" spans="1:10" ht="15.75" thickTop="1" x14ac:dyDescent="0.25">
      <c r="A5" s="7" t="s">
        <v>84</v>
      </c>
      <c r="B5" s="20">
        <v>-1.4192643846153852</v>
      </c>
      <c r="C5" s="21" t="s">
        <v>76</v>
      </c>
      <c r="D5" s="22">
        <v>0.52609173723419156</v>
      </c>
      <c r="E5" s="23">
        <v>0.84277692307692298</v>
      </c>
      <c r="F5" s="21" t="s">
        <v>76</v>
      </c>
      <c r="G5" s="24">
        <v>1.00292701099818</v>
      </c>
      <c r="H5" s="20">
        <v>-8.2303438461538452</v>
      </c>
      <c r="I5" s="21" t="s">
        <v>76</v>
      </c>
      <c r="J5" s="24">
        <v>2.8814167215293551</v>
      </c>
    </row>
    <row r="6" spans="1:10" x14ac:dyDescent="0.25">
      <c r="A6" s="7" t="s">
        <v>42</v>
      </c>
      <c r="B6" s="20">
        <v>-0.67054500000000006</v>
      </c>
      <c r="C6" s="21" t="s">
        <v>76</v>
      </c>
      <c r="D6" s="22">
        <v>0.23948317595814511</v>
      </c>
      <c r="E6" s="23">
        <v>4.2814285714285659E-2</v>
      </c>
      <c r="F6" s="21" t="s">
        <v>76</v>
      </c>
      <c r="G6" s="24">
        <v>0.38645975757971418</v>
      </c>
      <c r="H6" s="20">
        <v>-2.8184928571428594</v>
      </c>
      <c r="I6" s="21" t="s">
        <v>76</v>
      </c>
      <c r="J6" s="24">
        <v>1.8041342288081381</v>
      </c>
    </row>
    <row r="7" spans="1:10" x14ac:dyDescent="0.25">
      <c r="A7" s="7" t="s">
        <v>52</v>
      </c>
      <c r="B7" s="20">
        <v>-1.0913625000000007</v>
      </c>
      <c r="C7" s="21" t="s">
        <v>76</v>
      </c>
      <c r="D7" s="22">
        <v>1.197803017554639</v>
      </c>
      <c r="E7" s="23">
        <v>1.2829999999999997</v>
      </c>
      <c r="F7" s="21" t="s">
        <v>76</v>
      </c>
      <c r="G7" s="24" t="s">
        <v>85</v>
      </c>
      <c r="H7" s="20">
        <v>-5.0540500000000037</v>
      </c>
      <c r="I7" s="21" t="s">
        <v>76</v>
      </c>
      <c r="J7" s="24" t="s">
        <v>85</v>
      </c>
    </row>
    <row r="8" spans="1:10" x14ac:dyDescent="0.25">
      <c r="A8" s="7" t="s">
        <v>8</v>
      </c>
      <c r="B8" s="20">
        <v>-1.2194285714285711</v>
      </c>
      <c r="C8" s="21" t="s">
        <v>76</v>
      </c>
      <c r="D8" s="22">
        <v>0.61642742166261488</v>
      </c>
      <c r="E8" s="23">
        <v>0.57530000000000003</v>
      </c>
      <c r="F8" s="21" t="s">
        <v>76</v>
      </c>
      <c r="G8" s="24">
        <v>0.74085890109610841</v>
      </c>
      <c r="H8" s="20">
        <v>-6.6234142857142855</v>
      </c>
      <c r="I8" s="21" t="s">
        <v>76</v>
      </c>
      <c r="J8" s="24">
        <v>2.6679488496024883</v>
      </c>
    </row>
    <row r="9" spans="1:10" x14ac:dyDescent="0.25">
      <c r="A9" s="7" t="s">
        <v>9</v>
      </c>
      <c r="B9" s="20">
        <v>-0.96392599999999951</v>
      </c>
      <c r="C9" s="21" t="s">
        <v>76</v>
      </c>
      <c r="D9" s="22">
        <v>0.63641290084404145</v>
      </c>
      <c r="E9" s="23">
        <v>-7.4779999999999985E-2</v>
      </c>
      <c r="F9" s="21" t="s">
        <v>76</v>
      </c>
      <c r="G9" s="24">
        <v>0.56550198417785502</v>
      </c>
      <c r="H9" s="20">
        <v>-3.6411733333333323</v>
      </c>
      <c r="I9" s="21" t="s">
        <v>76</v>
      </c>
      <c r="J9" s="24">
        <v>2.6621394311456728</v>
      </c>
    </row>
    <row r="10" spans="1:10" x14ac:dyDescent="0.25">
      <c r="A10" s="7" t="s">
        <v>17</v>
      </c>
      <c r="B10" s="20">
        <v>-1.2485252857142857</v>
      </c>
      <c r="C10" s="21" t="s">
        <v>76</v>
      </c>
      <c r="D10" s="22">
        <v>0.40868251661924287</v>
      </c>
      <c r="E10" s="23">
        <v>0.30926285714285712</v>
      </c>
      <c r="F10" s="21" t="s">
        <v>76</v>
      </c>
      <c r="G10" s="24">
        <v>0.61563423680283536</v>
      </c>
      <c r="H10" s="20">
        <v>-5.9390757142857149</v>
      </c>
      <c r="I10" s="21" t="s">
        <v>76</v>
      </c>
      <c r="J10" s="24">
        <v>3.3552776699197175</v>
      </c>
    </row>
    <row r="11" spans="1:10" x14ac:dyDescent="0.25">
      <c r="A11" s="7" t="s">
        <v>49</v>
      </c>
      <c r="B11" s="20">
        <v>0.31526400000000027</v>
      </c>
      <c r="C11" s="21" t="s">
        <v>76</v>
      </c>
      <c r="D11" s="22">
        <v>0.30396408702375</v>
      </c>
      <c r="E11" s="23">
        <v>0.75814500000000018</v>
      </c>
      <c r="F11" s="21" t="s">
        <v>76</v>
      </c>
      <c r="G11" s="24">
        <v>0.52307670559523445</v>
      </c>
      <c r="H11" s="20">
        <v>-1.0182649999999984</v>
      </c>
      <c r="I11" s="21" t="s">
        <v>76</v>
      </c>
      <c r="J11" s="24">
        <v>1.8547704729034662</v>
      </c>
    </row>
    <row r="12" spans="1:10" x14ac:dyDescent="0.25">
      <c r="A12" s="7" t="s">
        <v>29</v>
      </c>
      <c r="B12" s="20">
        <v>1.712840133333333</v>
      </c>
      <c r="C12" s="21" t="s">
        <v>76</v>
      </c>
      <c r="D12" s="22">
        <v>0.69291385512577841</v>
      </c>
      <c r="E12" s="23">
        <v>2.0581773333333335</v>
      </c>
      <c r="F12" s="21" t="s">
        <v>76</v>
      </c>
      <c r="G12" s="24">
        <v>2.3934956336450868</v>
      </c>
      <c r="H12" s="20">
        <v>0.67301866666666588</v>
      </c>
      <c r="I12" s="21" t="s">
        <v>76</v>
      </c>
      <c r="J12" s="24">
        <v>8.4718444619649773</v>
      </c>
    </row>
    <row r="13" spans="1:10" x14ac:dyDescent="0.25">
      <c r="A13" s="7" t="s">
        <v>35</v>
      </c>
      <c r="B13" s="20">
        <v>1.6932296666666675</v>
      </c>
      <c r="C13" s="21" t="s">
        <v>76</v>
      </c>
      <c r="D13" s="22">
        <v>0.82769503985073811</v>
      </c>
      <c r="E13" s="23">
        <v>1.375556666666667</v>
      </c>
      <c r="F13" s="21" t="s">
        <v>76</v>
      </c>
      <c r="G13" s="24">
        <v>1.1734543121395002</v>
      </c>
      <c r="H13" s="20">
        <v>2.6497533333333361</v>
      </c>
      <c r="I13" s="21" t="s">
        <v>76</v>
      </c>
      <c r="J13" s="24">
        <v>1.9944626844173681</v>
      </c>
    </row>
    <row r="14" spans="1:10" x14ac:dyDescent="0.25">
      <c r="A14" s="7" t="s">
        <v>39</v>
      </c>
      <c r="B14" s="20">
        <v>2.65</v>
      </c>
      <c r="C14" s="21" t="s">
        <v>76</v>
      </c>
      <c r="D14" s="22">
        <v>0.46199905611436914</v>
      </c>
      <c r="E14" s="23">
        <v>0.81787999999999983</v>
      </c>
      <c r="F14" s="21" t="s">
        <v>76</v>
      </c>
      <c r="G14" s="24">
        <v>0.70230016271210904</v>
      </c>
      <c r="H14" s="20">
        <v>0.23804416666666781</v>
      </c>
      <c r="I14" s="21" t="s">
        <v>76</v>
      </c>
      <c r="J14" s="24">
        <v>1.518252842288605</v>
      </c>
    </row>
    <row r="15" spans="1:10" x14ac:dyDescent="0.25">
      <c r="A15" s="7" t="s">
        <v>30</v>
      </c>
      <c r="B15" s="20">
        <v>0.25022685714285664</v>
      </c>
      <c r="C15" s="21" t="s">
        <v>76</v>
      </c>
      <c r="D15" s="22">
        <v>0.45922522208186967</v>
      </c>
      <c r="E15" s="23">
        <v>8.8520000000000001E-2</v>
      </c>
      <c r="F15" s="21" t="s">
        <v>76</v>
      </c>
      <c r="G15" s="24">
        <v>0.42202525232502369</v>
      </c>
      <c r="H15" s="20">
        <v>0.73713142857142955</v>
      </c>
      <c r="I15" s="21" t="s">
        <v>76</v>
      </c>
      <c r="J15" s="24">
        <v>0.78509225123396642</v>
      </c>
    </row>
    <row r="16" spans="1:10" x14ac:dyDescent="0.25">
      <c r="A16" s="7" t="s">
        <v>46</v>
      </c>
      <c r="B16" s="20">
        <v>0.38524912499999986</v>
      </c>
      <c r="C16" s="21" t="s">
        <v>76</v>
      </c>
      <c r="D16" s="22">
        <v>0.48764729996247952</v>
      </c>
      <c r="E16" s="23">
        <v>0.61731749999999996</v>
      </c>
      <c r="F16" s="21" t="s">
        <v>76</v>
      </c>
      <c r="G16" s="24">
        <v>0.28662338603370907</v>
      </c>
      <c r="H16" s="20">
        <v>-0.31351624999999927</v>
      </c>
      <c r="I16" s="21" t="s">
        <v>76</v>
      </c>
      <c r="J16" s="24">
        <v>2.2416790936065079</v>
      </c>
    </row>
    <row r="17" spans="1:10" x14ac:dyDescent="0.25">
      <c r="A17" s="7" t="s">
        <v>14</v>
      </c>
      <c r="B17" s="28">
        <v>-1.0906971249999999</v>
      </c>
      <c r="C17" s="29" t="s">
        <v>76</v>
      </c>
      <c r="D17" s="30">
        <v>0.54272916917620784</v>
      </c>
      <c r="E17" s="23">
        <v>0.19305500000000003</v>
      </c>
      <c r="F17" s="21" t="s">
        <v>76</v>
      </c>
      <c r="G17" s="24">
        <v>0.81579943941072752</v>
      </c>
      <c r="H17" s="20">
        <v>-4.9561162499999982</v>
      </c>
      <c r="I17" s="21" t="s">
        <v>76</v>
      </c>
      <c r="J17" s="24">
        <v>3.6251788092803596</v>
      </c>
    </row>
    <row r="18" spans="1:10" x14ac:dyDescent="0.25">
      <c r="A18" s="7" t="s">
        <v>20</v>
      </c>
      <c r="B18" s="20">
        <v>1.2244068571428568</v>
      </c>
      <c r="C18" s="21" t="s">
        <v>76</v>
      </c>
      <c r="D18" s="22">
        <v>0.65945728759894917</v>
      </c>
      <c r="E18" s="23">
        <v>1.8621700000000001</v>
      </c>
      <c r="F18" s="21" t="s">
        <v>76</v>
      </c>
      <c r="G18" s="24">
        <v>2.39992008435858</v>
      </c>
      <c r="H18" s="20">
        <v>-0.69591857142857172</v>
      </c>
      <c r="I18" s="21" t="s">
        <v>76</v>
      </c>
      <c r="J18" s="24">
        <v>8.7777938159556115</v>
      </c>
    </row>
    <row r="19" spans="1:10" x14ac:dyDescent="0.25">
      <c r="A19" s="8"/>
      <c r="B19" s="60"/>
      <c r="C19" s="60"/>
      <c r="D19" s="1"/>
      <c r="E19" s="5"/>
      <c r="F19" s="61"/>
      <c r="G19" s="6"/>
      <c r="H19" s="1"/>
      <c r="I19" s="1"/>
      <c r="J19" s="6"/>
    </row>
  </sheetData>
  <mergeCells count="6"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site info</vt:lpstr>
      <vt:lpstr>Section AA</vt:lpstr>
      <vt:lpstr>Section BB</vt:lpstr>
      <vt:lpstr>PM-dist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jyang01</dc:creator>
  <cp:lastModifiedBy>jyang01</cp:lastModifiedBy>
  <dcterms:created xsi:type="dcterms:W3CDTF">2014-03-28T19:06:39Z</dcterms:created>
  <dcterms:modified xsi:type="dcterms:W3CDTF">2014-06-15T00:12:16Z</dcterms:modified>
</cp:coreProperties>
</file>