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Prednisolon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Sheet1" sheetId="3" r:id="rId3"/>
  </sheets>
  <calcPr calcId="171027"/>
</workbook>
</file>

<file path=xl/calcChain.xml><?xml version="1.0" encoding="utf-8"?>
<calcChain xmlns="http://schemas.openxmlformats.org/spreadsheetml/2006/main">
  <c r="F22" i="3" l="1"/>
  <c r="F23" i="3"/>
  <c r="F24" i="3"/>
  <c r="F25" i="3"/>
  <c r="F26" i="3"/>
  <c r="F27" i="3"/>
  <c r="F28" i="3"/>
  <c r="F29" i="3"/>
  <c r="F30" i="3"/>
  <c r="F31" i="3"/>
  <c r="F32" i="3"/>
  <c r="F21" i="3"/>
  <c r="N22" i="3" l="1"/>
  <c r="O22" i="3"/>
  <c r="P22" i="3"/>
  <c r="Q22" i="3"/>
  <c r="N23" i="3"/>
  <c r="O23" i="3"/>
  <c r="P23" i="3"/>
  <c r="Q23" i="3"/>
  <c r="N24" i="3"/>
  <c r="O24" i="3"/>
  <c r="P24" i="3"/>
  <c r="Q24" i="3"/>
  <c r="N25" i="3"/>
  <c r="O25" i="3"/>
  <c r="P25" i="3"/>
  <c r="Q25" i="3"/>
  <c r="N26" i="3"/>
  <c r="O26" i="3"/>
  <c r="P26" i="3"/>
  <c r="Q26" i="3"/>
  <c r="N27" i="3"/>
  <c r="O27" i="3"/>
  <c r="P27" i="3"/>
  <c r="Q27" i="3"/>
  <c r="N28" i="3"/>
  <c r="O28" i="3"/>
  <c r="P28" i="3"/>
  <c r="Q28" i="3"/>
  <c r="N29" i="3"/>
  <c r="O29" i="3"/>
  <c r="P29" i="3"/>
  <c r="Q29" i="3"/>
  <c r="N30" i="3"/>
  <c r="O30" i="3"/>
  <c r="P30" i="3"/>
  <c r="Q30" i="3"/>
  <c r="N31" i="3"/>
  <c r="O31" i="3"/>
  <c r="P31" i="3"/>
  <c r="Q31" i="3"/>
  <c r="N32" i="3"/>
  <c r="O32" i="3"/>
  <c r="P32" i="3"/>
  <c r="Q32" i="3"/>
  <c r="N33" i="3"/>
  <c r="O33" i="3"/>
  <c r="P33" i="3"/>
  <c r="Q33" i="3"/>
  <c r="O21" i="3"/>
  <c r="P21" i="3"/>
  <c r="N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D21" i="3"/>
  <c r="E21" i="3"/>
  <c r="C21" i="3"/>
  <c r="R12" i="2" l="1"/>
  <c r="R15" i="2" l="1"/>
  <c r="R14" i="2"/>
  <c r="C9" i="2" l="1"/>
  <c r="S9" i="2"/>
  <c r="K10" i="2"/>
  <c r="S10" i="2"/>
  <c r="D11" i="2"/>
  <c r="L11" i="2"/>
  <c r="T11" i="2"/>
  <c r="P12" i="2"/>
  <c r="X12" i="2"/>
  <c r="B7" i="2"/>
  <c r="D9" i="2" l="1"/>
  <c r="H9" i="2"/>
  <c r="L9" i="2"/>
  <c r="P9" i="2"/>
  <c r="T9" i="2"/>
  <c r="X9" i="2"/>
  <c r="E10" i="2"/>
  <c r="I10" i="2"/>
  <c r="M10" i="2"/>
  <c r="Q10" i="2"/>
  <c r="U10" i="2"/>
  <c r="Y10" i="2"/>
  <c r="F11" i="2"/>
  <c r="J11" i="2"/>
  <c r="N11" i="2"/>
  <c r="R11" i="2"/>
  <c r="V11" i="2"/>
  <c r="N12" i="2"/>
  <c r="V12" i="2"/>
  <c r="B10" i="2"/>
  <c r="E9" i="2"/>
  <c r="I9" i="2"/>
  <c r="M9" i="2"/>
  <c r="Q9" i="2"/>
  <c r="U9" i="2"/>
  <c r="Y9" i="2"/>
  <c r="F10" i="2"/>
  <c r="J10" i="2"/>
  <c r="N10" i="2"/>
  <c r="R10" i="2"/>
  <c r="V10" i="2"/>
  <c r="C11" i="2"/>
  <c r="G11" i="2"/>
  <c r="K11" i="2"/>
  <c r="O11" i="2"/>
  <c r="S11" i="2"/>
  <c r="W11" i="2"/>
  <c r="O12" i="2"/>
  <c r="S12" i="2"/>
  <c r="S14" i="2" s="1"/>
  <c r="W12" i="2"/>
  <c r="B11" i="2"/>
  <c r="F9" i="2"/>
  <c r="J9" i="2"/>
  <c r="N9" i="2"/>
  <c r="R9" i="2"/>
  <c r="V9" i="2"/>
  <c r="C10" i="2"/>
  <c r="C14" i="2" s="1"/>
  <c r="G10" i="2"/>
  <c r="U12" i="2"/>
  <c r="Y11" i="2"/>
  <c r="Q11" i="2"/>
  <c r="I11" i="2"/>
  <c r="X10" i="2"/>
  <c r="P10" i="2"/>
  <c r="H10" i="2"/>
  <c r="O9" i="2"/>
  <c r="B9" i="2"/>
  <c r="T12" i="2"/>
  <c r="X11" i="2"/>
  <c r="P11" i="2"/>
  <c r="H11" i="2"/>
  <c r="W10" i="2"/>
  <c r="O10" i="2"/>
  <c r="D10" i="2"/>
  <c r="K9" i="2"/>
  <c r="Y12" i="2"/>
  <c r="Q12" i="2"/>
  <c r="U11" i="2"/>
  <c r="M11" i="2"/>
  <c r="E11" i="2"/>
  <c r="T10" i="2"/>
  <c r="L10" i="2"/>
  <c r="W9" i="2"/>
  <c r="G9" i="2"/>
  <c r="W15" i="2" l="1"/>
  <c r="W14" i="2"/>
  <c r="K15" i="2"/>
  <c r="K14" i="2"/>
  <c r="B15" i="2"/>
  <c r="B14" i="2"/>
  <c r="J15" i="2"/>
  <c r="J14" i="2"/>
  <c r="M15" i="2"/>
  <c r="M14" i="2"/>
  <c r="P15" i="2"/>
  <c r="P14" i="2"/>
  <c r="S15" i="2"/>
  <c r="C15" i="2"/>
  <c r="V15" i="2"/>
  <c r="V14" i="2"/>
  <c r="F15" i="2"/>
  <c r="F14" i="2"/>
  <c r="Y15" i="2"/>
  <c r="Y14" i="2"/>
  <c r="I15" i="2"/>
  <c r="I14" i="2"/>
  <c r="L15" i="2"/>
  <c r="L14" i="2"/>
  <c r="U15" i="2"/>
  <c r="U14" i="2"/>
  <c r="E15" i="2"/>
  <c r="E14" i="2"/>
  <c r="X15" i="2"/>
  <c r="X14" i="2"/>
  <c r="H15" i="2"/>
  <c r="H14" i="2"/>
  <c r="G14" i="2"/>
  <c r="G15" i="2"/>
  <c r="O14" i="2"/>
  <c r="O15" i="2"/>
  <c r="N15" i="2"/>
  <c r="N14" i="2"/>
  <c r="Q15" i="2"/>
  <c r="Q14" i="2"/>
  <c r="T15" i="2"/>
  <c r="T14" i="2"/>
  <c r="D15" i="2"/>
  <c r="D14" i="2"/>
</calcChain>
</file>

<file path=xl/sharedStrings.xml><?xml version="1.0" encoding="utf-8"?>
<sst xmlns="http://schemas.openxmlformats.org/spreadsheetml/2006/main" count="227" uniqueCount="93">
  <si>
    <t>User: HARTIG</t>
  </si>
  <si>
    <t>Path: C:\Program Files\BMG\Omega\P Hartig\Data\</t>
  </si>
  <si>
    <t>Test ID: 659</t>
  </si>
  <si>
    <t>Test Name: LUCIFERASE</t>
  </si>
  <si>
    <t>Date: 2/16/2017</t>
  </si>
  <si>
    <t>Time: 11:56:31 AM</t>
  </si>
  <si>
    <t>ID1: elizabeth</t>
  </si>
  <si>
    <t>ID2: CV1a-hGR, Dex curve prednisolone</t>
  </si>
  <si>
    <t>ID3: 2-16-2017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</si>
  <si>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</si>
  <si>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</si>
  <si>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</si>
  <si>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</si>
  <si>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</si>
  <si>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</si>
  <si>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</si>
  <si>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</si>
  <si>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</si>
  <si>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</si>
  <si>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</si>
  <si>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</si>
  <si>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</si>
  <si>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</si>
  <si>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</si>
  <si>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</si>
  <si>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</si>
  <si>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</si>
  <si>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</si>
  <si>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</si>
  <si>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</si>
  <si>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</si>
  <si>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</si>
  <si>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</si>
  <si>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</si>
  <si>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</si>
  <si>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</si>
  <si>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</si>
  <si>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30pM prednisolone</t>
  </si>
  <si>
    <t>100pM prednisolone</t>
  </si>
  <si>
    <t>300pM prednisolone</t>
  </si>
  <si>
    <t>1nM prednisolone</t>
  </si>
  <si>
    <t>3nM prednisolone</t>
  </si>
  <si>
    <t>10nM prednisolone</t>
  </si>
  <si>
    <t>30nM prednisolone</t>
  </si>
  <si>
    <t>100nM prednisolone</t>
  </si>
  <si>
    <t>300nM prednisolone</t>
  </si>
  <si>
    <t>1uM prednisolone</t>
  </si>
  <si>
    <t>3uM prednisolone</t>
  </si>
  <si>
    <t>10uM prednisolone</t>
  </si>
  <si>
    <t>3. Sample IDs</t>
  </si>
  <si>
    <t>Plate: COSTAR 96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</si>
  <si>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</si>
  <si>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</si>
  <si>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</si>
  <si>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</si>
  <si>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</si>
  <si>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</si>
  <si>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</si>
  <si>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</si>
  <si>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</si>
  <si>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</si>
  <si>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</si>
  <si>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</si>
  <si>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30pM Prednisolone</t>
  </si>
  <si>
    <t>100pM Prednisolone</t>
  </si>
  <si>
    <t>300pM Prednisolone</t>
  </si>
  <si>
    <t>1nM Prednisolone</t>
  </si>
  <si>
    <t>3nM Prednisolone</t>
  </si>
  <si>
    <t>10nM Prednisolone</t>
  </si>
  <si>
    <t>30nM Prednisolone</t>
  </si>
  <si>
    <t>100nM Prednisolone</t>
  </si>
  <si>
    <t>300nM Prednisolone</t>
  </si>
  <si>
    <t>1uM Prednisolone</t>
  </si>
  <si>
    <t>3uM Prednisolone</t>
  </si>
  <si>
    <t>10uM Prednisolone</t>
  </si>
  <si>
    <t>1pM</t>
  </si>
  <si>
    <t>3pM</t>
  </si>
  <si>
    <t>10pM</t>
  </si>
  <si>
    <t>30pM</t>
  </si>
  <si>
    <t>100pM</t>
  </si>
  <si>
    <t>300pM</t>
  </si>
  <si>
    <t>1nM</t>
  </si>
  <si>
    <t>3nM</t>
  </si>
  <si>
    <t>10nM</t>
  </si>
  <si>
    <t>30nM</t>
  </si>
  <si>
    <t>100nM</t>
  </si>
  <si>
    <t xml:space="preserve">100pM  </t>
  </si>
  <si>
    <t xml:space="preserve">300pM </t>
  </si>
  <si>
    <t>300nM</t>
  </si>
  <si>
    <t>1uM</t>
  </si>
  <si>
    <t>3uM</t>
  </si>
  <si>
    <t>10uM</t>
  </si>
  <si>
    <t>Top of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</si>
</sst>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3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Border="1"/>
    <xf numFmtId="0" fontId="6" fillId="4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ont="1" applyBorder="1"/>
    <xf numFmtId="0" fontId="7" fillId="0" borderId="9" xfId="0" applyFont="1" applyBorder="1"/>
    <xf numFmtId="0" fontId="0" fillId="0" borderId="9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Transactivation Bioassay:</a:t>
            </a:r>
          </a:p>
          <a:p>
            <a:pPr>
              <a:defRPr/>
            </a:pPr>
            <a:r>
              <a:rPr lang="en-US"/>
              <a:t>Prednisolone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13A-48B4-9DCA-45A1A3F009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13A-48B4-9DCA-45A1A3F0099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3A-48B4-9DCA-45A1A3F0099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13A-48B4-9DCA-45A1A3F0099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13A-48B4-9DCA-45A1A3F0099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3A-48B4-9DCA-45A1A3F0099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3A-48B4-9DCA-45A1A3F009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13A-48B4-9DCA-45A1A3F0099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3A-48B4-9DCA-45A1A3F009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13A-48B4-9DCA-45A1A3F0099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3A-48B4-9DCA-45A1A3F0099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3A-48B4-9DCA-45A1A3F0099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13A-48B4-9DCA-45A1A3F0099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13A-48B4-9DCA-45A1A3F0099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13A-48B4-9DCA-45A1A3F0099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13A-48B4-9DCA-45A1A3F0099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13A-48B4-9DCA-45A1A3F0099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3A-48B4-9DCA-45A1A3F0099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13A-48B4-9DCA-45A1A3F0099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13A-48B4-9DCA-45A1A3F0099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13A-48B4-9DCA-45A1A3F0099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13A-48B4-9DCA-45A1A3F0099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13A-48B4-9DCA-45A1A3F0099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13A-48B4-9DCA-45A1A3F00991}"/>
              </c:ext>
            </c:extLst>
          </c:dPt>
          <c:errBars>
            <c:errBarType val="both"/>
            <c:errValType val="cust"/>
            <c:noEndCap val="0"/>
            <c:plus>
              <c:numRef>
                <c:f>Analysis!$C$19:$C$43</c:f>
                <c:numCache>
                  <c:formatCode>General</c:formatCode>
                  <c:ptCount val="25"/>
                  <c:pt idx="0">
                    <c:v>7.0818674345717605E-2</c:v>
                  </c:pt>
                  <c:pt idx="1">
                    <c:v>2.2492420944414487E-2</c:v>
                  </c:pt>
                  <c:pt idx="2">
                    <c:v>3.7748678136082119E-2</c:v>
                  </c:pt>
                  <c:pt idx="3">
                    <c:v>9.495353856602938E-2</c:v>
                  </c:pt>
                  <c:pt idx="4">
                    <c:v>6.3489781495658842E-2</c:v>
                  </c:pt>
                  <c:pt idx="5">
                    <c:v>0.82973264130687252</c:v>
                  </c:pt>
                  <c:pt idx="6">
                    <c:v>0.78845959801353704</c:v>
                  </c:pt>
                  <c:pt idx="7">
                    <c:v>0.45120870029358912</c:v>
                  </c:pt>
                  <c:pt idx="8">
                    <c:v>0.22026871103003365</c:v>
                  </c:pt>
                  <c:pt idx="9">
                    <c:v>2.0959757832638823</c:v>
                  </c:pt>
                  <c:pt idx="10">
                    <c:v>2.5633481662834061</c:v>
                  </c:pt>
                  <c:pt idx="11">
                    <c:v>1.2257317462373278</c:v>
                  </c:pt>
                  <c:pt idx="13">
                    <c:v>3.4416803310841175E-2</c:v>
                  </c:pt>
                  <c:pt idx="14">
                    <c:v>7.3713205007133964E-2</c:v>
                  </c:pt>
                  <c:pt idx="15">
                    <c:v>5.3413344170819638E-2</c:v>
                  </c:pt>
                  <c:pt idx="16">
                    <c:v>0.27644674829464244</c:v>
                  </c:pt>
                  <c:pt idx="17">
                    <c:v>0.49957271513524865</c:v>
                  </c:pt>
                  <c:pt idx="18">
                    <c:v>2.1899192023231056</c:v>
                  </c:pt>
                  <c:pt idx="19">
                    <c:v>0.73276336377262763</c:v>
                  </c:pt>
                  <c:pt idx="20">
                    <c:v>2.8698447163207423</c:v>
                  </c:pt>
                  <c:pt idx="21">
                    <c:v>1.363920918007975</c:v>
                  </c:pt>
                  <c:pt idx="22">
                    <c:v>0.42004564099084463</c:v>
                  </c:pt>
                  <c:pt idx="23">
                    <c:v>1.3640893459547336</c:v>
                  </c:pt>
                  <c:pt idx="24">
                    <c:v>0.89302845999530511</c:v>
                  </c:pt>
                </c:numCache>
              </c:numRef>
            </c:plus>
            <c:minus>
              <c:numRef>
                <c:f>Analysis!$C$19:$C$43</c:f>
                <c:numCache>
                  <c:formatCode>General</c:formatCode>
                  <c:ptCount val="25"/>
                  <c:pt idx="0">
                    <c:v>7.0818674345717605E-2</c:v>
                  </c:pt>
                  <c:pt idx="1">
                    <c:v>2.2492420944414487E-2</c:v>
                  </c:pt>
                  <c:pt idx="2">
                    <c:v>3.7748678136082119E-2</c:v>
                  </c:pt>
                  <c:pt idx="3">
                    <c:v>9.495353856602938E-2</c:v>
                  </c:pt>
                  <c:pt idx="4">
                    <c:v>6.3489781495658842E-2</c:v>
                  </c:pt>
                  <c:pt idx="5">
                    <c:v>0.82973264130687252</c:v>
                  </c:pt>
                  <c:pt idx="6">
                    <c:v>0.78845959801353704</c:v>
                  </c:pt>
                  <c:pt idx="7">
                    <c:v>0.45120870029358912</c:v>
                  </c:pt>
                  <c:pt idx="8">
                    <c:v>0.22026871103003365</c:v>
                  </c:pt>
                  <c:pt idx="9">
                    <c:v>2.0959757832638823</c:v>
                  </c:pt>
                  <c:pt idx="10">
                    <c:v>2.5633481662834061</c:v>
                  </c:pt>
                  <c:pt idx="11">
                    <c:v>1.2257317462373278</c:v>
                  </c:pt>
                  <c:pt idx="13">
                    <c:v>3.4416803310841175E-2</c:v>
                  </c:pt>
                  <c:pt idx="14">
                    <c:v>7.3713205007133964E-2</c:v>
                  </c:pt>
                  <c:pt idx="15">
                    <c:v>5.3413344170819638E-2</c:v>
                  </c:pt>
                  <c:pt idx="16">
                    <c:v>0.27644674829464244</c:v>
                  </c:pt>
                  <c:pt idx="17">
                    <c:v>0.49957271513524865</c:v>
                  </c:pt>
                  <c:pt idx="18">
                    <c:v>2.1899192023231056</c:v>
                  </c:pt>
                  <c:pt idx="19">
                    <c:v>0.73276336377262763</c:v>
                  </c:pt>
                  <c:pt idx="20">
                    <c:v>2.8698447163207423</c:v>
                  </c:pt>
                  <c:pt idx="21">
                    <c:v>1.363920918007975</c:v>
                  </c:pt>
                  <c:pt idx="22">
                    <c:v>0.42004564099084463</c:v>
                  </c:pt>
                  <c:pt idx="23">
                    <c:v>1.3640893459547336</c:v>
                  </c:pt>
                  <c:pt idx="24">
                    <c:v>0.89302845999530511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Analysis!$A$19:$A$43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30pM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30pM</c:v>
                </c:pt>
                <c:pt idx="14">
                  <c:v>100pM  </c:v>
                </c:pt>
                <c:pt idx="15">
                  <c:v>300pM </c:v>
                </c:pt>
                <c:pt idx="16">
                  <c:v>1nM</c:v>
                </c:pt>
                <c:pt idx="17">
                  <c:v>3nM</c:v>
                </c:pt>
                <c:pt idx="18">
                  <c:v>10nM</c:v>
                </c:pt>
                <c:pt idx="19">
                  <c:v>30nM</c:v>
                </c:pt>
                <c:pt idx="20">
                  <c:v>100nM</c:v>
                </c:pt>
                <c:pt idx="21">
                  <c:v>300nM</c:v>
                </c:pt>
                <c:pt idx="22">
                  <c:v>1uM</c:v>
                </c:pt>
                <c:pt idx="23">
                  <c:v>3uM</c:v>
                </c:pt>
                <c:pt idx="24">
                  <c:v>10uM</c:v>
                </c:pt>
              </c:strCache>
            </c:strRef>
          </c:cat>
          <c:val>
            <c:numRef>
              <c:f>Analysis!$B$19:$B$43</c:f>
              <c:numCache>
                <c:formatCode>General</c:formatCode>
                <c:ptCount val="25"/>
                <c:pt idx="0">
                  <c:v>1</c:v>
                </c:pt>
                <c:pt idx="1">
                  <c:v>1.0583873957367933</c:v>
                </c:pt>
                <c:pt idx="2">
                  <c:v>1.0454124189063947</c:v>
                </c:pt>
                <c:pt idx="3">
                  <c:v>1.2066728452270621</c:v>
                </c:pt>
                <c:pt idx="4">
                  <c:v>3.0240963855421685</c:v>
                </c:pt>
                <c:pt idx="5">
                  <c:v>27.331788693234472</c:v>
                </c:pt>
                <c:pt idx="6">
                  <c:v>61.036144578313248</c:v>
                </c:pt>
                <c:pt idx="7">
                  <c:v>88.170528266913792</c:v>
                </c:pt>
                <c:pt idx="8">
                  <c:v>107.69138090824838</c:v>
                </c:pt>
                <c:pt idx="9">
                  <c:v>113.84522706209452</c:v>
                </c:pt>
                <c:pt idx="10">
                  <c:v>109.59499536607971</c:v>
                </c:pt>
                <c:pt idx="11">
                  <c:v>117.45875810936052</c:v>
                </c:pt>
                <c:pt idx="13">
                  <c:v>1.0586190917516218</c:v>
                </c:pt>
                <c:pt idx="14">
                  <c:v>1.0586190917516218</c:v>
                </c:pt>
                <c:pt idx="15">
                  <c:v>1.6424930491195551</c:v>
                </c:pt>
                <c:pt idx="16">
                  <c:v>13.575764596848934</c:v>
                </c:pt>
                <c:pt idx="17">
                  <c:v>43.188137164040775</c:v>
                </c:pt>
                <c:pt idx="18">
                  <c:v>78.521316033364215</c:v>
                </c:pt>
                <c:pt idx="19">
                  <c:v>98.206904541241897</c:v>
                </c:pt>
                <c:pt idx="20">
                  <c:v>110.96385542168674</c:v>
                </c:pt>
                <c:pt idx="21">
                  <c:v>109.08503243744207</c:v>
                </c:pt>
                <c:pt idx="22">
                  <c:v>108.29610750695088</c:v>
                </c:pt>
                <c:pt idx="23">
                  <c:v>105.82298424467099</c:v>
                </c:pt>
                <c:pt idx="24">
                  <c:v>110.72752548656163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A-48B4-9DCA-45A1A3F0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010768"/>
        <c:axId val="448011096"/>
      </c:barChart>
      <c:catAx>
        <c:axId val="448010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011096"/>
        <c:crosses val="autoZero"/>
        <c:auto val="1"/>
        <c:lblAlgn val="ctr"/>
        <c:lblOffset val="100"/>
        <c:noMultiLvlLbl val="0"/>
      </c:catAx>
      <c:valAx>
        <c:axId val="448011096"/>
        <c:scaling>
          <c:orientation val="minMax"/>
          <c:max val="1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 Induction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0107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18</xdr:row>
      <xdr:rowOff>9524</xdr:rowOff>
    </xdr:from>
    <xdr:to>
      <xdr:col>13</xdr:col>
      <xdr:colOff>619125</xdr:colOff>
      <xdr:row>38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34</xdr:row>
      <xdr:rowOff>57150</xdr:rowOff>
    </xdr:from>
    <xdr:to>
      <xdr:col>9</xdr:col>
      <xdr:colOff>419100</xdr:colOff>
      <xdr:row>36</xdr:row>
      <xdr:rowOff>76200</xdr:rowOff>
    </xdr:to>
    <xdr:cxnSp macro="">
      <xdr:nvCxnSpPr>
        <xdr:cNvPr id="4" name="Straight Connector 3"/>
        <xdr:cNvCxnSpPr/>
      </xdr:nvCxnSpPr>
      <xdr:spPr>
        <a:xfrm flipH="1">
          <a:off x="5514975" y="6772275"/>
          <a:ext cx="390525" cy="4000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171449</xdr:colOff>
      <xdr:row>36</xdr:row>
      <xdr:rowOff>123824</xdr:rowOff>
    </xdr:from>
    <xdr:to>
      <xdr:col>8</xdr:col>
      <xdr:colOff>409574</xdr:colOff>
      <xdr:row>37</xdr:row>
      <xdr:rowOff>152399</xdr:rowOff>
    </xdr:to>
    <xdr:sp macro="" textlink="">
      <xdr:nvSpPr>
        <xdr:cNvPr id="6" name="TextBox 5"/>
        <xdr:cNvSpPr txBox="1"/>
      </xdr:nvSpPr>
      <xdr:spPr>
        <a:xfrm>
          <a:off x="3829049" y="7219949"/>
          <a:ext cx="1457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</a:rPr>
            <a:t>Dexamethasone</a:t>
          </a:r>
        </a:p>
      </xdr:txBody>
    </xdr:sp>
    <xdr:clientData/>
  </xdr:twoCellAnchor>
  <xdr:twoCellAnchor>
    <xdr:from>
      <xdr:col>10</xdr:col>
      <xdr:colOff>485774</xdr:colOff>
      <xdr:row>36</xdr:row>
      <xdr:rowOff>85724</xdr:rowOff>
    </xdr:from>
    <xdr:to>
      <xdr:col>13</xdr:col>
      <xdr:colOff>114299</xdr:colOff>
      <xdr:row>37</xdr:row>
      <xdr:rowOff>114299</xdr:rowOff>
    </xdr:to>
    <xdr:sp macro="" textlink="">
      <xdr:nvSpPr>
        <xdr:cNvPr id="7" name="TextBox 6"/>
        <xdr:cNvSpPr txBox="1"/>
      </xdr:nvSpPr>
      <xdr:spPr>
        <a:xfrm>
          <a:off x="6581774" y="7181849"/>
          <a:ext cx="14573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</a:rPr>
            <a:t>Prednisolone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workbookViewId="0">
      <selection activeCell="F21" sqref="F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409</v>
      </c>
      <c r="C14" s="11">
        <v>380</v>
      </c>
      <c r="D14" s="11">
        <v>360</v>
      </c>
      <c r="E14" s="11">
        <v>412</v>
      </c>
      <c r="F14" s="11">
        <v>1090</v>
      </c>
      <c r="G14" s="11">
        <v>9679</v>
      </c>
      <c r="H14" s="11">
        <v>21728</v>
      </c>
      <c r="I14" s="11">
        <v>31427</v>
      </c>
      <c r="J14" s="11">
        <v>38793</v>
      </c>
      <c r="K14" s="11">
        <v>41729</v>
      </c>
      <c r="L14" s="11">
        <v>39518</v>
      </c>
      <c r="M14" s="12">
        <v>43003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346</v>
      </c>
      <c r="C15" s="14">
        <v>395</v>
      </c>
      <c r="D15" s="14">
        <v>403</v>
      </c>
      <c r="E15" s="14">
        <v>501</v>
      </c>
      <c r="F15" s="14">
        <v>1047</v>
      </c>
      <c r="G15" s="14">
        <v>9406</v>
      </c>
      <c r="H15" s="14">
        <v>21614</v>
      </c>
      <c r="I15" s="14">
        <v>31989</v>
      </c>
      <c r="J15" s="14">
        <v>38576</v>
      </c>
      <c r="K15" s="14">
        <v>39439</v>
      </c>
      <c r="L15" s="14">
        <v>40962</v>
      </c>
      <c r="M15" s="15">
        <v>41476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324</v>
      </c>
      <c r="C16" s="14">
        <v>367</v>
      </c>
      <c r="D16" s="14">
        <v>365</v>
      </c>
      <c r="E16" s="14">
        <v>389</v>
      </c>
      <c r="F16" s="14">
        <v>1126</v>
      </c>
      <c r="G16" s="14">
        <v>10406</v>
      </c>
      <c r="H16" s="14">
        <v>22516</v>
      </c>
      <c r="I16" s="14">
        <v>31720</v>
      </c>
      <c r="J16" s="14">
        <v>38830</v>
      </c>
      <c r="K16" s="14">
        <v>41671</v>
      </c>
      <c r="L16" s="14">
        <v>37773</v>
      </c>
      <c r="M16" s="15">
        <v>42259</v>
      </c>
    </row>
    <row r="17" spans="1:13" x14ac:dyDescent="0.25">
      <c r="A17" s="2" t="s">
        <v>14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x14ac:dyDescent="0.25">
      <c r="A18" s="2" t="s">
        <v>15</v>
      </c>
      <c r="B18" s="13">
        <v>398</v>
      </c>
      <c r="C18" s="14">
        <v>460</v>
      </c>
      <c r="D18" s="14">
        <v>595</v>
      </c>
      <c r="E18" s="14">
        <v>5079</v>
      </c>
      <c r="F18" s="14">
        <v>15824</v>
      </c>
      <c r="G18" s="14">
        <v>29012</v>
      </c>
      <c r="H18" s="14">
        <v>35758</v>
      </c>
      <c r="I18" s="14">
        <v>41029</v>
      </c>
      <c r="J18" s="14">
        <v>39632</v>
      </c>
      <c r="K18" s="14">
        <v>39259</v>
      </c>
      <c r="L18" s="14">
        <v>39157</v>
      </c>
      <c r="M18" s="15">
        <v>40161</v>
      </c>
    </row>
    <row r="19" spans="1:13" x14ac:dyDescent="0.25">
      <c r="A19" s="2" t="s">
        <v>16</v>
      </c>
      <c r="B19" s="13">
        <v>404</v>
      </c>
      <c r="C19" s="14">
        <v>358</v>
      </c>
      <c r="D19" s="14">
        <v>643</v>
      </c>
      <c r="E19" s="14">
        <v>4935</v>
      </c>
      <c r="F19" s="14">
        <v>15205</v>
      </c>
      <c r="G19" s="14">
        <v>30022</v>
      </c>
      <c r="H19" s="14">
        <v>35235</v>
      </c>
      <c r="I19" s="14">
        <v>36869</v>
      </c>
      <c r="J19" s="14">
        <v>40427</v>
      </c>
      <c r="K19" s="14">
        <v>39152</v>
      </c>
      <c r="L19" s="14">
        <v>36774</v>
      </c>
      <c r="M19" s="15">
        <v>40181</v>
      </c>
    </row>
    <row r="20" spans="1:13" x14ac:dyDescent="0.25">
      <c r="A20" s="2" t="s">
        <v>17</v>
      </c>
      <c r="B20" s="13">
        <v>370</v>
      </c>
      <c r="C20" s="14">
        <v>348</v>
      </c>
      <c r="D20" s="14">
        <v>556</v>
      </c>
      <c r="E20" s="14">
        <v>4911</v>
      </c>
      <c r="F20" s="14">
        <v>15571</v>
      </c>
      <c r="G20" s="14">
        <v>27428</v>
      </c>
      <c r="H20" s="14">
        <v>34611</v>
      </c>
      <c r="I20" s="14">
        <v>41339</v>
      </c>
      <c r="J20" s="14">
        <v>38294</v>
      </c>
      <c r="K20" s="14">
        <v>38632</v>
      </c>
      <c r="L20" s="14">
        <v>38236</v>
      </c>
      <c r="M20" s="15">
        <v>38863</v>
      </c>
    </row>
    <row r="21" spans="1:13" x14ac:dyDescent="0.25">
      <c r="A21" s="2" t="s">
        <v>18</v>
      </c>
      <c r="B21" s="16">
        <v>351</v>
      </c>
      <c r="C21" s="17">
        <v>357</v>
      </c>
      <c r="D21" s="17">
        <v>569</v>
      </c>
      <c r="E21" s="17">
        <v>4606</v>
      </c>
      <c r="F21" s="17">
        <v>128</v>
      </c>
      <c r="G21" s="17">
        <v>26504</v>
      </c>
      <c r="H21" s="17">
        <v>35683</v>
      </c>
      <c r="I21" s="17">
        <v>40403</v>
      </c>
      <c r="J21" s="17">
        <v>38584</v>
      </c>
      <c r="K21" s="17">
        <v>38759</v>
      </c>
      <c r="L21" s="17">
        <v>38077</v>
      </c>
      <c r="M21" s="18">
        <v>40095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360</v>
      </c>
      <c r="C25" s="11">
        <v>381</v>
      </c>
      <c r="D25" s="11">
        <v>376</v>
      </c>
      <c r="E25" s="11">
        <v>434</v>
      </c>
      <c r="F25" s="11">
        <v>1088</v>
      </c>
      <c r="G25" s="11">
        <v>9830</v>
      </c>
      <c r="H25" s="11">
        <v>21953</v>
      </c>
      <c r="I25" s="11">
        <v>31712</v>
      </c>
      <c r="J25" s="11">
        <v>38733</v>
      </c>
      <c r="K25" s="11">
        <v>40946</v>
      </c>
      <c r="L25" s="11">
        <v>39418</v>
      </c>
      <c r="M25" s="12">
        <v>42246</v>
      </c>
    </row>
    <row r="26" spans="1:13" x14ac:dyDescent="0.25">
      <c r="A26" s="2" t="s">
        <v>12</v>
      </c>
      <c r="B26" s="13">
        <v>360</v>
      </c>
      <c r="C26" s="14">
        <v>381</v>
      </c>
      <c r="D26" s="14">
        <v>376</v>
      </c>
      <c r="E26" s="14">
        <v>434</v>
      </c>
      <c r="F26" s="14">
        <v>1088</v>
      </c>
      <c r="G26" s="14">
        <v>9830</v>
      </c>
      <c r="H26" s="14">
        <v>21953</v>
      </c>
      <c r="I26" s="14">
        <v>31712</v>
      </c>
      <c r="J26" s="14">
        <v>38733</v>
      </c>
      <c r="K26" s="14">
        <v>40946</v>
      </c>
      <c r="L26" s="14">
        <v>39418</v>
      </c>
      <c r="M26" s="15">
        <v>42246</v>
      </c>
    </row>
    <row r="27" spans="1:13" x14ac:dyDescent="0.25">
      <c r="A27" s="2" t="s">
        <v>13</v>
      </c>
      <c r="B27" s="13">
        <v>360</v>
      </c>
      <c r="C27" s="14">
        <v>381</v>
      </c>
      <c r="D27" s="14">
        <v>376</v>
      </c>
      <c r="E27" s="14">
        <v>434</v>
      </c>
      <c r="F27" s="14">
        <v>1088</v>
      </c>
      <c r="G27" s="14">
        <v>9830</v>
      </c>
      <c r="H27" s="14">
        <v>21953</v>
      </c>
      <c r="I27" s="14">
        <v>31712</v>
      </c>
      <c r="J27" s="14">
        <v>38733</v>
      </c>
      <c r="K27" s="14">
        <v>40946</v>
      </c>
      <c r="L27" s="14">
        <v>39418</v>
      </c>
      <c r="M27" s="15">
        <v>42246</v>
      </c>
    </row>
    <row r="28" spans="1:13" x14ac:dyDescent="0.25">
      <c r="A28" s="2" t="s">
        <v>14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x14ac:dyDescent="0.25">
      <c r="A29" s="2" t="s">
        <v>15</v>
      </c>
      <c r="B29" s="13">
        <v>381</v>
      </c>
      <c r="C29" s="14">
        <v>381</v>
      </c>
      <c r="D29" s="14">
        <v>591</v>
      </c>
      <c r="E29" s="14">
        <v>4883</v>
      </c>
      <c r="F29" s="14">
        <v>11682</v>
      </c>
      <c r="G29" s="14">
        <v>28242</v>
      </c>
      <c r="H29" s="14">
        <v>35322</v>
      </c>
      <c r="I29" s="14">
        <v>39910</v>
      </c>
      <c r="J29" s="14">
        <v>39234</v>
      </c>
      <c r="K29" s="14">
        <v>38951</v>
      </c>
      <c r="L29" s="14">
        <v>38061</v>
      </c>
      <c r="M29" s="15">
        <v>39825</v>
      </c>
    </row>
    <row r="30" spans="1:13" x14ac:dyDescent="0.25">
      <c r="A30" s="2" t="s">
        <v>16</v>
      </c>
      <c r="B30" s="13">
        <v>381</v>
      </c>
      <c r="C30" s="14">
        <v>381</v>
      </c>
      <c r="D30" s="14">
        <v>591</v>
      </c>
      <c r="E30" s="14">
        <v>4883</v>
      </c>
      <c r="F30" s="14">
        <v>11682</v>
      </c>
      <c r="G30" s="14">
        <v>28242</v>
      </c>
      <c r="H30" s="14">
        <v>35322</v>
      </c>
      <c r="I30" s="14">
        <v>39910</v>
      </c>
      <c r="J30" s="14">
        <v>39234</v>
      </c>
      <c r="K30" s="14">
        <v>38951</v>
      </c>
      <c r="L30" s="14">
        <v>38061</v>
      </c>
      <c r="M30" s="15">
        <v>39825</v>
      </c>
    </row>
    <row r="31" spans="1:13" x14ac:dyDescent="0.25">
      <c r="A31" s="2" t="s">
        <v>17</v>
      </c>
      <c r="B31" s="13">
        <v>381</v>
      </c>
      <c r="C31" s="14">
        <v>381</v>
      </c>
      <c r="D31" s="14">
        <v>591</v>
      </c>
      <c r="E31" s="14">
        <v>4883</v>
      </c>
      <c r="F31" s="14">
        <v>11682</v>
      </c>
      <c r="G31" s="14">
        <v>28242</v>
      </c>
      <c r="H31" s="14">
        <v>35322</v>
      </c>
      <c r="I31" s="14">
        <v>39910</v>
      </c>
      <c r="J31" s="14">
        <v>39234</v>
      </c>
      <c r="K31" s="14">
        <v>38951</v>
      </c>
      <c r="L31" s="14">
        <v>38061</v>
      </c>
      <c r="M31" s="15">
        <v>39825</v>
      </c>
    </row>
    <row r="32" spans="1:13" x14ac:dyDescent="0.25">
      <c r="A32" s="2" t="s">
        <v>18</v>
      </c>
      <c r="B32" s="16">
        <v>381</v>
      </c>
      <c r="C32" s="17">
        <v>381</v>
      </c>
      <c r="D32" s="17">
        <v>591</v>
      </c>
      <c r="E32" s="17">
        <v>4883</v>
      </c>
      <c r="F32" s="17">
        <v>11682</v>
      </c>
      <c r="G32" s="17">
        <v>28242</v>
      </c>
      <c r="H32" s="17">
        <v>35322</v>
      </c>
      <c r="I32" s="17">
        <v>39910</v>
      </c>
      <c r="J32" s="17">
        <v>39234</v>
      </c>
      <c r="K32" s="17">
        <v>38951</v>
      </c>
      <c r="L32" s="17">
        <v>38061</v>
      </c>
      <c r="M32" s="18">
        <v>39825</v>
      </c>
    </row>
    <row r="34" spans="1:19" x14ac:dyDescent="0.25">
      <c r="B34" t="s">
        <v>49</v>
      </c>
      <c r="O34" s="22" t="s">
        <v>50</v>
      </c>
      <c r="P34" s="4"/>
      <c r="Q34" s="4"/>
      <c r="R34" s="4"/>
      <c r="S34" s="5"/>
    </row>
    <row r="35" spans="1:19" x14ac:dyDescent="0.25">
      <c r="B35" s="2">
        <v>1</v>
      </c>
      <c r="C35" s="2">
        <v>2</v>
      </c>
      <c r="D35" s="2">
        <v>3</v>
      </c>
      <c r="E35" s="2">
        <v>4</v>
      </c>
      <c r="F35" s="2">
        <v>5</v>
      </c>
      <c r="G35" s="2">
        <v>6</v>
      </c>
      <c r="H35" s="2">
        <v>7</v>
      </c>
      <c r="I35" s="2">
        <v>8</v>
      </c>
      <c r="J35" s="2">
        <v>9</v>
      </c>
      <c r="K35" s="2">
        <v>10</v>
      </c>
      <c r="L35" s="2">
        <v>11</v>
      </c>
      <c r="M35" s="2">
        <v>12</v>
      </c>
      <c r="O35" s="7"/>
      <c r="P35" s="8"/>
      <c r="Q35" s="8"/>
      <c r="R35" s="8"/>
      <c r="S35" s="9"/>
    </row>
    <row r="36" spans="1:19" x14ac:dyDescent="0.25">
      <c r="A36" s="2" t="s">
        <v>11</v>
      </c>
      <c r="B36" s="10" t="s">
        <v>25</v>
      </c>
      <c r="C36" s="11" t="s">
        <v>26</v>
      </c>
      <c r="D36" s="11" t="s">
        <v>27</v>
      </c>
      <c r="E36" s="11" t="s">
        <v>28</v>
      </c>
      <c r="F36" s="11" t="s">
        <v>29</v>
      </c>
      <c r="G36" s="11" t="s">
        <v>30</v>
      </c>
      <c r="H36" s="11" t="s">
        <v>31</v>
      </c>
      <c r="I36" s="11" t="s">
        <v>32</v>
      </c>
      <c r="J36" s="11" t="s">
        <v>33</v>
      </c>
      <c r="K36" s="11" t="s">
        <v>34</v>
      </c>
      <c r="L36" s="11" t="s">
        <v>35</v>
      </c>
      <c r="M36" s="12" t="s">
        <v>36</v>
      </c>
    </row>
    <row r="37" spans="1:19" x14ac:dyDescent="0.25">
      <c r="A37" s="2" t="s">
        <v>12</v>
      </c>
      <c r="B37" s="13" t="s">
        <v>25</v>
      </c>
      <c r="C37" s="14" t="s">
        <v>26</v>
      </c>
      <c r="D37" s="14" t="s">
        <v>27</v>
      </c>
      <c r="E37" s="14" t="s">
        <v>28</v>
      </c>
      <c r="F37" s="14" t="s">
        <v>29</v>
      </c>
      <c r="G37" s="14" t="s">
        <v>30</v>
      </c>
      <c r="H37" s="14" t="s">
        <v>31</v>
      </c>
      <c r="I37" s="14" t="s">
        <v>32</v>
      </c>
      <c r="J37" s="14" t="s">
        <v>33</v>
      </c>
      <c r="K37" s="14" t="s">
        <v>34</v>
      </c>
      <c r="L37" s="14" t="s">
        <v>35</v>
      </c>
      <c r="M37" s="15" t="s">
        <v>36</v>
      </c>
    </row>
    <row r="38" spans="1:19" x14ac:dyDescent="0.25">
      <c r="A38" s="2" t="s">
        <v>13</v>
      </c>
      <c r="B38" s="13" t="s">
        <v>25</v>
      </c>
      <c r="C38" s="14" t="s">
        <v>26</v>
      </c>
      <c r="D38" s="14" t="s">
        <v>27</v>
      </c>
      <c r="E38" s="14" t="s">
        <v>28</v>
      </c>
      <c r="F38" s="14" t="s">
        <v>29</v>
      </c>
      <c r="G38" s="14" t="s">
        <v>30</v>
      </c>
      <c r="H38" s="14" t="s">
        <v>31</v>
      </c>
      <c r="I38" s="14" t="s">
        <v>32</v>
      </c>
      <c r="J38" s="14" t="s">
        <v>33</v>
      </c>
      <c r="K38" s="14" t="s">
        <v>34</v>
      </c>
      <c r="L38" s="14" t="s">
        <v>35</v>
      </c>
      <c r="M38" s="15" t="s">
        <v>36</v>
      </c>
    </row>
    <row r="39" spans="1:19" x14ac:dyDescent="0.25">
      <c r="A39" s="2" t="s">
        <v>14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</row>
    <row r="40" spans="1:19" x14ac:dyDescent="0.25">
      <c r="A40" s="2" t="s">
        <v>15</v>
      </c>
      <c r="B40" s="13" t="s">
        <v>37</v>
      </c>
      <c r="C40" s="14" t="s">
        <v>38</v>
      </c>
      <c r="D40" s="14" t="s">
        <v>39</v>
      </c>
      <c r="E40" s="14" t="s">
        <v>40</v>
      </c>
      <c r="F40" s="14" t="s">
        <v>41</v>
      </c>
      <c r="G40" s="14" t="s">
        <v>42</v>
      </c>
      <c r="H40" s="14" t="s">
        <v>43</v>
      </c>
      <c r="I40" s="14" t="s">
        <v>44</v>
      </c>
      <c r="J40" s="14" t="s">
        <v>45</v>
      </c>
      <c r="K40" s="14" t="s">
        <v>46</v>
      </c>
      <c r="L40" s="14" t="s">
        <v>47</v>
      </c>
      <c r="M40" s="15" t="s">
        <v>48</v>
      </c>
    </row>
    <row r="41" spans="1:19" x14ac:dyDescent="0.25">
      <c r="A41" s="2" t="s">
        <v>16</v>
      </c>
      <c r="B41" s="13" t="s">
        <v>37</v>
      </c>
      <c r="C41" s="14" t="s">
        <v>38</v>
      </c>
      <c r="D41" s="14" t="s">
        <v>39</v>
      </c>
      <c r="E41" s="14" t="s">
        <v>40</v>
      </c>
      <c r="F41" s="14" t="s">
        <v>41</v>
      </c>
      <c r="G41" s="14" t="s">
        <v>42</v>
      </c>
      <c r="H41" s="14" t="s">
        <v>43</v>
      </c>
      <c r="I41" s="14" t="s">
        <v>44</v>
      </c>
      <c r="J41" s="14" t="s">
        <v>45</v>
      </c>
      <c r="K41" s="14" t="s">
        <v>46</v>
      </c>
      <c r="L41" s="14" t="s">
        <v>47</v>
      </c>
      <c r="M41" s="15" t="s">
        <v>48</v>
      </c>
    </row>
    <row r="42" spans="1:19" x14ac:dyDescent="0.25">
      <c r="A42" s="2" t="s">
        <v>17</v>
      </c>
      <c r="B42" s="13" t="s">
        <v>37</v>
      </c>
      <c r="C42" s="14" t="s">
        <v>38</v>
      </c>
      <c r="D42" s="14" t="s">
        <v>39</v>
      </c>
      <c r="E42" s="14" t="s">
        <v>40</v>
      </c>
      <c r="F42" s="14" t="s">
        <v>41</v>
      </c>
      <c r="G42" s="14" t="s">
        <v>42</v>
      </c>
      <c r="H42" s="14" t="s">
        <v>43</v>
      </c>
      <c r="I42" s="14" t="s">
        <v>44</v>
      </c>
      <c r="J42" s="14" t="s">
        <v>45</v>
      </c>
      <c r="K42" s="14" t="s">
        <v>46</v>
      </c>
      <c r="L42" s="14" t="s">
        <v>47</v>
      </c>
      <c r="M42" s="15" t="s">
        <v>48</v>
      </c>
    </row>
    <row r="43" spans="1:19" x14ac:dyDescent="0.25">
      <c r="A43" s="2" t="s">
        <v>18</v>
      </c>
      <c r="B43" s="16" t="s">
        <v>37</v>
      </c>
      <c r="C43" s="17" t="s">
        <v>38</v>
      </c>
      <c r="D43" s="17" t="s">
        <v>39</v>
      </c>
      <c r="E43" s="17" t="s">
        <v>40</v>
      </c>
      <c r="F43" s="17" t="s">
        <v>41</v>
      </c>
      <c r="G43" s="17" t="s">
        <v>42</v>
      </c>
      <c r="H43" s="17" t="s">
        <v>43</v>
      </c>
      <c r="I43" s="17" t="s">
        <v>44</v>
      </c>
      <c r="J43" s="17" t="s">
        <v>45</v>
      </c>
      <c r="K43" s="17" t="s">
        <v>46</v>
      </c>
      <c r="L43" s="17" t="s">
        <v>47</v>
      </c>
      <c r="M43" s="18" t="s">
        <v>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N9" sqref="N9:Y12"/>
    </sheetView>
  </sheetViews>
  <sheetFormatPr defaultRowHeight="15" x14ac:dyDescent="0.25"/>
  <cols>
    <col min="14" max="25" width="9.7109375" customWidth="1"/>
  </cols>
  <sheetData>
    <row r="1" spans="2:25" ht="33.75" x14ac:dyDescent="0.25">
      <c r="B1" s="23" t="s">
        <v>51</v>
      </c>
      <c r="C1" s="24" t="s">
        <v>52</v>
      </c>
      <c r="D1" s="24" t="s">
        <v>53</v>
      </c>
      <c r="E1" s="24" t="s">
        <v>54</v>
      </c>
      <c r="F1" s="24" t="s">
        <v>55</v>
      </c>
      <c r="G1" s="24" t="s">
        <v>56</v>
      </c>
      <c r="H1" s="24" t="s">
        <v>57</v>
      </c>
      <c r="I1" s="24" t="s">
        <v>58</v>
      </c>
      <c r="J1" s="24" t="s">
        <v>59</v>
      </c>
      <c r="K1" s="24" t="s">
        <v>60</v>
      </c>
      <c r="L1" s="24" t="s">
        <v>61</v>
      </c>
      <c r="M1" s="24" t="s">
        <v>62</v>
      </c>
      <c r="N1" s="26" t="s">
        <v>63</v>
      </c>
      <c r="O1" s="26" t="s">
        <v>64</v>
      </c>
      <c r="P1" s="26" t="s">
        <v>65</v>
      </c>
      <c r="Q1" s="26" t="s">
        <v>66</v>
      </c>
      <c r="R1" s="26" t="s">
        <v>67</v>
      </c>
      <c r="S1" s="26" t="s">
        <v>68</v>
      </c>
      <c r="T1" s="26" t="s">
        <v>69</v>
      </c>
      <c r="U1" s="26" t="s">
        <v>70</v>
      </c>
      <c r="V1" s="26" t="s">
        <v>71</v>
      </c>
      <c r="W1" s="26" t="s">
        <v>72</v>
      </c>
      <c r="X1" s="26" t="s">
        <v>73</v>
      </c>
      <c r="Y1" s="26" t="s">
        <v>74</v>
      </c>
    </row>
    <row r="2" spans="2:25" x14ac:dyDescent="0.25">
      <c r="B2" s="25">
        <v>409</v>
      </c>
      <c r="C2" s="25">
        <v>380</v>
      </c>
      <c r="D2" s="25">
        <v>360</v>
      </c>
      <c r="E2" s="25">
        <v>412</v>
      </c>
      <c r="F2" s="25">
        <v>1090</v>
      </c>
      <c r="G2" s="25">
        <v>9679</v>
      </c>
      <c r="H2" s="25">
        <v>21728</v>
      </c>
      <c r="I2" s="25">
        <v>31427</v>
      </c>
      <c r="J2" s="25">
        <v>38793</v>
      </c>
      <c r="K2" s="25">
        <v>41729</v>
      </c>
      <c r="L2" s="25">
        <v>39518</v>
      </c>
      <c r="M2" s="25">
        <v>43003</v>
      </c>
      <c r="N2" s="25">
        <v>398</v>
      </c>
      <c r="O2" s="25">
        <v>460</v>
      </c>
      <c r="P2" s="25">
        <v>595</v>
      </c>
      <c r="Q2" s="25">
        <v>5079</v>
      </c>
      <c r="R2" s="25">
        <v>15824</v>
      </c>
      <c r="S2" s="25">
        <v>29012</v>
      </c>
      <c r="T2" s="25">
        <v>35758</v>
      </c>
      <c r="U2" s="25">
        <v>41029</v>
      </c>
      <c r="V2" s="25">
        <v>39632</v>
      </c>
      <c r="W2" s="25">
        <v>39259</v>
      </c>
      <c r="X2" s="25">
        <v>39157</v>
      </c>
      <c r="Y2" s="25">
        <v>40161</v>
      </c>
    </row>
    <row r="3" spans="2:25" x14ac:dyDescent="0.25">
      <c r="B3" s="25">
        <v>346</v>
      </c>
      <c r="C3" s="25">
        <v>395</v>
      </c>
      <c r="D3" s="25">
        <v>403</v>
      </c>
      <c r="E3" s="25">
        <v>501</v>
      </c>
      <c r="F3" s="25">
        <v>1047</v>
      </c>
      <c r="G3" s="25">
        <v>9406</v>
      </c>
      <c r="H3" s="25">
        <v>21614</v>
      </c>
      <c r="I3" s="25">
        <v>31989</v>
      </c>
      <c r="J3" s="25">
        <v>38576</v>
      </c>
      <c r="K3" s="25">
        <v>39439</v>
      </c>
      <c r="L3" s="25">
        <v>40962</v>
      </c>
      <c r="M3" s="25">
        <v>41476</v>
      </c>
      <c r="N3" s="25">
        <v>404</v>
      </c>
      <c r="O3" s="25">
        <v>358</v>
      </c>
      <c r="P3" s="25">
        <v>643</v>
      </c>
      <c r="Q3" s="25">
        <v>4935</v>
      </c>
      <c r="R3" s="25">
        <v>15205</v>
      </c>
      <c r="S3" s="25">
        <v>30022</v>
      </c>
      <c r="T3" s="25">
        <v>35235</v>
      </c>
      <c r="U3" s="25">
        <v>36869</v>
      </c>
      <c r="V3" s="25">
        <v>40427</v>
      </c>
      <c r="W3" s="25">
        <v>39152</v>
      </c>
      <c r="X3" s="25">
        <v>36774</v>
      </c>
      <c r="Y3" s="25">
        <v>40181</v>
      </c>
    </row>
    <row r="4" spans="2:25" x14ac:dyDescent="0.25">
      <c r="B4" s="25">
        <v>324</v>
      </c>
      <c r="C4" s="25">
        <v>367</v>
      </c>
      <c r="D4" s="25">
        <v>365</v>
      </c>
      <c r="E4" s="25">
        <v>389</v>
      </c>
      <c r="F4" s="25">
        <v>1126</v>
      </c>
      <c r="G4" s="25">
        <v>10406</v>
      </c>
      <c r="H4" s="25">
        <v>22516</v>
      </c>
      <c r="I4" s="25">
        <v>31720</v>
      </c>
      <c r="J4" s="25">
        <v>38830</v>
      </c>
      <c r="K4" s="25">
        <v>41671</v>
      </c>
      <c r="L4" s="25">
        <v>37773</v>
      </c>
      <c r="M4" s="25">
        <v>42259</v>
      </c>
      <c r="N4" s="25">
        <v>370</v>
      </c>
      <c r="O4" s="25">
        <v>348</v>
      </c>
      <c r="P4" s="25">
        <v>556</v>
      </c>
      <c r="Q4" s="25">
        <v>4911</v>
      </c>
      <c r="R4" s="25">
        <v>15571</v>
      </c>
      <c r="S4" s="25">
        <v>27428</v>
      </c>
      <c r="T4" s="25">
        <v>34611</v>
      </c>
      <c r="U4" s="25">
        <v>41339</v>
      </c>
      <c r="V4" s="25">
        <v>38294</v>
      </c>
      <c r="W4" s="25">
        <v>38632</v>
      </c>
      <c r="X4" s="25">
        <v>38236</v>
      </c>
      <c r="Y4" s="25">
        <v>38863</v>
      </c>
    </row>
    <row r="5" spans="2:25" x14ac:dyDescent="0.25">
      <c r="N5" s="25">
        <v>351</v>
      </c>
      <c r="O5" s="25">
        <v>357</v>
      </c>
      <c r="P5" s="25">
        <v>569</v>
      </c>
      <c r="Q5" s="25">
        <v>4606</v>
      </c>
      <c r="R5" s="17">
        <v>128</v>
      </c>
      <c r="S5" s="25">
        <v>26504</v>
      </c>
      <c r="T5" s="25">
        <v>35683</v>
      </c>
      <c r="U5" s="25">
        <v>40403</v>
      </c>
      <c r="V5" s="25">
        <v>38584</v>
      </c>
      <c r="W5" s="25">
        <v>38759</v>
      </c>
      <c r="X5" s="25">
        <v>38077</v>
      </c>
      <c r="Y5" s="25">
        <v>40095</v>
      </c>
    </row>
    <row r="7" spans="2:25" x14ac:dyDescent="0.25">
      <c r="B7">
        <f>AVERAGE(B2:B4)</f>
        <v>359.66666666666669</v>
      </c>
    </row>
    <row r="9" spans="2:25" x14ac:dyDescent="0.25">
      <c r="B9">
        <f>B2/$B$7</f>
        <v>1.1371640407784986</v>
      </c>
      <c r="C9">
        <f t="shared" ref="C9:Y12" si="0">C2/$B$7</f>
        <v>1.0565338276181648</v>
      </c>
      <c r="D9">
        <f t="shared" si="0"/>
        <v>1.0009267840593141</v>
      </c>
      <c r="E9">
        <f t="shared" si="0"/>
        <v>1.1455050973123262</v>
      </c>
      <c r="F9">
        <f t="shared" si="0"/>
        <v>3.0305838739573678</v>
      </c>
      <c r="G9">
        <f t="shared" si="0"/>
        <v>26.911028730305837</v>
      </c>
      <c r="H9">
        <f t="shared" si="0"/>
        <v>60.411492122335495</v>
      </c>
      <c r="I9">
        <f t="shared" si="0"/>
        <v>87.378127896200183</v>
      </c>
      <c r="J9">
        <f t="shared" si="0"/>
        <v>107.85820203892493</v>
      </c>
      <c r="K9">
        <f t="shared" si="0"/>
        <v>116.02131603336422</v>
      </c>
      <c r="L9">
        <f t="shared" si="0"/>
        <v>109.87395736793327</v>
      </c>
      <c r="M9">
        <f t="shared" si="0"/>
        <v>119.56348470806302</v>
      </c>
      <c r="N9">
        <f t="shared" si="0"/>
        <v>1.1065801668211306</v>
      </c>
      <c r="O9">
        <f t="shared" si="0"/>
        <v>1.2789620018535681</v>
      </c>
      <c r="P9">
        <f t="shared" si="0"/>
        <v>1.6543095458758108</v>
      </c>
      <c r="Q9">
        <f t="shared" si="0"/>
        <v>14.121408711770156</v>
      </c>
      <c r="R9">
        <f t="shared" si="0"/>
        <v>43.99629286376274</v>
      </c>
      <c r="S9">
        <f t="shared" si="0"/>
        <v>80.663577386468944</v>
      </c>
      <c r="T9">
        <f t="shared" si="0"/>
        <v>99.419833178869325</v>
      </c>
      <c r="U9">
        <f t="shared" si="0"/>
        <v>114.07506950880445</v>
      </c>
      <c r="V9">
        <f t="shared" si="0"/>
        <v>110.19091751621872</v>
      </c>
      <c r="W9">
        <f t="shared" si="0"/>
        <v>109.15384615384615</v>
      </c>
      <c r="X9">
        <f t="shared" si="0"/>
        <v>108.87025023169601</v>
      </c>
      <c r="Y9">
        <f t="shared" si="0"/>
        <v>111.66172381835032</v>
      </c>
    </row>
    <row r="10" spans="2:25" x14ac:dyDescent="0.25">
      <c r="B10">
        <f t="shared" ref="B10:Q11" si="1">B3/$B$7</f>
        <v>0.96200185356811863</v>
      </c>
      <c r="C10">
        <f t="shared" si="1"/>
        <v>1.098239110287303</v>
      </c>
      <c r="D10">
        <f t="shared" si="1"/>
        <v>1.1204819277108433</v>
      </c>
      <c r="E10">
        <f t="shared" si="1"/>
        <v>1.3929564411492121</v>
      </c>
      <c r="F10">
        <f t="shared" si="1"/>
        <v>2.9110287303058384</v>
      </c>
      <c r="G10">
        <f t="shared" si="1"/>
        <v>26.151992585727523</v>
      </c>
      <c r="H10">
        <f t="shared" si="1"/>
        <v>60.094531974050042</v>
      </c>
      <c r="I10">
        <f t="shared" si="1"/>
        <v>88.940685820203882</v>
      </c>
      <c r="J10">
        <f t="shared" si="1"/>
        <v>107.25486561631139</v>
      </c>
      <c r="K10">
        <f t="shared" si="1"/>
        <v>109.6543095458758</v>
      </c>
      <c r="L10">
        <f t="shared" si="1"/>
        <v>113.8887859128823</v>
      </c>
      <c r="M10">
        <f t="shared" si="1"/>
        <v>115.31788693234476</v>
      </c>
      <c r="N10">
        <f t="shared" si="1"/>
        <v>1.1232622798887859</v>
      </c>
      <c r="O10">
        <f t="shared" si="1"/>
        <v>0.99536607970342905</v>
      </c>
      <c r="P10">
        <f t="shared" si="1"/>
        <v>1.7877664504170527</v>
      </c>
      <c r="Q10">
        <f t="shared" si="1"/>
        <v>13.72103799814643</v>
      </c>
      <c r="R10">
        <f t="shared" si="0"/>
        <v>42.275254865616311</v>
      </c>
      <c r="S10">
        <f t="shared" si="0"/>
        <v>83.471733086190909</v>
      </c>
      <c r="T10">
        <f t="shared" si="0"/>
        <v>97.965708989805364</v>
      </c>
      <c r="U10">
        <f t="shared" si="0"/>
        <v>102.50880444856348</v>
      </c>
      <c r="V10">
        <f t="shared" si="0"/>
        <v>112.40129749768303</v>
      </c>
      <c r="W10">
        <f t="shared" si="0"/>
        <v>108.8563484708063</v>
      </c>
      <c r="X10">
        <f t="shared" si="0"/>
        <v>102.24467099165894</v>
      </c>
      <c r="Y10">
        <f t="shared" si="0"/>
        <v>111.71733086190918</v>
      </c>
    </row>
    <row r="11" spans="2:25" x14ac:dyDescent="0.25">
      <c r="B11">
        <f t="shared" si="1"/>
        <v>0.90083410565338273</v>
      </c>
      <c r="C11">
        <f t="shared" si="0"/>
        <v>1.0203892493049118</v>
      </c>
      <c r="D11">
        <f t="shared" si="0"/>
        <v>1.0148285449490269</v>
      </c>
      <c r="E11">
        <f t="shared" si="0"/>
        <v>1.0815569972196477</v>
      </c>
      <c r="F11">
        <f t="shared" si="0"/>
        <v>3.1306765523632993</v>
      </c>
      <c r="G11">
        <f t="shared" si="0"/>
        <v>28.932344763670063</v>
      </c>
      <c r="H11">
        <f t="shared" si="0"/>
        <v>62.602409638554214</v>
      </c>
      <c r="I11">
        <f t="shared" si="0"/>
        <v>88.192771084337352</v>
      </c>
      <c r="J11">
        <f t="shared" si="0"/>
        <v>107.96107506950879</v>
      </c>
      <c r="K11">
        <f t="shared" si="0"/>
        <v>115.86005560704355</v>
      </c>
      <c r="L11">
        <f t="shared" si="0"/>
        <v>105.02224281742353</v>
      </c>
      <c r="M11">
        <f t="shared" si="0"/>
        <v>117.49490268767377</v>
      </c>
      <c r="N11">
        <f t="shared" si="0"/>
        <v>1.0287303058387396</v>
      </c>
      <c r="O11">
        <f t="shared" si="0"/>
        <v>0.9675625579240037</v>
      </c>
      <c r="P11">
        <f t="shared" si="0"/>
        <v>1.5458758109360518</v>
      </c>
      <c r="Q11">
        <f t="shared" si="0"/>
        <v>13.65430954587581</v>
      </c>
      <c r="R11">
        <f t="shared" si="0"/>
        <v>43.292863762743281</v>
      </c>
      <c r="S11">
        <f t="shared" si="0"/>
        <v>76.259499536607962</v>
      </c>
      <c r="T11">
        <f t="shared" si="0"/>
        <v>96.230769230769226</v>
      </c>
      <c r="U11">
        <f t="shared" si="0"/>
        <v>114.93697868396663</v>
      </c>
      <c r="V11">
        <f t="shared" si="0"/>
        <v>106.47080630213159</v>
      </c>
      <c r="W11">
        <f t="shared" si="0"/>
        <v>107.41056533827617</v>
      </c>
      <c r="X11">
        <f t="shared" si="0"/>
        <v>106.30954587581093</v>
      </c>
      <c r="Y11">
        <f t="shared" si="0"/>
        <v>108.0528266913809</v>
      </c>
    </row>
    <row r="12" spans="2:25" x14ac:dyDescent="0.25">
      <c r="N12">
        <f t="shared" si="0"/>
        <v>0.97590361445783125</v>
      </c>
      <c r="O12">
        <f t="shared" si="0"/>
        <v>0.99258572752548646</v>
      </c>
      <c r="P12">
        <f t="shared" si="0"/>
        <v>1.5820203892493048</v>
      </c>
      <c r="Q12">
        <f t="shared" si="0"/>
        <v>12.806302131603335</v>
      </c>
      <c r="R12">
        <f t="shared" si="0"/>
        <v>0.35588507877664505</v>
      </c>
      <c r="S12">
        <f t="shared" si="0"/>
        <v>73.69045412418906</v>
      </c>
      <c r="T12">
        <f t="shared" si="0"/>
        <v>99.211306765523631</v>
      </c>
      <c r="U12">
        <f t="shared" si="0"/>
        <v>112.33456904541241</v>
      </c>
      <c r="V12">
        <f t="shared" si="0"/>
        <v>107.27710843373494</v>
      </c>
      <c r="W12">
        <f t="shared" si="0"/>
        <v>107.76367006487487</v>
      </c>
      <c r="X12">
        <f t="shared" si="0"/>
        <v>105.86746987951807</v>
      </c>
      <c r="Y12">
        <f t="shared" si="0"/>
        <v>111.47822057460611</v>
      </c>
    </row>
    <row r="14" spans="2:25" x14ac:dyDescent="0.25">
      <c r="B14">
        <f>AVERAGE(B9:B11)</f>
        <v>1</v>
      </c>
      <c r="C14">
        <f t="shared" ref="C14:M14" si="2">AVERAGE(C9:C11)</f>
        <v>1.0583873957367933</v>
      </c>
      <c r="D14">
        <f t="shared" si="2"/>
        <v>1.0454124189063947</v>
      </c>
      <c r="E14">
        <f t="shared" si="2"/>
        <v>1.2066728452270621</v>
      </c>
      <c r="F14">
        <f t="shared" si="2"/>
        <v>3.0240963855421685</v>
      </c>
      <c r="G14">
        <f t="shared" si="2"/>
        <v>27.331788693234472</v>
      </c>
      <c r="H14">
        <f t="shared" si="2"/>
        <v>61.036144578313248</v>
      </c>
      <c r="I14">
        <f t="shared" si="2"/>
        <v>88.170528266913792</v>
      </c>
      <c r="J14">
        <f t="shared" si="2"/>
        <v>107.69138090824838</v>
      </c>
      <c r="K14">
        <f t="shared" si="2"/>
        <v>113.84522706209452</v>
      </c>
      <c r="L14">
        <f t="shared" si="2"/>
        <v>109.59499536607971</v>
      </c>
      <c r="M14">
        <f t="shared" si="2"/>
        <v>117.45875810936052</v>
      </c>
      <c r="N14">
        <f>AVERAGE(N9:N12)</f>
        <v>1.0586190917516218</v>
      </c>
      <c r="O14">
        <f t="shared" ref="O14:Y14" si="3">AVERAGE(O9:O12)</f>
        <v>1.0586190917516218</v>
      </c>
      <c r="P14">
        <f t="shared" si="3"/>
        <v>1.6424930491195551</v>
      </c>
      <c r="Q14">
        <f t="shared" si="3"/>
        <v>13.575764596848934</v>
      </c>
      <c r="R14">
        <f>AVERAGE(R9:R11)</f>
        <v>43.188137164040775</v>
      </c>
      <c r="S14">
        <f t="shared" si="3"/>
        <v>78.521316033364215</v>
      </c>
      <c r="T14">
        <f t="shared" si="3"/>
        <v>98.206904541241897</v>
      </c>
      <c r="U14">
        <f t="shared" si="3"/>
        <v>110.96385542168674</v>
      </c>
      <c r="V14">
        <f t="shared" si="3"/>
        <v>109.08503243744207</v>
      </c>
      <c r="W14">
        <f t="shared" si="3"/>
        <v>108.29610750695088</v>
      </c>
      <c r="X14">
        <f t="shared" si="3"/>
        <v>105.82298424467099</v>
      </c>
      <c r="Y14">
        <f t="shared" si="3"/>
        <v>110.72752548656163</v>
      </c>
    </row>
    <row r="15" spans="2:25" x14ac:dyDescent="0.25">
      <c r="B15">
        <f>STDEV(B9:B11)/SQRT(3)</f>
        <v>7.0818674345717605E-2</v>
      </c>
      <c r="C15">
        <f t="shared" ref="C15:M15" si="4">STDEV(C9:C11)/SQRT(3)</f>
        <v>2.2492420944414487E-2</v>
      </c>
      <c r="D15">
        <f t="shared" si="4"/>
        <v>3.7748678136082119E-2</v>
      </c>
      <c r="E15">
        <f t="shared" si="4"/>
        <v>9.495353856602938E-2</v>
      </c>
      <c r="F15">
        <f t="shared" si="4"/>
        <v>6.3489781495658842E-2</v>
      </c>
      <c r="G15">
        <f t="shared" si="4"/>
        <v>0.82973264130687252</v>
      </c>
      <c r="H15">
        <f t="shared" si="4"/>
        <v>0.78845959801353704</v>
      </c>
      <c r="I15">
        <f t="shared" si="4"/>
        <v>0.45120870029358912</v>
      </c>
      <c r="J15">
        <f t="shared" si="4"/>
        <v>0.22026871103003365</v>
      </c>
      <c r="K15">
        <f t="shared" si="4"/>
        <v>2.0959757832638823</v>
      </c>
      <c r="L15">
        <f t="shared" si="4"/>
        <v>2.5633481662834061</v>
      </c>
      <c r="M15">
        <f t="shared" si="4"/>
        <v>1.2257317462373278</v>
      </c>
      <c r="N15">
        <f>STDEV(N9:N12)/SQRT(4)</f>
        <v>3.4416803310841175E-2</v>
      </c>
      <c r="O15">
        <f t="shared" ref="O15:Y15" si="5">STDEV(O9:O12)/SQRT(4)</f>
        <v>7.3713205007133964E-2</v>
      </c>
      <c r="P15">
        <f t="shared" si="5"/>
        <v>5.3413344170819638E-2</v>
      </c>
      <c r="Q15">
        <f t="shared" si="5"/>
        <v>0.27644674829464244</v>
      </c>
      <c r="R15">
        <f>STDEV(R9:R11)/SQRT(3)</f>
        <v>0.49957271513524865</v>
      </c>
      <c r="S15">
        <f t="shared" si="5"/>
        <v>2.1899192023231056</v>
      </c>
      <c r="T15">
        <f t="shared" si="5"/>
        <v>0.73276336377262763</v>
      </c>
      <c r="U15">
        <f t="shared" si="5"/>
        <v>2.8698447163207423</v>
      </c>
      <c r="V15">
        <f t="shared" si="5"/>
        <v>1.363920918007975</v>
      </c>
      <c r="W15">
        <f t="shared" si="5"/>
        <v>0.42004564099084463</v>
      </c>
      <c r="X15">
        <f t="shared" si="5"/>
        <v>1.3640893459547336</v>
      </c>
      <c r="Y15">
        <f t="shared" si="5"/>
        <v>0.89302845999530511</v>
      </c>
    </row>
    <row r="19" spans="1:3" x14ac:dyDescent="0.25">
      <c r="A19" s="23" t="s">
        <v>51</v>
      </c>
      <c r="B19" s="28">
        <v>1</v>
      </c>
      <c r="C19" s="28">
        <v>7.0818674345717605E-2</v>
      </c>
    </row>
    <row r="20" spans="1:3" x14ac:dyDescent="0.25">
      <c r="A20" s="24" t="s">
        <v>75</v>
      </c>
      <c r="B20" s="28">
        <v>1.0583873957367933</v>
      </c>
      <c r="C20" s="28">
        <v>2.2492420944414487E-2</v>
      </c>
    </row>
    <row r="21" spans="1:3" x14ac:dyDescent="0.25">
      <c r="A21" s="24" t="s">
        <v>76</v>
      </c>
      <c r="B21" s="28">
        <v>1.0454124189063947</v>
      </c>
      <c r="C21" s="28">
        <v>3.7748678136082119E-2</v>
      </c>
    </row>
    <row r="22" spans="1:3" x14ac:dyDescent="0.25">
      <c r="A22" s="24" t="s">
        <v>77</v>
      </c>
      <c r="B22" s="28">
        <v>1.2066728452270621</v>
      </c>
      <c r="C22" s="28">
        <v>9.495353856602938E-2</v>
      </c>
    </row>
    <row r="23" spans="1:3" x14ac:dyDescent="0.25">
      <c r="A23" s="24" t="s">
        <v>78</v>
      </c>
      <c r="B23" s="28">
        <v>3.0240963855421685</v>
      </c>
      <c r="C23" s="28">
        <v>6.3489781495658842E-2</v>
      </c>
    </row>
    <row r="24" spans="1:3" x14ac:dyDescent="0.25">
      <c r="A24" s="24" t="s">
        <v>79</v>
      </c>
      <c r="B24" s="28">
        <v>27.331788693234472</v>
      </c>
      <c r="C24" s="28">
        <v>0.82973264130687252</v>
      </c>
    </row>
    <row r="25" spans="1:3" x14ac:dyDescent="0.25">
      <c r="A25" s="24" t="s">
        <v>80</v>
      </c>
      <c r="B25" s="28">
        <v>61.036144578313248</v>
      </c>
      <c r="C25" s="28">
        <v>0.78845959801353704</v>
      </c>
    </row>
    <row r="26" spans="1:3" x14ac:dyDescent="0.25">
      <c r="A26" s="24" t="s">
        <v>81</v>
      </c>
      <c r="B26" s="28">
        <v>88.170528266913792</v>
      </c>
      <c r="C26" s="28">
        <v>0.45120870029358912</v>
      </c>
    </row>
    <row r="27" spans="1:3" x14ac:dyDescent="0.25">
      <c r="A27" s="24" t="s">
        <v>82</v>
      </c>
      <c r="B27" s="28">
        <v>107.69138090824838</v>
      </c>
      <c r="C27" s="28">
        <v>0.22026871103003365</v>
      </c>
    </row>
    <row r="28" spans="1:3" x14ac:dyDescent="0.25">
      <c r="A28" s="24" t="s">
        <v>83</v>
      </c>
      <c r="B28" s="28">
        <v>113.84522706209452</v>
      </c>
      <c r="C28" s="28">
        <v>2.0959757832638823</v>
      </c>
    </row>
    <row r="29" spans="1:3" x14ac:dyDescent="0.25">
      <c r="A29" s="24" t="s">
        <v>84</v>
      </c>
      <c r="B29" s="28">
        <v>109.59499536607971</v>
      </c>
      <c r="C29" s="28">
        <v>2.5633481662834061</v>
      </c>
    </row>
    <row r="30" spans="1:3" x14ac:dyDescent="0.25">
      <c r="A30" s="24" t="s">
        <v>85</v>
      </c>
      <c r="B30" s="28">
        <v>117.45875810936052</v>
      </c>
      <c r="C30" s="28">
        <v>1.2257317462373278</v>
      </c>
    </row>
    <row r="31" spans="1:3" x14ac:dyDescent="0.25">
      <c r="A31" s="27"/>
      <c r="B31" s="28"/>
      <c r="C31" s="28"/>
    </row>
    <row r="32" spans="1:3" x14ac:dyDescent="0.25">
      <c r="A32" s="26" t="s">
        <v>78</v>
      </c>
      <c r="B32" s="28">
        <v>1.0586190917516218</v>
      </c>
      <c r="C32" s="28">
        <v>3.4416803310841175E-2</v>
      </c>
    </row>
    <row r="33" spans="1:3" x14ac:dyDescent="0.25">
      <c r="A33" s="26" t="s">
        <v>86</v>
      </c>
      <c r="B33" s="28">
        <v>1.0586190917516218</v>
      </c>
      <c r="C33" s="28">
        <v>7.3713205007133964E-2</v>
      </c>
    </row>
    <row r="34" spans="1:3" x14ac:dyDescent="0.25">
      <c r="A34" s="26" t="s">
        <v>87</v>
      </c>
      <c r="B34" s="28">
        <v>1.6424930491195551</v>
      </c>
      <c r="C34" s="28">
        <v>5.3413344170819638E-2</v>
      </c>
    </row>
    <row r="35" spans="1:3" x14ac:dyDescent="0.25">
      <c r="A35" s="26" t="s">
        <v>81</v>
      </c>
      <c r="B35" s="28">
        <v>13.575764596848934</v>
      </c>
      <c r="C35" s="28">
        <v>0.27644674829464244</v>
      </c>
    </row>
    <row r="36" spans="1:3" x14ac:dyDescent="0.25">
      <c r="A36" s="26" t="s">
        <v>82</v>
      </c>
      <c r="B36" s="28">
        <v>43.188137164040775</v>
      </c>
      <c r="C36" s="28">
        <v>0.49957271513524865</v>
      </c>
    </row>
    <row r="37" spans="1:3" x14ac:dyDescent="0.25">
      <c r="A37" s="26" t="s">
        <v>83</v>
      </c>
      <c r="B37" s="28">
        <v>78.521316033364215</v>
      </c>
      <c r="C37" s="28">
        <v>2.1899192023231056</v>
      </c>
    </row>
    <row r="38" spans="1:3" x14ac:dyDescent="0.25">
      <c r="A38" s="26" t="s">
        <v>84</v>
      </c>
      <c r="B38" s="28">
        <v>98.206904541241897</v>
      </c>
      <c r="C38" s="28">
        <v>0.73276336377262763</v>
      </c>
    </row>
    <row r="39" spans="1:3" x14ac:dyDescent="0.25">
      <c r="A39" s="26" t="s">
        <v>85</v>
      </c>
      <c r="B39" s="28">
        <v>110.96385542168674</v>
      </c>
      <c r="C39" s="28">
        <v>2.8698447163207423</v>
      </c>
    </row>
    <row r="40" spans="1:3" x14ac:dyDescent="0.25">
      <c r="A40" s="26" t="s">
        <v>88</v>
      </c>
      <c r="B40" s="28">
        <v>109.08503243744207</v>
      </c>
      <c r="C40" s="28">
        <v>1.363920918007975</v>
      </c>
    </row>
    <row r="41" spans="1:3" x14ac:dyDescent="0.25">
      <c r="A41" s="26" t="s">
        <v>89</v>
      </c>
      <c r="B41" s="28">
        <v>108.29610750695088</v>
      </c>
      <c r="C41" s="28">
        <v>0.42004564099084463</v>
      </c>
    </row>
    <row r="42" spans="1:3" x14ac:dyDescent="0.25">
      <c r="A42" s="26" t="s">
        <v>90</v>
      </c>
      <c r="B42" s="28">
        <v>105.82298424467099</v>
      </c>
      <c r="C42" s="28">
        <v>1.3640893459547336</v>
      </c>
    </row>
    <row r="43" spans="1:3" x14ac:dyDescent="0.25">
      <c r="A43" s="26" t="s">
        <v>91</v>
      </c>
      <c r="B43" s="28">
        <v>110.72752548656163</v>
      </c>
      <c r="C43" s="28">
        <v>0.89302845999530511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3"/>
  <sheetViews>
    <sheetView tabSelected="1" topLeftCell="A6" workbookViewId="0">
      <selection activeCell="F21" sqref="F21:F32"/>
    </sheetView>
  </sheetViews>
  <sheetFormatPr defaultRowHeight="15" x14ac:dyDescent="0.25"/>
  <cols>
    <col min="2" max="2" width="10" bestFit="1" customWidth="1"/>
  </cols>
  <sheetData>
    <row r="2" spans="2:17" x14ac:dyDescent="0.25">
      <c r="B2" s="23" t="s">
        <v>51</v>
      </c>
      <c r="C2" s="28">
        <v>1.1371640407784986</v>
      </c>
      <c r="D2" s="28">
        <v>0.96200185356811863</v>
      </c>
      <c r="E2" s="28">
        <v>0.90083410565338273</v>
      </c>
      <c r="M2" s="23" t="s">
        <v>51</v>
      </c>
      <c r="N2" s="28">
        <v>1.1371640407784986</v>
      </c>
      <c r="O2" s="28">
        <v>0.96200185356811863</v>
      </c>
      <c r="P2" s="28">
        <v>0.90083410565338273</v>
      </c>
      <c r="Q2" s="28"/>
    </row>
    <row r="3" spans="2:17" ht="18" x14ac:dyDescent="0.25">
      <c r="B3" s="24" t="s">
        <v>52</v>
      </c>
      <c r="C3" s="28">
        <v>1.0565338276181648</v>
      </c>
      <c r="D3" s="28">
        <v>1.098239110287303</v>
      </c>
      <c r="E3" s="28">
        <v>1.0203892493049118</v>
      </c>
      <c r="M3" s="29" t="s">
        <v>63</v>
      </c>
      <c r="N3" s="28">
        <v>1.1065801668211306</v>
      </c>
      <c r="O3" s="33">
        <v>1.1232622798887859</v>
      </c>
      <c r="P3" s="28">
        <v>1.0287303058387396</v>
      </c>
      <c r="Q3" s="28">
        <v>0.97590361445783125</v>
      </c>
    </row>
    <row r="4" spans="2:17" ht="18" x14ac:dyDescent="0.25">
      <c r="B4" s="24" t="s">
        <v>53</v>
      </c>
      <c r="C4" s="31">
        <v>1.0009267840593141</v>
      </c>
      <c r="D4" s="28">
        <v>1.1204819277108433</v>
      </c>
      <c r="E4" s="28">
        <v>1.0148285449490269</v>
      </c>
      <c r="M4" s="29" t="s">
        <v>64</v>
      </c>
      <c r="N4" s="28">
        <v>1.2789620018535681</v>
      </c>
      <c r="O4" s="33">
        <v>0.99536607970342905</v>
      </c>
      <c r="P4" s="28">
        <v>0.9675625579240037</v>
      </c>
      <c r="Q4" s="28">
        <v>0.99258572752548646</v>
      </c>
    </row>
    <row r="5" spans="2:17" ht="18" x14ac:dyDescent="0.25">
      <c r="B5" s="24" t="s">
        <v>54</v>
      </c>
      <c r="C5" s="32">
        <v>1.1455050973123262</v>
      </c>
      <c r="D5" s="28">
        <v>1.3929564411492121</v>
      </c>
      <c r="E5" s="28">
        <v>1.0815569972196477</v>
      </c>
      <c r="M5" s="29" t="s">
        <v>65</v>
      </c>
      <c r="N5" s="28">
        <v>1.6543095458758108</v>
      </c>
      <c r="O5" s="33">
        <v>1.7877664504170527</v>
      </c>
      <c r="P5" s="28">
        <v>1.5458758109360518</v>
      </c>
      <c r="Q5" s="28">
        <v>1.5820203892493048</v>
      </c>
    </row>
    <row r="6" spans="2:17" ht="18" x14ac:dyDescent="0.25">
      <c r="B6" s="24" t="s">
        <v>55</v>
      </c>
      <c r="C6" s="28">
        <v>3.0305838739573678</v>
      </c>
      <c r="D6" s="28">
        <v>2.9110287303058384</v>
      </c>
      <c r="E6" s="28">
        <v>3.1306765523632993</v>
      </c>
      <c r="M6" s="29" t="s">
        <v>66</v>
      </c>
      <c r="N6" s="28">
        <v>14.121408711770156</v>
      </c>
      <c r="O6" s="28">
        <v>13.72103799814643</v>
      </c>
      <c r="P6" s="28">
        <v>13.65430954587581</v>
      </c>
      <c r="Q6" s="28">
        <v>12.806302131603335</v>
      </c>
    </row>
    <row r="7" spans="2:17" ht="18" x14ac:dyDescent="0.25">
      <c r="B7" s="24" t="s">
        <v>56</v>
      </c>
      <c r="C7" s="28">
        <v>26.911028730305837</v>
      </c>
      <c r="D7" s="28">
        <v>26.151992585727523</v>
      </c>
      <c r="E7" s="28">
        <v>28.932344763670063</v>
      </c>
      <c r="M7" s="29" t="s">
        <v>67</v>
      </c>
      <c r="N7" s="28">
        <v>43.99629286376274</v>
      </c>
      <c r="O7" s="28">
        <v>42.275254865616311</v>
      </c>
      <c r="P7" s="28">
        <v>43.292863762743281</v>
      </c>
      <c r="Q7" s="28">
        <v>0.35588507877664505</v>
      </c>
    </row>
    <row r="8" spans="2:17" ht="18" x14ac:dyDescent="0.25">
      <c r="B8" s="24" t="s">
        <v>57</v>
      </c>
      <c r="C8" s="28">
        <v>60.411492122335495</v>
      </c>
      <c r="D8" s="28">
        <v>60.094531974050042</v>
      </c>
      <c r="E8" s="28">
        <v>62.602409638554214</v>
      </c>
      <c r="M8" s="29" t="s">
        <v>68</v>
      </c>
      <c r="N8" s="28">
        <v>80.663577386468944</v>
      </c>
      <c r="O8" s="28">
        <v>83.471733086190909</v>
      </c>
      <c r="P8" s="28">
        <v>76.259499536607962</v>
      </c>
      <c r="Q8" s="28">
        <v>73.69045412418906</v>
      </c>
    </row>
    <row r="9" spans="2:17" ht="18" x14ac:dyDescent="0.25">
      <c r="B9" s="24" t="s">
        <v>58</v>
      </c>
      <c r="C9" s="28">
        <v>87.378127896200183</v>
      </c>
      <c r="D9" s="28">
        <v>88.940685820203882</v>
      </c>
      <c r="E9" s="28">
        <v>88.192771084337352</v>
      </c>
      <c r="M9" s="29" t="s">
        <v>69</v>
      </c>
      <c r="N9" s="28">
        <v>99.419833178869325</v>
      </c>
      <c r="O9" s="28">
        <v>97.965708989805364</v>
      </c>
      <c r="P9" s="28">
        <v>96.230769230769226</v>
      </c>
      <c r="Q9" s="28">
        <v>99.211306765523631</v>
      </c>
    </row>
    <row r="10" spans="2:17" ht="18" x14ac:dyDescent="0.25">
      <c r="B10" s="24" t="s">
        <v>59</v>
      </c>
      <c r="C10" s="28">
        <v>107.85820203892493</v>
      </c>
      <c r="D10" s="28">
        <v>107.25486561631139</v>
      </c>
      <c r="E10" s="28">
        <v>107.96107506950879</v>
      </c>
      <c r="M10" s="29" t="s">
        <v>70</v>
      </c>
      <c r="N10" s="28">
        <v>114.07506950880445</v>
      </c>
      <c r="O10" s="28">
        <v>102.50880444856348</v>
      </c>
      <c r="P10" s="28">
        <v>114.93697868396663</v>
      </c>
      <c r="Q10" s="28">
        <v>112.33456904541241</v>
      </c>
    </row>
    <row r="11" spans="2:17" ht="18" x14ac:dyDescent="0.25">
      <c r="B11" s="24" t="s">
        <v>60</v>
      </c>
      <c r="C11" s="28">
        <v>116.02131603336422</v>
      </c>
      <c r="D11" s="28">
        <v>109.6543095458758</v>
      </c>
      <c r="E11" s="28">
        <v>115.86005560704355</v>
      </c>
      <c r="M11" s="29" t="s">
        <v>71</v>
      </c>
      <c r="N11" s="28">
        <v>110.19091751621872</v>
      </c>
      <c r="O11" s="28">
        <v>112.40129749768303</v>
      </c>
      <c r="P11" s="28">
        <v>106.47080630213159</v>
      </c>
      <c r="Q11" s="28">
        <v>107.27710843373494</v>
      </c>
    </row>
    <row r="12" spans="2:17" ht="18" x14ac:dyDescent="0.25">
      <c r="B12" s="24" t="s">
        <v>61</v>
      </c>
      <c r="C12" s="30">
        <v>109.87395736793327</v>
      </c>
      <c r="D12" s="28">
        <v>113.8887859128823</v>
      </c>
      <c r="E12" s="28">
        <v>105.02224281742353</v>
      </c>
      <c r="F12" s="3"/>
      <c r="M12" s="29" t="s">
        <v>72</v>
      </c>
      <c r="N12" s="28">
        <v>109.15384615384615</v>
      </c>
      <c r="O12" s="28">
        <v>108.8563484708063</v>
      </c>
      <c r="P12" s="28">
        <v>107.41056533827617</v>
      </c>
      <c r="Q12" s="28">
        <v>107.76367006487487</v>
      </c>
    </row>
    <row r="13" spans="2:17" ht="18" x14ac:dyDescent="0.25">
      <c r="B13" s="24" t="s">
        <v>62</v>
      </c>
      <c r="C13" s="30">
        <v>119.56348470806302</v>
      </c>
      <c r="D13" s="28">
        <v>115.31788693234476</v>
      </c>
      <c r="E13" s="28">
        <v>117.49490268767377</v>
      </c>
      <c r="F13" s="3"/>
      <c r="M13" s="29" t="s">
        <v>73</v>
      </c>
      <c r="N13" s="28">
        <v>108.87025023169601</v>
      </c>
      <c r="O13" s="28">
        <v>102.24467099165894</v>
      </c>
      <c r="P13" s="28">
        <v>106.30954587581093</v>
      </c>
      <c r="Q13" s="28">
        <v>105.86746987951807</v>
      </c>
    </row>
    <row r="14" spans="2:17" ht="18" x14ac:dyDescent="0.25">
      <c r="F14" s="3"/>
      <c r="M14" s="29" t="s">
        <v>74</v>
      </c>
      <c r="N14" s="28">
        <v>111.66172381835032</v>
      </c>
      <c r="O14" s="28">
        <v>111.71733086190918</v>
      </c>
      <c r="P14" s="28">
        <v>108.0528266913809</v>
      </c>
      <c r="Q14" s="28">
        <v>111.47822057460611</v>
      </c>
    </row>
    <row r="18" spans="2:17" x14ac:dyDescent="0.25">
      <c r="B18" t="s">
        <v>92</v>
      </c>
      <c r="M18" t="s">
        <v>92</v>
      </c>
    </row>
    <row r="19" spans="2:17" x14ac:dyDescent="0.25">
      <c r="B19">
        <v>114.7</v>
      </c>
      <c r="M19">
        <v>114.7</v>
      </c>
    </row>
    <row r="21" spans="2:17" x14ac:dyDescent="0.25">
      <c r="B21" s="23" t="s">
        <v>51</v>
      </c>
      <c r="C21" s="28">
        <f>(C2/$B$19)*100</f>
        <v>0.99142462142850796</v>
      </c>
      <c r="D21" s="28">
        <f t="shared" ref="D21:E21" si="0">(D2/$B$19)*100</f>
        <v>0.83871129343340778</v>
      </c>
      <c r="E21" s="28">
        <f t="shared" si="0"/>
        <v>0.78538282968908701</v>
      </c>
      <c r="F21">
        <f>AVERAGE(C21:E21)</f>
        <v>0.87183958151700092</v>
      </c>
      <c r="M21" s="23" t="s">
        <v>51</v>
      </c>
      <c r="N21" s="28">
        <f>(N2/$M$19)*100</f>
        <v>0.99142462142850796</v>
      </c>
      <c r="O21" s="28">
        <f t="shared" ref="O21:P21" si="1">(O2/$M$19)*100</f>
        <v>0.83871129343340778</v>
      </c>
      <c r="P21" s="28">
        <f t="shared" si="1"/>
        <v>0.78538282968908701</v>
      </c>
      <c r="Q21" s="28"/>
    </row>
    <row r="22" spans="2:17" ht="18" x14ac:dyDescent="0.25">
      <c r="B22" s="24" t="s">
        <v>52</v>
      </c>
      <c r="C22" s="28">
        <f t="shared" ref="C22:E22" si="2">(C3/$B$19)*100</f>
        <v>0.921128010129176</v>
      </c>
      <c r="D22" s="28">
        <f t="shared" si="2"/>
        <v>0.95748832631848568</v>
      </c>
      <c r="E22" s="28">
        <f t="shared" si="2"/>
        <v>0.88961573609844091</v>
      </c>
      <c r="F22">
        <f t="shared" ref="F22:F32" si="3">AVERAGE(C22:E22)</f>
        <v>0.92274402418203427</v>
      </c>
      <c r="M22" s="29" t="s">
        <v>63</v>
      </c>
      <c r="N22" s="28">
        <f t="shared" ref="N22:Q22" si="4">(N3/$M$19)*100</f>
        <v>0.96476038955634746</v>
      </c>
      <c r="O22" s="28">
        <f t="shared" si="4"/>
        <v>0.97930451603207136</v>
      </c>
      <c r="P22" s="28">
        <f t="shared" si="4"/>
        <v>0.89688779933630314</v>
      </c>
      <c r="Q22" s="28">
        <f t="shared" si="4"/>
        <v>0.85083139882984415</v>
      </c>
    </row>
    <row r="23" spans="2:17" ht="18" x14ac:dyDescent="0.25">
      <c r="B23" s="24" t="s">
        <v>53</v>
      </c>
      <c r="C23" s="28">
        <f t="shared" ref="C23:E23" si="5">(C4/$B$19)*100</f>
        <v>0.87264758854342994</v>
      </c>
      <c r="D23" s="28">
        <f t="shared" si="5"/>
        <v>0.97688049495278406</v>
      </c>
      <c r="E23" s="28">
        <f t="shared" si="5"/>
        <v>0.88476769393986654</v>
      </c>
      <c r="F23">
        <f t="shared" si="3"/>
        <v>0.91143192581202681</v>
      </c>
      <c r="M23" s="29" t="s">
        <v>64</v>
      </c>
      <c r="N23" s="28">
        <f t="shared" ref="N23:Q23" si="6">(N4/$M$19)*100</f>
        <v>1.1150496964721606</v>
      </c>
      <c r="O23" s="28">
        <f t="shared" si="6"/>
        <v>0.86779954638485524</v>
      </c>
      <c r="P23" s="28">
        <f t="shared" si="6"/>
        <v>0.84355933559198226</v>
      </c>
      <c r="Q23" s="28">
        <f t="shared" si="6"/>
        <v>0.86537552530556794</v>
      </c>
    </row>
    <row r="24" spans="2:17" ht="18" x14ac:dyDescent="0.25">
      <c r="B24" s="24" t="s">
        <v>54</v>
      </c>
      <c r="C24" s="28">
        <f t="shared" ref="C24:E24" si="7">(C5/$B$19)*100</f>
        <v>0.99869668466636974</v>
      </c>
      <c r="D24" s="28">
        <f t="shared" si="7"/>
        <v>1.2144345607229399</v>
      </c>
      <c r="E24" s="28">
        <f t="shared" si="7"/>
        <v>0.94294419984276168</v>
      </c>
      <c r="F24">
        <f t="shared" si="3"/>
        <v>1.0520251484106904</v>
      </c>
      <c r="M24" s="29" t="s">
        <v>65</v>
      </c>
      <c r="N24" s="28">
        <f t="shared" ref="N24:Q24" si="8">(N5/$M$19)*100</f>
        <v>1.4422925421759465</v>
      </c>
      <c r="O24" s="28">
        <f t="shared" si="8"/>
        <v>1.5586455539817374</v>
      </c>
      <c r="P24" s="28">
        <f t="shared" si="8"/>
        <v>1.3477557200837418</v>
      </c>
      <c r="Q24" s="28">
        <f t="shared" si="8"/>
        <v>1.3792679941144768</v>
      </c>
    </row>
    <row r="25" spans="2:17" ht="18" x14ac:dyDescent="0.25">
      <c r="B25" s="24" t="s">
        <v>55</v>
      </c>
      <c r="C25" s="28">
        <f t="shared" ref="C25:E25" si="9">(C6/$B$19)*100</f>
        <v>2.6421829764231628</v>
      </c>
      <c r="D25" s="28">
        <f t="shared" si="9"/>
        <v>2.5379500700138085</v>
      </c>
      <c r="E25" s="28">
        <f t="shared" si="9"/>
        <v>2.7294477352775059</v>
      </c>
      <c r="F25">
        <f t="shared" si="3"/>
        <v>2.6365269272381591</v>
      </c>
      <c r="M25" s="29" t="s">
        <v>66</v>
      </c>
      <c r="N25" s="28">
        <f t="shared" ref="N25:Q25" si="10">(N6/$M$19)*100</f>
        <v>12.311603061700223</v>
      </c>
      <c r="O25" s="28">
        <f t="shared" si="10"/>
        <v>11.962544026282851</v>
      </c>
      <c r="P25" s="28">
        <f t="shared" si="10"/>
        <v>11.904367520379957</v>
      </c>
      <c r="Q25" s="28">
        <f t="shared" si="10"/>
        <v>11.165041091197327</v>
      </c>
    </row>
    <row r="26" spans="2:17" ht="18" x14ac:dyDescent="0.25">
      <c r="B26" s="24" t="s">
        <v>56</v>
      </c>
      <c r="C26" s="28">
        <f t="shared" ref="C26:E26" si="11">(C7/$B$19)*100</f>
        <v>23.46210002642183</v>
      </c>
      <c r="D26" s="28">
        <f t="shared" si="11"/>
        <v>22.80034227177639</v>
      </c>
      <c r="E26" s="28">
        <f t="shared" si="11"/>
        <v>25.224363351063701</v>
      </c>
      <c r="F26">
        <f t="shared" si="3"/>
        <v>23.828935216420643</v>
      </c>
      <c r="M26" s="29" t="s">
        <v>67</v>
      </c>
      <c r="N26" s="28">
        <f t="shared" ref="N26:Q26" si="12">(N7/$M$19)*100</f>
        <v>38.35770955864232</v>
      </c>
      <c r="O26" s="28">
        <f t="shared" si="12"/>
        <v>36.857240510563479</v>
      </c>
      <c r="P26" s="28">
        <f t="shared" si="12"/>
        <v>37.744432225582628</v>
      </c>
      <c r="Q26" s="28">
        <f t="shared" si="12"/>
        <v>0.31027469814877506</v>
      </c>
    </row>
    <row r="27" spans="2:17" ht="18" x14ac:dyDescent="0.25">
      <c r="B27" s="24" t="s">
        <v>57</v>
      </c>
      <c r="C27" s="28">
        <f t="shared" ref="C27:E27" si="13">(C8/$B$19)*100</f>
        <v>52.669130010754571</v>
      </c>
      <c r="D27" s="28">
        <f t="shared" si="13"/>
        <v>52.392791607715814</v>
      </c>
      <c r="E27" s="28">
        <f t="shared" si="13"/>
        <v>54.57925862123296</v>
      </c>
      <c r="F27">
        <f t="shared" si="3"/>
        <v>53.213726746567779</v>
      </c>
      <c r="M27" s="29" t="s">
        <v>68</v>
      </c>
      <c r="N27" s="28">
        <f t="shared" ref="N27:Q27" si="14">(N8/$M$19)*100</f>
        <v>70.325699552283297</v>
      </c>
      <c r="O27" s="28">
        <f t="shared" si="14"/>
        <v>72.773960842363465</v>
      </c>
      <c r="P27" s="28">
        <f t="shared" si="14"/>
        <v>66.486050162692194</v>
      </c>
      <c r="Q27" s="28">
        <f t="shared" si="14"/>
        <v>64.246254685430742</v>
      </c>
    </row>
    <row r="28" spans="2:17" ht="18" x14ac:dyDescent="0.25">
      <c r="B28" s="24" t="s">
        <v>58</v>
      </c>
      <c r="C28" s="28">
        <f t="shared" ref="C28:E28" si="15">(C9/$B$19)*100</f>
        <v>76.179710458762145</v>
      </c>
      <c r="D28" s="28">
        <f t="shared" si="15"/>
        <v>77.542010305321611</v>
      </c>
      <c r="E28" s="28">
        <f t="shared" si="15"/>
        <v>76.889948634993331</v>
      </c>
      <c r="F28">
        <f t="shared" si="3"/>
        <v>76.87055646635902</v>
      </c>
      <c r="M28" s="29" t="s">
        <v>69</v>
      </c>
      <c r="N28" s="28">
        <f t="shared" ref="N28:Q28" si="16">(N9/$M$19)*100</f>
        <v>86.678145753155462</v>
      </c>
      <c r="O28" s="28">
        <f t="shared" si="16"/>
        <v>85.410382728688191</v>
      </c>
      <c r="P28" s="28">
        <f t="shared" si="16"/>
        <v>83.897793575212916</v>
      </c>
      <c r="Q28" s="28">
        <f t="shared" si="16"/>
        <v>86.496344172208921</v>
      </c>
    </row>
    <row r="29" spans="2:17" ht="18" x14ac:dyDescent="0.25">
      <c r="B29" s="24" t="s">
        <v>59</v>
      </c>
      <c r="C29" s="28">
        <f t="shared" ref="C29:E29" si="17">(C10/$B$19)*100</f>
        <v>94.035049728792444</v>
      </c>
      <c r="D29" s="28">
        <f t="shared" si="17"/>
        <v>93.509037154587077</v>
      </c>
      <c r="E29" s="28">
        <f t="shared" si="17"/>
        <v>94.124738508726054</v>
      </c>
      <c r="F29">
        <f t="shared" si="3"/>
        <v>93.889608464035192</v>
      </c>
      <c r="M29" s="29" t="s">
        <v>70</v>
      </c>
      <c r="N29" s="28">
        <f t="shared" ref="N29:Q29" si="18">(N10/$M$19)*100</f>
        <v>99.455160862078856</v>
      </c>
      <c r="O29" s="28">
        <f t="shared" si="18"/>
        <v>89.371233172243663</v>
      </c>
      <c r="P29" s="28">
        <f t="shared" si="18"/>
        <v>100.20660739665792</v>
      </c>
      <c r="Q29" s="28">
        <f t="shared" si="18"/>
        <v>97.937723666444981</v>
      </c>
    </row>
    <row r="30" spans="2:17" ht="18" x14ac:dyDescent="0.25">
      <c r="B30" s="24" t="s">
        <v>60</v>
      </c>
      <c r="C30" s="28">
        <f t="shared" ref="C30:E30" si="19">(C11/$B$19)*100</f>
        <v>101.15197561757996</v>
      </c>
      <c r="D30" s="28">
        <f t="shared" si="19"/>
        <v>95.600967346012027</v>
      </c>
      <c r="E30" s="28">
        <f t="shared" si="19"/>
        <v>101.01138239498128</v>
      </c>
      <c r="F30">
        <f t="shared" si="3"/>
        <v>99.254775119524425</v>
      </c>
      <c r="M30" s="29" t="s">
        <v>71</v>
      </c>
      <c r="N30" s="28">
        <f t="shared" ref="N30:Q30" si="20">(N11/$M$19)*100</f>
        <v>96.068803414314488</v>
      </c>
      <c r="O30" s="28">
        <f t="shared" si="20"/>
        <v>97.995900172347888</v>
      </c>
      <c r="P30" s="28">
        <f t="shared" si="20"/>
        <v>92.825463210228065</v>
      </c>
      <c r="Q30" s="28">
        <f t="shared" si="20"/>
        <v>93.528429323221403</v>
      </c>
    </row>
    <row r="31" spans="2:17" ht="18" x14ac:dyDescent="0.25">
      <c r="B31" s="24" t="s">
        <v>61</v>
      </c>
      <c r="C31" s="28">
        <f t="shared" ref="C31:E31" si="21">(C12/$B$19)*100</f>
        <v>95.792465011275738</v>
      </c>
      <c r="D31" s="28">
        <f t="shared" si="21"/>
        <v>99.292751449766598</v>
      </c>
      <c r="E31" s="28">
        <f t="shared" si="21"/>
        <v>91.562548227919379</v>
      </c>
      <c r="F31">
        <f t="shared" si="3"/>
        <v>95.549254896320576</v>
      </c>
      <c r="M31" s="29" t="s">
        <v>72</v>
      </c>
      <c r="N31" s="28">
        <f t="shared" ref="N31:Q31" si="22">(N12/$M$19)*100</f>
        <v>95.164643551740312</v>
      </c>
      <c r="O31" s="28">
        <f t="shared" si="22"/>
        <v>94.905273296256581</v>
      </c>
      <c r="P31" s="28">
        <f t="shared" si="22"/>
        <v>93.644782335027173</v>
      </c>
      <c r="Q31" s="28">
        <f t="shared" si="22"/>
        <v>93.952633012096669</v>
      </c>
    </row>
    <row r="32" spans="2:17" ht="18" x14ac:dyDescent="0.25">
      <c r="B32" s="24" t="s">
        <v>62</v>
      </c>
      <c r="C32" s="28">
        <f t="shared" ref="C32:E32" si="23">(C13/$B$19)*100</f>
        <v>104.24017847259199</v>
      </c>
      <c r="D32" s="28">
        <f t="shared" si="23"/>
        <v>100.53869828452029</v>
      </c>
      <c r="E32" s="28">
        <f t="shared" si="23"/>
        <v>102.43670678960224</v>
      </c>
      <c r="F32">
        <f t="shared" si="3"/>
        <v>102.40519451557151</v>
      </c>
      <c r="M32" s="29" t="s">
        <v>73</v>
      </c>
      <c r="N32" s="28">
        <f t="shared" ref="N32:Q32" si="24">(N13/$M$19)*100</f>
        <v>94.917393401653001</v>
      </c>
      <c r="O32" s="28">
        <f t="shared" si="24"/>
        <v>89.140951169711357</v>
      </c>
      <c r="P32" s="28">
        <f t="shared" si="24"/>
        <v>92.684869987629398</v>
      </c>
      <c r="Q32" s="28">
        <f t="shared" si="24"/>
        <v>92.299450636022726</v>
      </c>
    </row>
    <row r="33" spans="13:17" ht="18" x14ac:dyDescent="0.25">
      <c r="M33" s="29" t="s">
        <v>74</v>
      </c>
      <c r="N33" s="28">
        <f t="shared" ref="N33:Q33" si="25">(N14/$M$19)*100</f>
        <v>97.351110565257471</v>
      </c>
      <c r="O33" s="28">
        <f t="shared" si="25"/>
        <v>97.399590986843222</v>
      </c>
      <c r="P33" s="28">
        <f t="shared" si="25"/>
        <v>94.204731204342536</v>
      </c>
      <c r="Q33" s="28">
        <f t="shared" si="25"/>
        <v>97.191125174024506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2017-02-16T20:47:20Z</dcterms:created>
  <dcterms:modified xsi:type="dcterms:W3CDTF">2017-04-17T20:12:20Z</dcterms:modified>
</cp:coreProperties>
</file>