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E-J\EMedlock\Net MyDocuments\LabBookData\CV-1a Transduction Assay\Corticosterone\"/>
    </mc:Choice>
  </mc:AlternateContent>
  <bookViews>
    <workbookView xWindow="165" yWindow="105" windowWidth="16215" windowHeight="5790" activeTab="2"/>
  </bookViews>
  <sheets>
    <sheet name="Raw Data" sheetId="1" r:id="rId1"/>
    <sheet name="Analysis" sheetId="2" r:id="rId2"/>
    <sheet name="Top of Curve" sheetId="3" r:id="rId3"/>
  </sheets>
  <calcPr calcId="171027"/>
</workbook>
</file>

<file path=xl/calcChain.xml><?xml version="1.0" encoding="utf-8"?>
<calcChain xmlns="http://schemas.openxmlformats.org/spreadsheetml/2006/main">
  <c r="G21" i="3" l="1"/>
  <c r="G22" i="3"/>
  <c r="G23" i="3"/>
  <c r="G24" i="3"/>
  <c r="G25" i="3"/>
  <c r="G26" i="3"/>
  <c r="G27" i="3"/>
  <c r="G28" i="3"/>
  <c r="G29" i="3"/>
  <c r="G30" i="3"/>
  <c r="G31" i="3"/>
  <c r="G20" i="3"/>
  <c r="J32" i="3" l="1"/>
  <c r="K32" i="3"/>
  <c r="L32" i="3"/>
  <c r="M32" i="3"/>
  <c r="J20" i="3"/>
  <c r="K20" i="3"/>
  <c r="L20" i="3"/>
  <c r="M20" i="3"/>
  <c r="J21" i="3"/>
  <c r="K21" i="3"/>
  <c r="L21" i="3"/>
  <c r="M21" i="3"/>
  <c r="J22" i="3"/>
  <c r="K22" i="3"/>
  <c r="L22" i="3"/>
  <c r="M22" i="3"/>
  <c r="J23" i="3"/>
  <c r="K23" i="3"/>
  <c r="L23" i="3"/>
  <c r="M23" i="3"/>
  <c r="J24" i="3"/>
  <c r="K24" i="3"/>
  <c r="L24" i="3"/>
  <c r="M24" i="3"/>
  <c r="J25" i="3"/>
  <c r="K25" i="3"/>
  <c r="L25" i="3"/>
  <c r="M25" i="3"/>
  <c r="J26" i="3"/>
  <c r="K26" i="3"/>
  <c r="L26" i="3"/>
  <c r="M26" i="3"/>
  <c r="J27" i="3"/>
  <c r="K27" i="3"/>
  <c r="L27" i="3"/>
  <c r="M27" i="3"/>
  <c r="J28" i="3"/>
  <c r="K28" i="3"/>
  <c r="L28" i="3"/>
  <c r="M28" i="3"/>
  <c r="J29" i="3"/>
  <c r="K29" i="3"/>
  <c r="L29" i="3"/>
  <c r="M29" i="3"/>
  <c r="J30" i="3"/>
  <c r="K30" i="3"/>
  <c r="L30" i="3"/>
  <c r="M30" i="3"/>
  <c r="J31" i="3"/>
  <c r="K31" i="3"/>
  <c r="L31" i="3"/>
  <c r="M31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D20" i="3"/>
  <c r="E20" i="3"/>
  <c r="F20" i="3"/>
  <c r="C20" i="3"/>
  <c r="D9" i="2" l="1"/>
  <c r="E9" i="2"/>
  <c r="H9" i="2"/>
  <c r="I9" i="2"/>
  <c r="L9" i="2"/>
  <c r="M9" i="2"/>
  <c r="P9" i="2"/>
  <c r="Q9" i="2"/>
  <c r="T9" i="2"/>
  <c r="U9" i="2"/>
  <c r="X9" i="2"/>
  <c r="Y9" i="2"/>
  <c r="E10" i="2"/>
  <c r="F10" i="2"/>
  <c r="I10" i="2"/>
  <c r="J10" i="2"/>
  <c r="M10" i="2"/>
  <c r="N10" i="2"/>
  <c r="Q10" i="2"/>
  <c r="R10" i="2"/>
  <c r="U10" i="2"/>
  <c r="V10" i="2"/>
  <c r="Y10" i="2"/>
  <c r="C11" i="2"/>
  <c r="F11" i="2"/>
  <c r="G11" i="2"/>
  <c r="J11" i="2"/>
  <c r="K11" i="2"/>
  <c r="N11" i="2"/>
  <c r="O11" i="2"/>
  <c r="R11" i="2"/>
  <c r="S11" i="2"/>
  <c r="V11" i="2"/>
  <c r="W11" i="2"/>
  <c r="C12" i="2"/>
  <c r="D12" i="2"/>
  <c r="G12" i="2"/>
  <c r="H12" i="2"/>
  <c r="K12" i="2"/>
  <c r="L12" i="2"/>
  <c r="O12" i="2"/>
  <c r="P12" i="2"/>
  <c r="S12" i="2"/>
  <c r="T12" i="2"/>
  <c r="W12" i="2"/>
  <c r="X12" i="2"/>
  <c r="B11" i="2"/>
  <c r="B12" i="2"/>
  <c r="B7" i="2"/>
  <c r="F9" i="2" s="1"/>
  <c r="H15" i="2" l="1"/>
  <c r="Q15" i="2"/>
  <c r="F15" i="2"/>
  <c r="D15" i="2"/>
  <c r="B10" i="2"/>
  <c r="V12" i="2"/>
  <c r="R12" i="2"/>
  <c r="N12" i="2"/>
  <c r="J12" i="2"/>
  <c r="F12" i="2"/>
  <c r="F14" i="2" s="1"/>
  <c r="Y11" i="2"/>
  <c r="Y15" i="2" s="1"/>
  <c r="U11" i="2"/>
  <c r="Q11" i="2"/>
  <c r="Q14" i="2" s="1"/>
  <c r="M11" i="2"/>
  <c r="M14" i="2" s="1"/>
  <c r="I11" i="2"/>
  <c r="I14" i="2" s="1"/>
  <c r="E11" i="2"/>
  <c r="X10" i="2"/>
  <c r="X14" i="2" s="1"/>
  <c r="T10" i="2"/>
  <c r="T14" i="2" s="1"/>
  <c r="P10" i="2"/>
  <c r="P14" i="2" s="1"/>
  <c r="L10" i="2"/>
  <c r="H10" i="2"/>
  <c r="H14" i="2" s="1"/>
  <c r="D10" i="2"/>
  <c r="D14" i="2" s="1"/>
  <c r="W9" i="2"/>
  <c r="S9" i="2"/>
  <c r="O9" i="2"/>
  <c r="K9" i="2"/>
  <c r="G9" i="2"/>
  <c r="C9" i="2"/>
  <c r="B9" i="2"/>
  <c r="Y12" i="2"/>
  <c r="U12" i="2"/>
  <c r="U14" i="2" s="1"/>
  <c r="Q12" i="2"/>
  <c r="M12" i="2"/>
  <c r="I12" i="2"/>
  <c r="E12" i="2"/>
  <c r="E14" i="2" s="1"/>
  <c r="X11" i="2"/>
  <c r="T11" i="2"/>
  <c r="P11" i="2"/>
  <c r="L11" i="2"/>
  <c r="L15" i="2" s="1"/>
  <c r="H11" i="2"/>
  <c r="D11" i="2"/>
  <c r="W10" i="2"/>
  <c r="S10" i="2"/>
  <c r="O10" i="2"/>
  <c r="K10" i="2"/>
  <c r="G10" i="2"/>
  <c r="C10" i="2"/>
  <c r="V9" i="2"/>
  <c r="R9" i="2"/>
  <c r="N9" i="2"/>
  <c r="J9" i="2"/>
  <c r="J15" i="2" l="1"/>
  <c r="J14" i="2"/>
  <c r="G15" i="2"/>
  <c r="G14" i="2"/>
  <c r="W15" i="2"/>
  <c r="W14" i="2"/>
  <c r="I15" i="2"/>
  <c r="Y14" i="2"/>
  <c r="N15" i="2"/>
  <c r="N14" i="2"/>
  <c r="K15" i="2"/>
  <c r="K14" i="2"/>
  <c r="R15" i="2"/>
  <c r="R14" i="2"/>
  <c r="B15" i="2"/>
  <c r="B14" i="2"/>
  <c r="O15" i="2"/>
  <c r="O14" i="2"/>
  <c r="T15" i="2"/>
  <c r="P15" i="2"/>
  <c r="V15" i="2"/>
  <c r="V14" i="2"/>
  <c r="C15" i="2"/>
  <c r="C14" i="2"/>
  <c r="S15" i="2"/>
  <c r="S14" i="2"/>
  <c r="L14" i="2"/>
  <c r="E15" i="2"/>
  <c r="U15" i="2"/>
  <c r="M15" i="2"/>
  <c r="X15" i="2"/>
</calcChain>
</file>

<file path=xl/sharedStrings.xml><?xml version="1.0" encoding="utf-8"?>
<sst xmlns="http://schemas.openxmlformats.org/spreadsheetml/2006/main" count="133" uniqueCount="62">
  <si>
    <t>User: HARTIG</t>
  </si>
  <si>
    <t>Path: C:\Program Files\BMG\Omega\P Hartig\Data\</t>
  </si>
  <si>
    <t>Test ID: 686</t>
  </si>
  <si>
    <t>Test Name: LUCIFERASE</t>
  </si>
  <si>
    <t>Date: 4/6/2017</t>
  </si>
  <si>
    <t>Time: 3:16:58 PM</t>
  </si>
  <si>
    <t>ID1: elizabeth</t>
  </si>
  <si>
    <t>ID2: CV1a-hGR Dex std curve and corticosterone</t>
  </si>
  <si>
    <t>ID3: 4-6-2017</t>
  </si>
  <si>
    <t>Luminescence</t>
  </si>
  <si>
    <t>1. Sum of Range 1 based on Raw Data (lens)</t>
  </si>
  <si>
    <t>A</t>
  </si>
  <si>
    <t>B</t>
  </si>
  <si>
    <t>C</t>
  </si>
  <si>
    <t>D</t>
  </si>
  <si>
    <t>E</t>
  </si>
  <si>
    <t>F</t>
  </si>
  <si>
    <t>G</t>
  </si>
  <si>
    <t>H</t>
  </si>
  <si>
    <t>Range (1):</t>
  </si>
  <si>
    <t xml:space="preserve">          Startinterval: </t>
  </si>
  <si>
    <t xml:space="preserve">          9 (1.6 s)</t>
  </si>
  <si>
    <t xml:space="preserve">          Stopinterval: </t>
  </si>
  <si>
    <t xml:space="preserve">          25 (4.8 s)</t>
  </si>
  <si>
    <t>2. Average based on Sum of Range 1 (lens)</t>
  </si>
  <si>
    <t>DMSO</t>
  </si>
  <si>
    <t>1pM DEX</t>
  </si>
  <si>
    <t>3pM DEX</t>
  </si>
  <si>
    <t>10pM DEX</t>
  </si>
  <si>
    <t>30pM DEX</t>
  </si>
  <si>
    <t>100pM DEX</t>
  </si>
  <si>
    <t>300pM DEX</t>
  </si>
  <si>
    <t>1nM DEX</t>
  </si>
  <si>
    <t>3nM DEX</t>
  </si>
  <si>
    <t>10nM DEX</t>
  </si>
  <si>
    <t>30nM DEX</t>
  </si>
  <si>
    <t>100nM DEX</t>
  </si>
  <si>
    <t>300fM                corticosterone</t>
  </si>
  <si>
    <t>1pM                      corticosterone</t>
  </si>
  <si>
    <t>3pM                     corticosterone</t>
  </si>
  <si>
    <t>10pM                  corticosterone</t>
  </si>
  <si>
    <t>30pM                corticosterone</t>
  </si>
  <si>
    <t>100pM                  corticosterone</t>
  </si>
  <si>
    <t>300pM               corticosterone</t>
  </si>
  <si>
    <t>1nM                     corticosterone</t>
  </si>
  <si>
    <t>3nM                     corticosterone</t>
  </si>
  <si>
    <t>10nM                  corticosterone</t>
  </si>
  <si>
    <t>30nM               corticosterone</t>
  </si>
  <si>
    <t>100nM                  corticosterone</t>
  </si>
  <si>
    <t>1pM</t>
  </si>
  <si>
    <t>3pM</t>
  </si>
  <si>
    <t>10pM</t>
  </si>
  <si>
    <t>30p</t>
  </si>
  <si>
    <t>100pM</t>
  </si>
  <si>
    <t>300pM</t>
  </si>
  <si>
    <t>1nM</t>
  </si>
  <si>
    <t>3nM</t>
  </si>
  <si>
    <t>10nM</t>
  </si>
  <si>
    <t>30nM</t>
  </si>
  <si>
    <t>100nM</t>
  </si>
  <si>
    <t>300fM</t>
  </si>
  <si>
    <t>Top of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</si>
</sst>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" fillId="0" borderId="0" xfId="0" applyFont="1"/>
    <xf numFmtId="0" fontId="0" fillId="5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CV1a-hGR</a:t>
            </a:r>
            <a:r>
              <a:rPr lang="en-US" baseline="0"/>
              <a:t> Transactivational Bioassay:</a:t>
            </a:r>
          </a:p>
          <a:p>
            <a:pPr>
              <a:defRPr/>
            </a:pPr>
            <a:r>
              <a:rPr lang="en-US" baseline="0"/>
              <a:t>Corticosterone</a:t>
            </a:r>
            <a:endParaRPr lang="en-US"/>
          </a:p>
        </c:rich>
      </c:tx>
      <c:layout>
        <c:manualLayout>
          <c:xMode val="edge"/>
          <c:yMode val="edge"/>
          <c:x val="0.30392920030565801"/>
          <c:y val="5.2805274429196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2982823349613"/>
          <c:y val="0.11269537200807649"/>
          <c:w val="0.84349496661018641"/>
          <c:h val="0.619869012428181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01-42B5-9067-EBE4AF0099D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A01-42B5-9067-EBE4AF0099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01-42B5-9067-EBE4AF0099D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A01-42B5-9067-EBE4AF0099D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01-42B5-9067-EBE4AF0099D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A01-42B5-9067-EBE4AF0099D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01-42B5-9067-EBE4AF0099D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A01-42B5-9067-EBE4AF0099D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01-42B5-9067-EBE4AF0099D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A01-42B5-9067-EBE4AF0099D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01-42B5-9067-EBE4AF0099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A01-42B5-9067-EBE4AF0099DB}"/>
              </c:ext>
            </c:extLst>
          </c:dPt>
          <c:errBars>
            <c:errBarType val="both"/>
            <c:errValType val="cust"/>
            <c:noEndCap val="0"/>
            <c:plus>
              <c:numRef>
                <c:f>Analysis!$C$17:$C$41</c:f>
                <c:numCache>
                  <c:formatCode>General</c:formatCode>
                  <c:ptCount val="25"/>
                  <c:pt idx="0">
                    <c:v>6.7986643487275289E-2</c:v>
                  </c:pt>
                  <c:pt idx="1">
                    <c:v>2.1731375713920958E-2</c:v>
                  </c:pt>
                  <c:pt idx="2">
                    <c:v>5.7902870892223061E-2</c:v>
                  </c:pt>
                  <c:pt idx="3">
                    <c:v>2.0629920535894027E-2</c:v>
                  </c:pt>
                  <c:pt idx="4">
                    <c:v>0.10730912612990602</c:v>
                  </c:pt>
                  <c:pt idx="5">
                    <c:v>0.40367498808666619</c:v>
                  </c:pt>
                  <c:pt idx="6">
                    <c:v>0.64394358540611885</c:v>
                  </c:pt>
                  <c:pt idx="7">
                    <c:v>1.3928614496974518</c:v>
                  </c:pt>
                  <c:pt idx="8">
                    <c:v>1.5424332474940765</c:v>
                  </c:pt>
                  <c:pt idx="9">
                    <c:v>2.2843461565550465</c:v>
                  </c:pt>
                  <c:pt idx="10">
                    <c:v>1.2044989078143009</c:v>
                  </c:pt>
                  <c:pt idx="11">
                    <c:v>1.0216572870701335</c:v>
                  </c:pt>
                  <c:pt idx="13">
                    <c:v>4.2199569453933168E-2</c:v>
                  </c:pt>
                  <c:pt idx="14">
                    <c:v>4.1573762660573256E-2</c:v>
                  </c:pt>
                  <c:pt idx="15">
                    <c:v>5.5562152092236305E-2</c:v>
                  </c:pt>
                  <c:pt idx="16">
                    <c:v>7.044673499312977E-2</c:v>
                  </c:pt>
                  <c:pt idx="17">
                    <c:v>2.8243810010127136E-2</c:v>
                  </c:pt>
                  <c:pt idx="18">
                    <c:v>5.1861926469285752E-2</c:v>
                  </c:pt>
                  <c:pt idx="19">
                    <c:v>5.1422354769996757E-2</c:v>
                  </c:pt>
                  <c:pt idx="20">
                    <c:v>0.11958439695348408</c:v>
                  </c:pt>
                  <c:pt idx="21">
                    <c:v>6.5658079697244118E-2</c:v>
                  </c:pt>
                  <c:pt idx="22">
                    <c:v>0.73131208409650372</c:v>
                  </c:pt>
                  <c:pt idx="23">
                    <c:v>0.69077381194292509</c:v>
                  </c:pt>
                  <c:pt idx="24">
                    <c:v>0.75861784311957214</c:v>
                  </c:pt>
                </c:numCache>
              </c:numRef>
            </c:plus>
            <c:minus>
              <c:numRef>
                <c:f>Analysis!$C$17:$C$41</c:f>
                <c:numCache>
                  <c:formatCode>General</c:formatCode>
                  <c:ptCount val="25"/>
                  <c:pt idx="0">
                    <c:v>6.7986643487275289E-2</c:v>
                  </c:pt>
                  <c:pt idx="1">
                    <c:v>2.1731375713920958E-2</c:v>
                  </c:pt>
                  <c:pt idx="2">
                    <c:v>5.7902870892223061E-2</c:v>
                  </c:pt>
                  <c:pt idx="3">
                    <c:v>2.0629920535894027E-2</c:v>
                  </c:pt>
                  <c:pt idx="4">
                    <c:v>0.10730912612990602</c:v>
                  </c:pt>
                  <c:pt idx="5">
                    <c:v>0.40367498808666619</c:v>
                  </c:pt>
                  <c:pt idx="6">
                    <c:v>0.64394358540611885</c:v>
                  </c:pt>
                  <c:pt idx="7">
                    <c:v>1.3928614496974518</c:v>
                  </c:pt>
                  <c:pt idx="8">
                    <c:v>1.5424332474940765</c:v>
                  </c:pt>
                  <c:pt idx="9">
                    <c:v>2.2843461565550465</c:v>
                  </c:pt>
                  <c:pt idx="10">
                    <c:v>1.2044989078143009</c:v>
                  </c:pt>
                  <c:pt idx="11">
                    <c:v>1.0216572870701335</c:v>
                  </c:pt>
                  <c:pt idx="13">
                    <c:v>4.2199569453933168E-2</c:v>
                  </c:pt>
                  <c:pt idx="14">
                    <c:v>4.1573762660573256E-2</c:v>
                  </c:pt>
                  <c:pt idx="15">
                    <c:v>5.5562152092236305E-2</c:v>
                  </c:pt>
                  <c:pt idx="16">
                    <c:v>7.044673499312977E-2</c:v>
                  </c:pt>
                  <c:pt idx="17">
                    <c:v>2.8243810010127136E-2</c:v>
                  </c:pt>
                  <c:pt idx="18">
                    <c:v>5.1861926469285752E-2</c:v>
                  </c:pt>
                  <c:pt idx="19">
                    <c:v>5.1422354769996757E-2</c:v>
                  </c:pt>
                  <c:pt idx="20">
                    <c:v>0.11958439695348408</c:v>
                  </c:pt>
                  <c:pt idx="21">
                    <c:v>6.5658079697244118E-2</c:v>
                  </c:pt>
                  <c:pt idx="22">
                    <c:v>0.73131208409650372</c:v>
                  </c:pt>
                  <c:pt idx="23">
                    <c:v>0.69077381194292509</c:v>
                  </c:pt>
                  <c:pt idx="24">
                    <c:v>0.75861784311957214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Analysis!$A$17:$A$41</c:f>
              <c:strCache>
                <c:ptCount val="25"/>
                <c:pt idx="0">
                  <c:v>DMSO</c:v>
                </c:pt>
                <c:pt idx="1">
                  <c:v>1pM</c:v>
                </c:pt>
                <c:pt idx="2">
                  <c:v>3pM</c:v>
                </c:pt>
                <c:pt idx="3">
                  <c:v>10pM</c:v>
                </c:pt>
                <c:pt idx="4">
                  <c:v>30p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</c:v>
                </c:pt>
                <c:pt idx="11">
                  <c:v>100nM</c:v>
                </c:pt>
                <c:pt idx="13">
                  <c:v>300fM</c:v>
                </c:pt>
                <c:pt idx="14">
                  <c:v>1pM</c:v>
                </c:pt>
                <c:pt idx="15">
                  <c:v>3pM</c:v>
                </c:pt>
                <c:pt idx="16">
                  <c:v>10pM</c:v>
                </c:pt>
                <c:pt idx="17">
                  <c:v>30p</c:v>
                </c:pt>
                <c:pt idx="18">
                  <c:v>100pM</c:v>
                </c:pt>
                <c:pt idx="19">
                  <c:v>300pM</c:v>
                </c:pt>
                <c:pt idx="20">
                  <c:v>1nM</c:v>
                </c:pt>
                <c:pt idx="21">
                  <c:v>3nM</c:v>
                </c:pt>
                <c:pt idx="22">
                  <c:v>10nM</c:v>
                </c:pt>
                <c:pt idx="23">
                  <c:v>30nM</c:v>
                </c:pt>
                <c:pt idx="24">
                  <c:v>100nM</c:v>
                </c:pt>
              </c:strCache>
            </c:strRef>
          </c:cat>
          <c:val>
            <c:numRef>
              <c:f>Analysis!$B$17:$B$41</c:f>
              <c:numCache>
                <c:formatCode>General</c:formatCode>
                <c:ptCount val="25"/>
                <c:pt idx="0">
                  <c:v>1</c:v>
                </c:pt>
                <c:pt idx="1">
                  <c:v>0.83903533370723493</c:v>
                </c:pt>
                <c:pt idx="2">
                  <c:v>0.89960740325294453</c:v>
                </c:pt>
                <c:pt idx="3">
                  <c:v>0.92596747055524398</c:v>
                </c:pt>
                <c:pt idx="4">
                  <c:v>2.3937184520471115</c:v>
                </c:pt>
                <c:pt idx="5">
                  <c:v>17.556365675827259</c:v>
                </c:pt>
                <c:pt idx="6">
                  <c:v>43.974761637689284</c:v>
                </c:pt>
                <c:pt idx="7">
                  <c:v>59.618059450364555</c:v>
                </c:pt>
                <c:pt idx="8">
                  <c:v>70.454851374088619</c:v>
                </c:pt>
                <c:pt idx="9">
                  <c:v>81.643858665171066</c:v>
                </c:pt>
                <c:pt idx="10">
                  <c:v>82.628715647784631</c:v>
                </c:pt>
                <c:pt idx="11">
                  <c:v>84.882220975883342</c:v>
                </c:pt>
                <c:pt idx="13">
                  <c:v>1.0880538418395962</c:v>
                </c:pt>
                <c:pt idx="14">
                  <c:v>0.94784071789119451</c:v>
                </c:pt>
                <c:pt idx="15">
                  <c:v>0.92035894559730802</c:v>
                </c:pt>
                <c:pt idx="16">
                  <c:v>0.90016825574873804</c:v>
                </c:pt>
                <c:pt idx="17">
                  <c:v>0.83006169377453731</c:v>
                </c:pt>
                <c:pt idx="18">
                  <c:v>0.84240044868199659</c:v>
                </c:pt>
                <c:pt idx="19">
                  <c:v>0.88670779584969162</c:v>
                </c:pt>
                <c:pt idx="20">
                  <c:v>0.93830622546270326</c:v>
                </c:pt>
                <c:pt idx="21">
                  <c:v>2.0106561974200785</c:v>
                </c:pt>
                <c:pt idx="22">
                  <c:v>26.465507571508695</c:v>
                </c:pt>
                <c:pt idx="23">
                  <c:v>51.343241727425685</c:v>
                </c:pt>
                <c:pt idx="24">
                  <c:v>60.630959057767804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1-42B5-9067-EBE4AF009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036024"/>
        <c:axId val="144033400"/>
      </c:barChart>
      <c:catAx>
        <c:axId val="144036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Treatment</a:t>
                </a:r>
              </a:p>
            </c:rich>
          </c:tx>
          <c:layout>
            <c:manualLayout>
              <c:xMode val="edge"/>
              <c:yMode val="edge"/>
              <c:x val="0.45256154689524569"/>
              <c:y val="0.91988266418548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33400"/>
        <c:crosses val="autoZero"/>
        <c:auto val="1"/>
        <c:lblAlgn val="ctr"/>
        <c:lblOffset val="100"/>
        <c:noMultiLvlLbl val="0"/>
      </c:catAx>
      <c:valAx>
        <c:axId val="144033400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Fold</a:t>
                </a:r>
                <a:r>
                  <a:rPr lang="en-US" sz="1500" baseline="0"/>
                  <a:t> Induction</a:t>
                </a:r>
                <a:endParaRPr lang="en-US" sz="15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36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16</xdr:row>
      <xdr:rowOff>52386</xdr:rowOff>
    </xdr:from>
    <xdr:to>
      <xdr:col>13</xdr:col>
      <xdr:colOff>190500</xdr:colOff>
      <xdr:row>38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0.51582</cdr:x>
      <cdr:y>0.73157</cdr:y>
    </cdr:from>
    <cdr:to>
      <cdr:x>0.55854</cdr:x>
      <cdr:y>0.88339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3105150" y="3167064"/>
          <a:ext cx="257176" cy="657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0.70886</cdr:x>
      <cdr:y>0.87239</cdr:y>
    </cdr:from>
    <cdr:to>
      <cdr:x>0.93513</cdr:x>
      <cdr:y>0.91419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267200" y="3776664"/>
          <a:ext cx="13620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Corticosterone</a:t>
          </a:r>
        </a:p>
      </cdr:txBody>
    </cdr:sp>
  </cdr:relSizeAnchor>
  <cdr:relSizeAnchor xmlns:cdr="http://schemas.openxmlformats.org/drawingml/2006/chartDrawing">
    <cdr:from>
      <cdr:x>0.18407</cdr:x>
      <cdr:y>0.87202</cdr:y>
    </cdr:from>
    <cdr:to>
      <cdr:x>0.41034</cdr:x>
      <cdr:y>0.91382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108075" y="3775075"/>
          <a:ext cx="13620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</a:rPr>
            <a:t>Dexamethasone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>
      <selection activeCell="B14" sqref="B14:M21"/>
    </sheetView>
  </sheetViews>
  <sheetFormatPr defaultRowHeight="15" x14ac:dyDescent="0.25"/>
  <cols>
    <col min="1" max="1" width="4.140625" customWidth="1"/>
  </cols>
  <sheetData>
    <row r="3" spans="1:19" x14ac:dyDescent="0.25">
      <c r="A3" s="1" t="s">
        <v>0</v>
      </c>
      <c r="D3" s="1" t="s">
        <v>1</v>
      </c>
      <c r="K3" s="1" t="s">
        <v>2</v>
      </c>
    </row>
    <row r="4" spans="1:19" x14ac:dyDescent="0.25">
      <c r="A4" s="1" t="s">
        <v>3</v>
      </c>
      <c r="I4" s="1" t="s">
        <v>4</v>
      </c>
      <c r="K4" s="1" t="s">
        <v>5</v>
      </c>
    </row>
    <row r="5" spans="1:19" x14ac:dyDescent="0.25">
      <c r="A5" s="1" t="s">
        <v>6</v>
      </c>
    </row>
    <row r="6" spans="1:19" x14ac:dyDescent="0.25">
      <c r="A6" s="1" t="s">
        <v>7</v>
      </c>
    </row>
    <row r="7" spans="1:19" x14ac:dyDescent="0.25">
      <c r="A7" s="1" t="s">
        <v>8</v>
      </c>
    </row>
    <row r="8" spans="1:19" x14ac:dyDescent="0.25">
      <c r="A8" s="1" t="s">
        <v>9</v>
      </c>
    </row>
    <row r="12" spans="1:19" x14ac:dyDescent="0.25">
      <c r="B12" t="s">
        <v>10</v>
      </c>
      <c r="O12" s="21" t="s">
        <v>19</v>
      </c>
      <c r="P12" s="4"/>
      <c r="Q12" s="4"/>
      <c r="R12" s="4"/>
      <c r="S12" s="5"/>
    </row>
    <row r="13" spans="1:19" x14ac:dyDescent="0.25"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O13" s="19" t="s">
        <v>20</v>
      </c>
      <c r="P13" s="20" t="s">
        <v>21</v>
      </c>
      <c r="Q13" s="3"/>
      <c r="R13" s="3"/>
      <c r="S13" s="6"/>
    </row>
    <row r="14" spans="1:19" x14ac:dyDescent="0.25">
      <c r="A14" s="2" t="s">
        <v>11</v>
      </c>
      <c r="B14" s="10">
        <v>506</v>
      </c>
      <c r="C14" s="11">
        <v>387</v>
      </c>
      <c r="D14" s="11">
        <v>381</v>
      </c>
      <c r="E14" s="11">
        <v>398</v>
      </c>
      <c r="F14" s="11">
        <v>943</v>
      </c>
      <c r="G14" s="11">
        <v>7828</v>
      </c>
      <c r="H14" s="11">
        <v>19244</v>
      </c>
      <c r="I14" s="11">
        <v>28071</v>
      </c>
      <c r="J14" s="11">
        <v>32171</v>
      </c>
      <c r="K14" s="11">
        <v>38220</v>
      </c>
      <c r="L14" s="11">
        <v>36730</v>
      </c>
      <c r="M14" s="12">
        <v>38279</v>
      </c>
      <c r="O14" s="19" t="s">
        <v>22</v>
      </c>
      <c r="P14" s="20" t="s">
        <v>23</v>
      </c>
      <c r="Q14" s="3"/>
      <c r="R14" s="3"/>
      <c r="S14" s="6"/>
    </row>
    <row r="15" spans="1:19" x14ac:dyDescent="0.25">
      <c r="A15" s="2" t="s">
        <v>12</v>
      </c>
      <c r="B15" s="13">
        <v>435</v>
      </c>
      <c r="C15" s="14">
        <v>346</v>
      </c>
      <c r="D15" s="14">
        <v>377</v>
      </c>
      <c r="E15" s="14">
        <v>419</v>
      </c>
      <c r="F15" s="14">
        <v>1087</v>
      </c>
      <c r="G15" s="14">
        <v>7472</v>
      </c>
      <c r="H15" s="14">
        <v>19730</v>
      </c>
      <c r="I15" s="14">
        <v>25453</v>
      </c>
      <c r="J15" s="14">
        <v>32697</v>
      </c>
      <c r="K15" s="14">
        <v>34038</v>
      </c>
      <c r="L15" s="14">
        <v>38207</v>
      </c>
      <c r="M15" s="15">
        <v>37718</v>
      </c>
      <c r="O15" s="7"/>
      <c r="P15" s="8"/>
      <c r="Q15" s="8"/>
      <c r="R15" s="8"/>
      <c r="S15" s="9"/>
    </row>
    <row r="16" spans="1:19" x14ac:dyDescent="0.25">
      <c r="A16" s="2" t="s">
        <v>13</v>
      </c>
      <c r="B16" s="13">
        <v>476</v>
      </c>
      <c r="C16" s="14">
        <v>376</v>
      </c>
      <c r="D16" s="14">
        <v>478</v>
      </c>
      <c r="E16" s="14">
        <v>436</v>
      </c>
      <c r="F16" s="14">
        <v>1175</v>
      </c>
      <c r="G16" s="14">
        <v>7684</v>
      </c>
      <c r="H16" s="14">
        <v>20356</v>
      </c>
      <c r="I16" s="14">
        <v>27115</v>
      </c>
      <c r="J16" s="14">
        <v>29570</v>
      </c>
      <c r="K16" s="14">
        <v>37964</v>
      </c>
      <c r="L16" s="14">
        <v>35584</v>
      </c>
      <c r="M16" s="15">
        <v>38729</v>
      </c>
    </row>
    <row r="17" spans="1:13" x14ac:dyDescent="0.25">
      <c r="A17" s="2" t="s">
        <v>14</v>
      </c>
      <c r="B17" s="13">
        <v>366</v>
      </c>
      <c r="C17" s="14">
        <v>387</v>
      </c>
      <c r="D17" s="14">
        <v>368</v>
      </c>
      <c r="E17" s="14">
        <v>398</v>
      </c>
      <c r="F17" s="14">
        <v>1063</v>
      </c>
      <c r="G17" s="14">
        <v>8319</v>
      </c>
      <c r="H17" s="14">
        <v>19077</v>
      </c>
      <c r="I17" s="14">
        <v>25660</v>
      </c>
      <c r="J17" s="14">
        <v>31183</v>
      </c>
      <c r="K17" s="14">
        <v>35349</v>
      </c>
      <c r="L17" s="14">
        <v>36806</v>
      </c>
      <c r="M17" s="15">
        <v>36619</v>
      </c>
    </row>
    <row r="18" spans="1:13" x14ac:dyDescent="0.25">
      <c r="A18" s="2" t="s">
        <v>15</v>
      </c>
      <c r="B18" s="13">
        <v>493</v>
      </c>
      <c r="C18" s="14">
        <v>376</v>
      </c>
      <c r="D18" s="14">
        <v>380</v>
      </c>
      <c r="E18" s="14">
        <v>441</v>
      </c>
      <c r="F18" s="14">
        <v>339</v>
      </c>
      <c r="G18" s="14">
        <v>416</v>
      </c>
      <c r="H18" s="14">
        <v>371</v>
      </c>
      <c r="I18" s="14">
        <v>415</v>
      </c>
      <c r="J18" s="14">
        <v>874</v>
      </c>
      <c r="K18" s="14">
        <v>11842</v>
      </c>
      <c r="L18" s="14">
        <v>23766</v>
      </c>
      <c r="M18" s="15">
        <v>26338</v>
      </c>
    </row>
    <row r="19" spans="1:13" x14ac:dyDescent="0.25">
      <c r="A19" s="2" t="s">
        <v>16</v>
      </c>
      <c r="B19" s="13">
        <v>456</v>
      </c>
      <c r="C19" s="14">
        <v>460</v>
      </c>
      <c r="D19" s="14">
        <v>464</v>
      </c>
      <c r="E19" s="14">
        <v>414</v>
      </c>
      <c r="F19" s="14">
        <v>400</v>
      </c>
      <c r="G19" s="14">
        <v>415</v>
      </c>
      <c r="H19" s="14">
        <v>352</v>
      </c>
      <c r="I19" s="14">
        <v>348</v>
      </c>
      <c r="J19" s="14">
        <v>883</v>
      </c>
      <c r="K19" s="14">
        <v>11905</v>
      </c>
      <c r="L19" s="14">
        <v>22576</v>
      </c>
      <c r="M19" s="15">
        <v>27958</v>
      </c>
    </row>
    <row r="20" spans="1:13" x14ac:dyDescent="0.25">
      <c r="A20" s="2" t="s">
        <v>17</v>
      </c>
      <c r="B20" s="13">
        <v>535</v>
      </c>
      <c r="C20" s="14">
        <v>443</v>
      </c>
      <c r="D20" s="14">
        <v>358</v>
      </c>
      <c r="E20" s="14">
        <v>309</v>
      </c>
      <c r="F20" s="14">
        <v>366</v>
      </c>
      <c r="G20" s="14">
        <v>338</v>
      </c>
      <c r="H20" s="14">
        <v>401</v>
      </c>
      <c r="I20" s="14">
        <v>340</v>
      </c>
      <c r="J20" s="14">
        <v>847</v>
      </c>
      <c r="K20" s="14">
        <v>12511</v>
      </c>
      <c r="L20" s="14">
        <v>22372</v>
      </c>
      <c r="M20" s="15">
        <v>26923</v>
      </c>
    </row>
    <row r="21" spans="1:13" x14ac:dyDescent="0.25">
      <c r="A21" s="2" t="s">
        <v>18</v>
      </c>
      <c r="B21" s="16">
        <v>456</v>
      </c>
      <c r="C21" s="17">
        <v>411</v>
      </c>
      <c r="D21" s="17">
        <v>439</v>
      </c>
      <c r="E21" s="17">
        <v>441</v>
      </c>
      <c r="F21" s="17">
        <v>375</v>
      </c>
      <c r="G21" s="17">
        <v>333</v>
      </c>
      <c r="H21" s="17">
        <v>457</v>
      </c>
      <c r="I21" s="17">
        <v>570</v>
      </c>
      <c r="J21" s="17">
        <v>981</v>
      </c>
      <c r="K21" s="17">
        <v>10930</v>
      </c>
      <c r="L21" s="17">
        <v>22831</v>
      </c>
      <c r="M21" s="18">
        <v>26886</v>
      </c>
    </row>
    <row r="23" spans="1:13" x14ac:dyDescent="0.25">
      <c r="B23" t="s">
        <v>24</v>
      </c>
    </row>
    <row r="24" spans="1:13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</row>
    <row r="25" spans="1:13" x14ac:dyDescent="0.25">
      <c r="A25" s="2" t="s">
        <v>11</v>
      </c>
      <c r="B25" s="10">
        <v>446</v>
      </c>
      <c r="C25" s="11">
        <v>374</v>
      </c>
      <c r="D25" s="11">
        <v>401</v>
      </c>
      <c r="E25" s="11">
        <v>413</v>
      </c>
      <c r="F25" s="11">
        <v>1067</v>
      </c>
      <c r="G25" s="11">
        <v>7826</v>
      </c>
      <c r="H25" s="11">
        <v>19602</v>
      </c>
      <c r="I25" s="11">
        <v>26575</v>
      </c>
      <c r="J25" s="11">
        <v>31405</v>
      </c>
      <c r="K25" s="11">
        <v>36393</v>
      </c>
      <c r="L25" s="11">
        <v>36832</v>
      </c>
      <c r="M25" s="12">
        <v>37836</v>
      </c>
    </row>
    <row r="26" spans="1:13" x14ac:dyDescent="0.25">
      <c r="A26" s="2" t="s">
        <v>12</v>
      </c>
      <c r="B26" s="13">
        <v>446</v>
      </c>
      <c r="C26" s="14">
        <v>374</v>
      </c>
      <c r="D26" s="14">
        <v>401</v>
      </c>
      <c r="E26" s="14">
        <v>413</v>
      </c>
      <c r="F26" s="14">
        <v>1067</v>
      </c>
      <c r="G26" s="14">
        <v>7826</v>
      </c>
      <c r="H26" s="14">
        <v>19602</v>
      </c>
      <c r="I26" s="14">
        <v>26575</v>
      </c>
      <c r="J26" s="14">
        <v>31405</v>
      </c>
      <c r="K26" s="14">
        <v>36393</v>
      </c>
      <c r="L26" s="14">
        <v>36832</v>
      </c>
      <c r="M26" s="15">
        <v>37836</v>
      </c>
    </row>
    <row r="27" spans="1:13" x14ac:dyDescent="0.25">
      <c r="A27" s="2" t="s">
        <v>13</v>
      </c>
      <c r="B27" s="13">
        <v>446</v>
      </c>
      <c r="C27" s="14">
        <v>374</v>
      </c>
      <c r="D27" s="14">
        <v>401</v>
      </c>
      <c r="E27" s="14">
        <v>413</v>
      </c>
      <c r="F27" s="14">
        <v>1067</v>
      </c>
      <c r="G27" s="14">
        <v>7826</v>
      </c>
      <c r="H27" s="14">
        <v>19602</v>
      </c>
      <c r="I27" s="14">
        <v>26575</v>
      </c>
      <c r="J27" s="14">
        <v>31405</v>
      </c>
      <c r="K27" s="14">
        <v>36393</v>
      </c>
      <c r="L27" s="14">
        <v>36832</v>
      </c>
      <c r="M27" s="15">
        <v>37836</v>
      </c>
    </row>
    <row r="28" spans="1:13" x14ac:dyDescent="0.25">
      <c r="A28" s="2" t="s">
        <v>14</v>
      </c>
      <c r="B28" s="13">
        <v>446</v>
      </c>
      <c r="C28" s="14">
        <v>374</v>
      </c>
      <c r="D28" s="14">
        <v>401</v>
      </c>
      <c r="E28" s="14">
        <v>413</v>
      </c>
      <c r="F28" s="14">
        <v>1067</v>
      </c>
      <c r="G28" s="14">
        <v>7826</v>
      </c>
      <c r="H28" s="14">
        <v>19602</v>
      </c>
      <c r="I28" s="14">
        <v>26575</v>
      </c>
      <c r="J28" s="14">
        <v>31405</v>
      </c>
      <c r="K28" s="14">
        <v>36393</v>
      </c>
      <c r="L28" s="14">
        <v>36832</v>
      </c>
      <c r="M28" s="15">
        <v>37836</v>
      </c>
    </row>
    <row r="29" spans="1:13" x14ac:dyDescent="0.25">
      <c r="A29" s="2" t="s">
        <v>15</v>
      </c>
      <c r="B29" s="13">
        <v>485</v>
      </c>
      <c r="C29" s="14">
        <v>423</v>
      </c>
      <c r="D29" s="14">
        <v>410</v>
      </c>
      <c r="E29" s="14">
        <v>401</v>
      </c>
      <c r="F29" s="14">
        <v>370</v>
      </c>
      <c r="G29" s="14">
        <v>376</v>
      </c>
      <c r="H29" s="14">
        <v>395</v>
      </c>
      <c r="I29" s="14">
        <v>418</v>
      </c>
      <c r="J29" s="14">
        <v>896</v>
      </c>
      <c r="K29" s="14">
        <v>11797</v>
      </c>
      <c r="L29" s="14">
        <v>22886</v>
      </c>
      <c r="M29" s="15">
        <v>27026</v>
      </c>
    </row>
    <row r="30" spans="1:13" x14ac:dyDescent="0.25">
      <c r="A30" s="2" t="s">
        <v>16</v>
      </c>
      <c r="B30" s="13">
        <v>485</v>
      </c>
      <c r="C30" s="14">
        <v>423</v>
      </c>
      <c r="D30" s="14">
        <v>410</v>
      </c>
      <c r="E30" s="14">
        <v>401</v>
      </c>
      <c r="F30" s="14">
        <v>370</v>
      </c>
      <c r="G30" s="14">
        <v>376</v>
      </c>
      <c r="H30" s="14">
        <v>395</v>
      </c>
      <c r="I30" s="14">
        <v>418</v>
      </c>
      <c r="J30" s="14">
        <v>896</v>
      </c>
      <c r="K30" s="14">
        <v>11797</v>
      </c>
      <c r="L30" s="14">
        <v>22886</v>
      </c>
      <c r="M30" s="15">
        <v>27026</v>
      </c>
    </row>
    <row r="31" spans="1:13" x14ac:dyDescent="0.25">
      <c r="A31" s="2" t="s">
        <v>17</v>
      </c>
      <c r="B31" s="13">
        <v>485</v>
      </c>
      <c r="C31" s="14">
        <v>423</v>
      </c>
      <c r="D31" s="14">
        <v>410</v>
      </c>
      <c r="E31" s="14">
        <v>401</v>
      </c>
      <c r="F31" s="14">
        <v>370</v>
      </c>
      <c r="G31" s="14">
        <v>376</v>
      </c>
      <c r="H31" s="14">
        <v>395</v>
      </c>
      <c r="I31" s="14">
        <v>418</v>
      </c>
      <c r="J31" s="14">
        <v>896</v>
      </c>
      <c r="K31" s="14">
        <v>11797</v>
      </c>
      <c r="L31" s="14">
        <v>22886</v>
      </c>
      <c r="M31" s="15">
        <v>27026</v>
      </c>
    </row>
    <row r="32" spans="1:13" x14ac:dyDescent="0.25">
      <c r="A32" s="2" t="s">
        <v>18</v>
      </c>
      <c r="B32" s="16">
        <v>485</v>
      </c>
      <c r="C32" s="17">
        <v>423</v>
      </c>
      <c r="D32" s="17">
        <v>410</v>
      </c>
      <c r="E32" s="17">
        <v>401</v>
      </c>
      <c r="F32" s="17">
        <v>370</v>
      </c>
      <c r="G32" s="17">
        <v>376</v>
      </c>
      <c r="H32" s="17">
        <v>395</v>
      </c>
      <c r="I32" s="17">
        <v>418</v>
      </c>
      <c r="J32" s="17">
        <v>896</v>
      </c>
      <c r="K32" s="17">
        <v>11797</v>
      </c>
      <c r="L32" s="17">
        <v>22886</v>
      </c>
      <c r="M32" s="18">
        <v>27026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B1" sqref="B1:Y1"/>
    </sheetView>
  </sheetViews>
  <sheetFormatPr defaultRowHeight="15" x14ac:dyDescent="0.25"/>
  <sheetData>
    <row r="1" spans="2:25" ht="16.5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4" t="s">
        <v>37</v>
      </c>
      <c r="O1" s="24" t="s">
        <v>38</v>
      </c>
      <c r="P1" s="24" t="s">
        <v>39</v>
      </c>
      <c r="Q1" s="24" t="s">
        <v>40</v>
      </c>
      <c r="R1" s="24" t="s">
        <v>41</v>
      </c>
      <c r="S1" s="24" t="s">
        <v>42</v>
      </c>
      <c r="T1" s="24" t="s">
        <v>43</v>
      </c>
      <c r="U1" s="24" t="s">
        <v>44</v>
      </c>
      <c r="V1" s="24" t="s">
        <v>45</v>
      </c>
      <c r="W1" s="24" t="s">
        <v>46</v>
      </c>
      <c r="X1" s="24" t="s">
        <v>47</v>
      </c>
      <c r="Y1" s="24" t="s">
        <v>48</v>
      </c>
    </row>
    <row r="2" spans="2:25" x14ac:dyDescent="0.25">
      <c r="B2" s="25">
        <v>506</v>
      </c>
      <c r="C2" s="25">
        <v>387</v>
      </c>
      <c r="D2" s="25">
        <v>381</v>
      </c>
      <c r="E2" s="25">
        <v>398</v>
      </c>
      <c r="F2" s="25">
        <v>943</v>
      </c>
      <c r="G2" s="25">
        <v>7828</v>
      </c>
      <c r="H2" s="25">
        <v>19244</v>
      </c>
      <c r="I2" s="25">
        <v>28071</v>
      </c>
      <c r="J2" s="25">
        <v>32171</v>
      </c>
      <c r="K2" s="25">
        <v>38220</v>
      </c>
      <c r="L2" s="25">
        <v>36730</v>
      </c>
      <c r="M2" s="25">
        <v>38279</v>
      </c>
      <c r="N2" s="25">
        <v>493</v>
      </c>
      <c r="O2" s="25">
        <v>376</v>
      </c>
      <c r="P2" s="25">
        <v>380</v>
      </c>
      <c r="Q2" s="25">
        <v>441</v>
      </c>
      <c r="R2" s="25">
        <v>339</v>
      </c>
      <c r="S2" s="25">
        <v>416</v>
      </c>
      <c r="T2" s="25">
        <v>371</v>
      </c>
      <c r="U2" s="25">
        <v>415</v>
      </c>
      <c r="V2" s="25">
        <v>874</v>
      </c>
      <c r="W2" s="25">
        <v>11842</v>
      </c>
      <c r="X2" s="25">
        <v>23766</v>
      </c>
      <c r="Y2" s="25">
        <v>26338</v>
      </c>
    </row>
    <row r="3" spans="2:25" x14ac:dyDescent="0.25">
      <c r="B3" s="25">
        <v>435</v>
      </c>
      <c r="C3" s="25">
        <v>346</v>
      </c>
      <c r="D3" s="25">
        <v>377</v>
      </c>
      <c r="E3" s="25">
        <v>419</v>
      </c>
      <c r="F3" s="25">
        <v>1087</v>
      </c>
      <c r="G3" s="25">
        <v>7472</v>
      </c>
      <c r="H3" s="25">
        <v>19730</v>
      </c>
      <c r="I3" s="25">
        <v>25453</v>
      </c>
      <c r="J3" s="25">
        <v>32697</v>
      </c>
      <c r="K3" s="25">
        <v>34038</v>
      </c>
      <c r="L3" s="25">
        <v>38207</v>
      </c>
      <c r="M3" s="25">
        <v>37718</v>
      </c>
      <c r="N3" s="25">
        <v>456</v>
      </c>
      <c r="O3" s="25">
        <v>460</v>
      </c>
      <c r="P3" s="25">
        <v>464</v>
      </c>
      <c r="Q3" s="25">
        <v>414</v>
      </c>
      <c r="R3" s="25">
        <v>400</v>
      </c>
      <c r="S3" s="25">
        <v>415</v>
      </c>
      <c r="T3" s="25">
        <v>352</v>
      </c>
      <c r="U3" s="25">
        <v>348</v>
      </c>
      <c r="V3" s="25">
        <v>883</v>
      </c>
      <c r="W3" s="25">
        <v>11905</v>
      </c>
      <c r="X3" s="25">
        <v>22576</v>
      </c>
      <c r="Y3" s="25">
        <v>27958</v>
      </c>
    </row>
    <row r="4" spans="2:25" x14ac:dyDescent="0.25">
      <c r="B4" s="25">
        <v>476</v>
      </c>
      <c r="C4" s="25">
        <v>376</v>
      </c>
      <c r="D4" s="25">
        <v>478</v>
      </c>
      <c r="E4" s="25">
        <v>436</v>
      </c>
      <c r="F4" s="25">
        <v>1175</v>
      </c>
      <c r="G4" s="25">
        <v>7684</v>
      </c>
      <c r="H4" s="25">
        <v>20356</v>
      </c>
      <c r="I4" s="25">
        <v>27115</v>
      </c>
      <c r="J4" s="25">
        <v>29570</v>
      </c>
      <c r="K4" s="25">
        <v>37964</v>
      </c>
      <c r="L4" s="25">
        <v>35584</v>
      </c>
      <c r="M4" s="25">
        <v>38729</v>
      </c>
      <c r="N4" s="25">
        <v>535</v>
      </c>
      <c r="O4" s="25">
        <v>443</v>
      </c>
      <c r="P4" s="25">
        <v>358</v>
      </c>
      <c r="Q4" s="25">
        <v>309</v>
      </c>
      <c r="R4" s="25">
        <v>366</v>
      </c>
      <c r="S4" s="25">
        <v>338</v>
      </c>
      <c r="T4" s="25">
        <v>401</v>
      </c>
      <c r="U4" s="25">
        <v>340</v>
      </c>
      <c r="V4" s="25">
        <v>847</v>
      </c>
      <c r="W4" s="25">
        <v>12511</v>
      </c>
      <c r="X4" s="25">
        <v>22372</v>
      </c>
      <c r="Y4" s="25">
        <v>26923</v>
      </c>
    </row>
    <row r="5" spans="2:25" x14ac:dyDescent="0.25">
      <c r="B5" s="25">
        <v>366</v>
      </c>
      <c r="C5" s="25">
        <v>387</v>
      </c>
      <c r="D5" s="25">
        <v>368</v>
      </c>
      <c r="E5" s="25">
        <v>398</v>
      </c>
      <c r="F5" s="25">
        <v>1063</v>
      </c>
      <c r="G5" s="25">
        <v>8319</v>
      </c>
      <c r="H5" s="25">
        <v>19077</v>
      </c>
      <c r="I5" s="25">
        <v>25660</v>
      </c>
      <c r="J5" s="25">
        <v>31183</v>
      </c>
      <c r="K5" s="25">
        <v>35349</v>
      </c>
      <c r="L5" s="25">
        <v>36806</v>
      </c>
      <c r="M5" s="25">
        <v>36619</v>
      </c>
      <c r="N5" s="25">
        <v>456</v>
      </c>
      <c r="O5" s="25">
        <v>411</v>
      </c>
      <c r="P5" s="25">
        <v>439</v>
      </c>
      <c r="Q5" s="25">
        <v>441</v>
      </c>
      <c r="R5" s="25">
        <v>375</v>
      </c>
      <c r="S5" s="25">
        <v>333</v>
      </c>
      <c r="T5" s="25">
        <v>457</v>
      </c>
      <c r="U5" s="25">
        <v>570</v>
      </c>
      <c r="V5" s="25">
        <v>981</v>
      </c>
      <c r="W5" s="25">
        <v>10930</v>
      </c>
      <c r="X5" s="25">
        <v>22831</v>
      </c>
      <c r="Y5" s="25">
        <v>26886</v>
      </c>
    </row>
    <row r="7" spans="2:25" x14ac:dyDescent="0.25">
      <c r="B7">
        <f>AVERAGE(B2:B5)</f>
        <v>445.75</v>
      </c>
    </row>
    <row r="9" spans="2:25" x14ac:dyDescent="0.25">
      <c r="B9">
        <f>B2/$B$7</f>
        <v>1.135165451486259</v>
      </c>
      <c r="C9">
        <f t="shared" ref="C9:Y12" si="0">C2/$B$7</f>
        <v>0.86819966348850253</v>
      </c>
      <c r="D9">
        <f t="shared" si="0"/>
        <v>0.85473920358945599</v>
      </c>
      <c r="E9">
        <f t="shared" si="0"/>
        <v>0.8928771733034212</v>
      </c>
      <c r="F9">
        <f t="shared" si="0"/>
        <v>2.1155356141334827</v>
      </c>
      <c r="G9">
        <f t="shared" si="0"/>
        <v>17.561413348289399</v>
      </c>
      <c r="H9">
        <f t="shared" si="0"/>
        <v>43.172181716208634</v>
      </c>
      <c r="I9">
        <f t="shared" si="0"/>
        <v>62.974761637689291</v>
      </c>
      <c r="J9">
        <f t="shared" si="0"/>
        <v>72.172742568704436</v>
      </c>
      <c r="K9">
        <f t="shared" si="0"/>
        <v>85.743129556926533</v>
      </c>
      <c r="L9">
        <f t="shared" si="0"/>
        <v>82.400448681996636</v>
      </c>
      <c r="M9">
        <f t="shared" si="0"/>
        <v>85.875490745933817</v>
      </c>
      <c r="N9">
        <f t="shared" si="0"/>
        <v>1.1060011217049917</v>
      </c>
      <c r="O9">
        <f t="shared" si="0"/>
        <v>0.84352215367358385</v>
      </c>
      <c r="P9">
        <f t="shared" si="0"/>
        <v>0.85249579360628158</v>
      </c>
      <c r="Q9">
        <f t="shared" si="0"/>
        <v>0.98934380257992149</v>
      </c>
      <c r="R9">
        <f t="shared" si="0"/>
        <v>0.7605159842961301</v>
      </c>
      <c r="S9">
        <f t="shared" si="0"/>
        <v>0.93325855300056082</v>
      </c>
      <c r="T9">
        <f t="shared" si="0"/>
        <v>0.83230510375771172</v>
      </c>
      <c r="U9">
        <f t="shared" si="0"/>
        <v>0.93101514301738642</v>
      </c>
      <c r="V9">
        <f t="shared" si="0"/>
        <v>1.9607403252944475</v>
      </c>
      <c r="W9">
        <f t="shared" si="0"/>
        <v>26.566461020751543</v>
      </c>
      <c r="X9">
        <f t="shared" si="0"/>
        <v>53.316881660123386</v>
      </c>
      <c r="Y9">
        <f t="shared" si="0"/>
        <v>59.086932136848006</v>
      </c>
    </row>
    <row r="10" spans="2:25" x14ac:dyDescent="0.25">
      <c r="B10">
        <f t="shared" ref="B10:Q12" si="1">B3/$B$7</f>
        <v>0.97588334268087495</v>
      </c>
      <c r="C10">
        <f t="shared" si="1"/>
        <v>0.77621985417835104</v>
      </c>
      <c r="D10">
        <f t="shared" si="1"/>
        <v>0.84576556365675826</v>
      </c>
      <c r="E10">
        <f t="shared" si="1"/>
        <v>0.93998878295008415</v>
      </c>
      <c r="F10">
        <f t="shared" si="1"/>
        <v>2.4385866517106001</v>
      </c>
      <c r="G10">
        <f t="shared" si="1"/>
        <v>16.762759394279303</v>
      </c>
      <c r="H10">
        <f t="shared" si="1"/>
        <v>44.262478968031409</v>
      </c>
      <c r="I10">
        <f t="shared" si="1"/>
        <v>57.101514301738639</v>
      </c>
      <c r="J10">
        <f t="shared" si="1"/>
        <v>73.352776219854178</v>
      </c>
      <c r="K10">
        <f t="shared" si="1"/>
        <v>76.361189007291088</v>
      </c>
      <c r="L10">
        <f t="shared" si="1"/>
        <v>85.713965227145266</v>
      </c>
      <c r="M10">
        <f t="shared" si="1"/>
        <v>84.616937745372965</v>
      </c>
      <c r="N10">
        <f t="shared" si="1"/>
        <v>1.0229949523275379</v>
      </c>
      <c r="O10">
        <f t="shared" si="1"/>
        <v>1.0319685922602355</v>
      </c>
      <c r="P10">
        <f t="shared" si="1"/>
        <v>1.0409422321929334</v>
      </c>
      <c r="Q10">
        <f t="shared" si="1"/>
        <v>0.92877173303421201</v>
      </c>
      <c r="R10">
        <f t="shared" si="0"/>
        <v>0.89736399326977001</v>
      </c>
      <c r="S10">
        <f t="shared" si="0"/>
        <v>0.93101514301738642</v>
      </c>
      <c r="T10">
        <f t="shared" si="0"/>
        <v>0.78968031407739769</v>
      </c>
      <c r="U10">
        <f t="shared" si="0"/>
        <v>0.78070667414469996</v>
      </c>
      <c r="V10">
        <f t="shared" si="0"/>
        <v>1.9809310151430173</v>
      </c>
      <c r="W10">
        <f t="shared" si="0"/>
        <v>26.707795849691532</v>
      </c>
      <c r="X10">
        <f t="shared" si="0"/>
        <v>50.647223780145822</v>
      </c>
      <c r="Y10">
        <f t="shared" si="0"/>
        <v>62.721256309590579</v>
      </c>
    </row>
    <row r="11" spans="2:25" x14ac:dyDescent="0.25">
      <c r="B11">
        <f t="shared" si="1"/>
        <v>1.0678631519910264</v>
      </c>
      <c r="C11">
        <f t="shared" si="0"/>
        <v>0.84352215367358385</v>
      </c>
      <c r="D11">
        <f t="shared" si="0"/>
        <v>1.0723499719573752</v>
      </c>
      <c r="E11">
        <f t="shared" si="0"/>
        <v>0.97812675266404936</v>
      </c>
      <c r="F11">
        <f t="shared" si="0"/>
        <v>2.6360067302299495</v>
      </c>
      <c r="G11">
        <f t="shared" si="0"/>
        <v>17.238362310712283</v>
      </c>
      <c r="H11">
        <f t="shared" si="0"/>
        <v>45.666853617498596</v>
      </c>
      <c r="I11">
        <f t="shared" si="0"/>
        <v>60.830061693774539</v>
      </c>
      <c r="J11">
        <f t="shared" si="0"/>
        <v>66.337633202467757</v>
      </c>
      <c r="K11">
        <f t="shared" si="0"/>
        <v>85.168816601233871</v>
      </c>
      <c r="L11">
        <f t="shared" si="0"/>
        <v>79.829500841278744</v>
      </c>
      <c r="M11">
        <f t="shared" si="0"/>
        <v>86.885025238362317</v>
      </c>
      <c r="N11">
        <f t="shared" si="0"/>
        <v>1.2002243409983175</v>
      </c>
      <c r="O11">
        <f t="shared" si="0"/>
        <v>0.9938306225462703</v>
      </c>
      <c r="P11">
        <f t="shared" si="0"/>
        <v>0.80314077397644423</v>
      </c>
      <c r="Q11">
        <f t="shared" si="0"/>
        <v>0.6932136848008974</v>
      </c>
      <c r="R11">
        <f t="shared" si="0"/>
        <v>0.82108805384183958</v>
      </c>
      <c r="S11">
        <f t="shared" si="0"/>
        <v>0.75827257431295569</v>
      </c>
      <c r="T11">
        <f t="shared" si="0"/>
        <v>0.89960740325294453</v>
      </c>
      <c r="U11">
        <f t="shared" si="0"/>
        <v>0.7627593942793045</v>
      </c>
      <c r="V11">
        <f t="shared" si="0"/>
        <v>1.900168255748738</v>
      </c>
      <c r="W11">
        <f t="shared" si="0"/>
        <v>28.067302299495232</v>
      </c>
      <c r="X11">
        <f t="shared" si="0"/>
        <v>50.189568143578242</v>
      </c>
      <c r="Y11">
        <f t="shared" si="0"/>
        <v>60.399326977005046</v>
      </c>
    </row>
    <row r="12" spans="2:25" x14ac:dyDescent="0.25">
      <c r="B12">
        <f t="shared" si="1"/>
        <v>0.82108805384183958</v>
      </c>
      <c r="C12">
        <f t="shared" si="0"/>
        <v>0.86819966348850253</v>
      </c>
      <c r="D12">
        <f t="shared" si="0"/>
        <v>0.82557487380818839</v>
      </c>
      <c r="E12">
        <f t="shared" si="0"/>
        <v>0.8928771733034212</v>
      </c>
      <c r="F12">
        <f t="shared" si="0"/>
        <v>2.3847448121144139</v>
      </c>
      <c r="G12">
        <f t="shared" si="0"/>
        <v>18.662927650028042</v>
      </c>
      <c r="H12">
        <f t="shared" si="0"/>
        <v>42.797532249018509</v>
      </c>
      <c r="I12">
        <f t="shared" si="0"/>
        <v>57.565900168255752</v>
      </c>
      <c r="J12">
        <f t="shared" si="0"/>
        <v>69.956253505328093</v>
      </c>
      <c r="K12">
        <f t="shared" si="0"/>
        <v>79.302299495232759</v>
      </c>
      <c r="L12">
        <f t="shared" si="0"/>
        <v>82.570947840717892</v>
      </c>
      <c r="M12">
        <f t="shared" si="0"/>
        <v>82.15143017386427</v>
      </c>
      <c r="N12">
        <f t="shared" si="0"/>
        <v>1.0229949523275379</v>
      </c>
      <c r="O12">
        <f t="shared" si="0"/>
        <v>0.92204150308468869</v>
      </c>
      <c r="P12">
        <f t="shared" si="0"/>
        <v>0.98485698261357268</v>
      </c>
      <c r="Q12">
        <f t="shared" si="0"/>
        <v>0.98934380257992149</v>
      </c>
      <c r="R12">
        <f t="shared" si="0"/>
        <v>0.84127874369040945</v>
      </c>
      <c r="S12">
        <f t="shared" si="0"/>
        <v>0.74705552439708356</v>
      </c>
      <c r="T12">
        <f t="shared" si="0"/>
        <v>1.0252383623107122</v>
      </c>
      <c r="U12">
        <f t="shared" si="0"/>
        <v>1.2787436904094223</v>
      </c>
      <c r="V12">
        <f t="shared" si="0"/>
        <v>2.2007851934941112</v>
      </c>
      <c r="W12">
        <f t="shared" si="0"/>
        <v>24.520471116096466</v>
      </c>
      <c r="X12">
        <f t="shared" si="0"/>
        <v>51.219293325855297</v>
      </c>
      <c r="Y12">
        <f t="shared" si="0"/>
        <v>60.316320807627591</v>
      </c>
    </row>
    <row r="14" spans="2:25" x14ac:dyDescent="0.25">
      <c r="B14">
        <f>AVERAGE(B9:B12)</f>
        <v>1</v>
      </c>
      <c r="C14">
        <f t="shared" ref="C14:Y14" si="2">AVERAGE(C9:C12)</f>
        <v>0.83903533370723493</v>
      </c>
      <c r="D14">
        <f t="shared" si="2"/>
        <v>0.89960740325294453</v>
      </c>
      <c r="E14">
        <f t="shared" si="2"/>
        <v>0.92596747055524398</v>
      </c>
      <c r="F14">
        <f t="shared" si="2"/>
        <v>2.3937184520471115</v>
      </c>
      <c r="G14">
        <f t="shared" si="2"/>
        <v>17.556365675827259</v>
      </c>
      <c r="H14">
        <f t="shared" si="2"/>
        <v>43.974761637689284</v>
      </c>
      <c r="I14">
        <f t="shared" si="2"/>
        <v>59.618059450364555</v>
      </c>
      <c r="J14">
        <f t="shared" si="2"/>
        <v>70.454851374088619</v>
      </c>
      <c r="K14">
        <f t="shared" si="2"/>
        <v>81.643858665171066</v>
      </c>
      <c r="L14">
        <f t="shared" si="2"/>
        <v>82.628715647784631</v>
      </c>
      <c r="M14">
        <f t="shared" si="2"/>
        <v>84.882220975883342</v>
      </c>
      <c r="N14">
        <f t="shared" si="2"/>
        <v>1.0880538418395962</v>
      </c>
      <c r="O14">
        <f t="shared" si="2"/>
        <v>0.94784071789119451</v>
      </c>
      <c r="P14">
        <f t="shared" si="2"/>
        <v>0.92035894559730802</v>
      </c>
      <c r="Q14">
        <f t="shared" si="2"/>
        <v>0.90016825574873804</v>
      </c>
      <c r="R14">
        <f t="shared" si="2"/>
        <v>0.83006169377453731</v>
      </c>
      <c r="S14">
        <f t="shared" si="2"/>
        <v>0.84240044868199659</v>
      </c>
      <c r="T14">
        <f t="shared" si="2"/>
        <v>0.88670779584969162</v>
      </c>
      <c r="U14">
        <f t="shared" si="2"/>
        <v>0.93830622546270326</v>
      </c>
      <c r="V14">
        <f t="shared" si="2"/>
        <v>2.0106561974200785</v>
      </c>
      <c r="W14">
        <f t="shared" si="2"/>
        <v>26.465507571508695</v>
      </c>
      <c r="X14">
        <f t="shared" si="2"/>
        <v>51.343241727425685</v>
      </c>
      <c r="Y14">
        <f t="shared" si="2"/>
        <v>60.630959057767804</v>
      </c>
    </row>
    <row r="15" spans="2:25" x14ac:dyDescent="0.25">
      <c r="B15">
        <f>STDEV(B9:B12)/SQRT(4)</f>
        <v>6.7986643487275289E-2</v>
      </c>
      <c r="C15">
        <f t="shared" ref="C15:Y15" si="3">STDEV(C9:C12)/SQRT(4)</f>
        <v>2.1731375713920958E-2</v>
      </c>
      <c r="D15">
        <f t="shared" si="3"/>
        <v>5.7902870892223061E-2</v>
      </c>
      <c r="E15">
        <f t="shared" si="3"/>
        <v>2.0629920535894027E-2</v>
      </c>
      <c r="F15">
        <f t="shared" si="3"/>
        <v>0.10730912612990602</v>
      </c>
      <c r="G15">
        <f t="shared" si="3"/>
        <v>0.40367498808666619</v>
      </c>
      <c r="H15">
        <f t="shared" si="3"/>
        <v>0.64394358540611885</v>
      </c>
      <c r="I15">
        <f t="shared" si="3"/>
        <v>1.3928614496974518</v>
      </c>
      <c r="J15">
        <f t="shared" si="3"/>
        <v>1.5424332474940765</v>
      </c>
      <c r="K15">
        <f t="shared" si="3"/>
        <v>2.2843461565550465</v>
      </c>
      <c r="L15">
        <f t="shared" si="3"/>
        <v>1.2044989078143009</v>
      </c>
      <c r="M15">
        <f t="shared" si="3"/>
        <v>1.0216572870701335</v>
      </c>
      <c r="N15">
        <f t="shared" si="3"/>
        <v>4.2199569453933168E-2</v>
      </c>
      <c r="O15">
        <f t="shared" si="3"/>
        <v>4.1573762660573256E-2</v>
      </c>
      <c r="P15">
        <f t="shared" si="3"/>
        <v>5.5562152092236305E-2</v>
      </c>
      <c r="Q15">
        <f t="shared" si="3"/>
        <v>7.044673499312977E-2</v>
      </c>
      <c r="R15">
        <f t="shared" si="3"/>
        <v>2.8243810010127136E-2</v>
      </c>
      <c r="S15">
        <f t="shared" si="3"/>
        <v>5.1861926469285752E-2</v>
      </c>
      <c r="T15">
        <f t="shared" si="3"/>
        <v>5.1422354769996757E-2</v>
      </c>
      <c r="U15">
        <f t="shared" si="3"/>
        <v>0.11958439695348408</v>
      </c>
      <c r="V15">
        <f t="shared" si="3"/>
        <v>6.5658079697244118E-2</v>
      </c>
      <c r="W15">
        <f t="shared" si="3"/>
        <v>0.73131208409650372</v>
      </c>
      <c r="X15">
        <f t="shared" si="3"/>
        <v>0.69077381194292509</v>
      </c>
      <c r="Y15">
        <f t="shared" si="3"/>
        <v>0.75861784311957214</v>
      </c>
    </row>
    <row r="17" spans="1:3" x14ac:dyDescent="0.25">
      <c r="A17" s="26" t="s">
        <v>25</v>
      </c>
      <c r="B17" s="25">
        <v>1</v>
      </c>
      <c r="C17" s="25">
        <v>6.7986643487275289E-2</v>
      </c>
    </row>
    <row r="18" spans="1:3" x14ac:dyDescent="0.25">
      <c r="A18" s="27" t="s">
        <v>49</v>
      </c>
      <c r="B18" s="25">
        <v>0.83903533370723493</v>
      </c>
      <c r="C18" s="25">
        <v>2.1731375713920958E-2</v>
      </c>
    </row>
    <row r="19" spans="1:3" x14ac:dyDescent="0.25">
      <c r="A19" s="27" t="s">
        <v>50</v>
      </c>
      <c r="B19" s="25">
        <v>0.89960740325294453</v>
      </c>
      <c r="C19" s="25">
        <v>5.7902870892223061E-2</v>
      </c>
    </row>
    <row r="20" spans="1:3" x14ac:dyDescent="0.25">
      <c r="A20" s="27" t="s">
        <v>51</v>
      </c>
      <c r="B20" s="25">
        <v>0.92596747055524398</v>
      </c>
      <c r="C20" s="25">
        <v>2.0629920535894027E-2</v>
      </c>
    </row>
    <row r="21" spans="1:3" x14ac:dyDescent="0.25">
      <c r="A21" s="27" t="s">
        <v>52</v>
      </c>
      <c r="B21" s="25">
        <v>2.3937184520471115</v>
      </c>
      <c r="C21" s="25">
        <v>0.10730912612990602</v>
      </c>
    </row>
    <row r="22" spans="1:3" x14ac:dyDescent="0.25">
      <c r="A22" s="27" t="s">
        <v>53</v>
      </c>
      <c r="B22" s="25">
        <v>17.556365675827259</v>
      </c>
      <c r="C22" s="25">
        <v>0.40367498808666619</v>
      </c>
    </row>
    <row r="23" spans="1:3" x14ac:dyDescent="0.25">
      <c r="A23" s="27" t="s">
        <v>54</v>
      </c>
      <c r="B23" s="25">
        <v>43.974761637689284</v>
      </c>
      <c r="C23" s="25">
        <v>0.64394358540611885</v>
      </c>
    </row>
    <row r="24" spans="1:3" x14ac:dyDescent="0.25">
      <c r="A24" s="27" t="s">
        <v>55</v>
      </c>
      <c r="B24" s="25">
        <v>59.618059450364555</v>
      </c>
      <c r="C24" s="25">
        <v>1.3928614496974518</v>
      </c>
    </row>
    <row r="25" spans="1:3" x14ac:dyDescent="0.25">
      <c r="A25" s="27" t="s">
        <v>56</v>
      </c>
      <c r="B25" s="25">
        <v>70.454851374088619</v>
      </c>
      <c r="C25" s="25">
        <v>1.5424332474940765</v>
      </c>
    </row>
    <row r="26" spans="1:3" x14ac:dyDescent="0.25">
      <c r="A26" s="27" t="s">
        <v>57</v>
      </c>
      <c r="B26" s="25">
        <v>81.643858665171066</v>
      </c>
      <c r="C26" s="25">
        <v>2.2843461565550465</v>
      </c>
    </row>
    <row r="27" spans="1:3" x14ac:dyDescent="0.25">
      <c r="A27" s="27" t="s">
        <v>58</v>
      </c>
      <c r="B27" s="25">
        <v>82.628715647784631</v>
      </c>
      <c r="C27" s="25">
        <v>1.2044989078143009</v>
      </c>
    </row>
    <row r="28" spans="1:3" x14ac:dyDescent="0.25">
      <c r="A28" s="27" t="s">
        <v>59</v>
      </c>
      <c r="B28" s="25">
        <v>84.882220975883342</v>
      </c>
      <c r="C28" s="25">
        <v>1.0216572870701335</v>
      </c>
    </row>
    <row r="29" spans="1:3" x14ac:dyDescent="0.25">
      <c r="A29" s="28"/>
      <c r="B29" s="25"/>
      <c r="C29" s="25"/>
    </row>
    <row r="30" spans="1:3" x14ac:dyDescent="0.25">
      <c r="A30" s="29" t="s">
        <v>60</v>
      </c>
      <c r="B30" s="25">
        <v>1.0880538418395962</v>
      </c>
      <c r="C30" s="25">
        <v>4.2199569453933168E-2</v>
      </c>
    </row>
    <row r="31" spans="1:3" x14ac:dyDescent="0.25">
      <c r="A31" s="29" t="s">
        <v>49</v>
      </c>
      <c r="B31" s="25">
        <v>0.94784071789119451</v>
      </c>
      <c r="C31" s="25">
        <v>4.1573762660573256E-2</v>
      </c>
    </row>
    <row r="32" spans="1:3" x14ac:dyDescent="0.25">
      <c r="A32" s="29" t="s">
        <v>50</v>
      </c>
      <c r="B32" s="25">
        <v>0.92035894559730802</v>
      </c>
      <c r="C32" s="25">
        <v>5.5562152092236305E-2</v>
      </c>
    </row>
    <row r="33" spans="1:3" x14ac:dyDescent="0.25">
      <c r="A33" s="29" t="s">
        <v>51</v>
      </c>
      <c r="B33" s="25">
        <v>0.90016825574873804</v>
      </c>
      <c r="C33" s="25">
        <v>7.044673499312977E-2</v>
      </c>
    </row>
    <row r="34" spans="1:3" x14ac:dyDescent="0.25">
      <c r="A34" s="29" t="s">
        <v>52</v>
      </c>
      <c r="B34" s="25">
        <v>0.83006169377453731</v>
      </c>
      <c r="C34" s="25">
        <v>2.8243810010127136E-2</v>
      </c>
    </row>
    <row r="35" spans="1:3" x14ac:dyDescent="0.25">
      <c r="A35" s="29" t="s">
        <v>53</v>
      </c>
      <c r="B35" s="25">
        <v>0.84240044868199659</v>
      </c>
      <c r="C35" s="25">
        <v>5.1861926469285752E-2</v>
      </c>
    </row>
    <row r="36" spans="1:3" x14ac:dyDescent="0.25">
      <c r="A36" s="29" t="s">
        <v>54</v>
      </c>
      <c r="B36" s="25">
        <v>0.88670779584969162</v>
      </c>
      <c r="C36" s="25">
        <v>5.1422354769996757E-2</v>
      </c>
    </row>
    <row r="37" spans="1:3" x14ac:dyDescent="0.25">
      <c r="A37" s="29" t="s">
        <v>55</v>
      </c>
      <c r="B37" s="25">
        <v>0.93830622546270326</v>
      </c>
      <c r="C37" s="25">
        <v>0.11958439695348408</v>
      </c>
    </row>
    <row r="38" spans="1:3" x14ac:dyDescent="0.25">
      <c r="A38" s="29" t="s">
        <v>56</v>
      </c>
      <c r="B38" s="25">
        <v>2.0106561974200785</v>
      </c>
      <c r="C38" s="25">
        <v>6.5658079697244118E-2</v>
      </c>
    </row>
    <row r="39" spans="1:3" x14ac:dyDescent="0.25">
      <c r="A39" s="29" t="s">
        <v>57</v>
      </c>
      <c r="B39" s="25">
        <v>26.465507571508695</v>
      </c>
      <c r="C39" s="25">
        <v>0.73131208409650372</v>
      </c>
    </row>
    <row r="40" spans="1:3" x14ac:dyDescent="0.25">
      <c r="A40" s="29" t="s">
        <v>58</v>
      </c>
      <c r="B40" s="25">
        <v>51.343241727425685</v>
      </c>
      <c r="C40" s="25">
        <v>0.69077381194292509</v>
      </c>
    </row>
    <row r="41" spans="1:3" x14ac:dyDescent="0.25">
      <c r="A41" s="29" t="s">
        <v>59</v>
      </c>
      <c r="B41" s="25">
        <v>60.630959057767804</v>
      </c>
      <c r="C41" s="25">
        <v>0.75861784311957214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tabSelected="1" workbookViewId="0">
      <selection activeCell="G20" sqref="G20:G31"/>
    </sheetView>
  </sheetViews>
  <sheetFormatPr defaultRowHeight="15" x14ac:dyDescent="0.25"/>
  <sheetData>
    <row r="2" spans="2:13" x14ac:dyDescent="0.25">
      <c r="B2" s="32" t="s">
        <v>25</v>
      </c>
      <c r="C2" s="25">
        <v>1.1351654514862599</v>
      </c>
      <c r="D2" s="25">
        <v>0.97588334268087495</v>
      </c>
      <c r="E2" s="25">
        <v>1.0678631519910264</v>
      </c>
      <c r="F2" s="25">
        <v>0.82108805384183958</v>
      </c>
      <c r="I2" s="32" t="s">
        <v>25</v>
      </c>
      <c r="J2" s="25">
        <v>1.135165451486259</v>
      </c>
      <c r="K2" s="25">
        <v>0.97588334268087495</v>
      </c>
      <c r="L2" s="25">
        <v>1.0678631519910264</v>
      </c>
      <c r="M2" s="25">
        <v>0.82108805384183958</v>
      </c>
    </row>
    <row r="3" spans="2:13" x14ac:dyDescent="0.25">
      <c r="B3" s="33" t="s">
        <v>26</v>
      </c>
      <c r="C3" s="25">
        <v>0.86819966348850253</v>
      </c>
      <c r="D3" s="25">
        <v>0.77621985417835104</v>
      </c>
      <c r="E3" s="25">
        <v>0.84352215367358385</v>
      </c>
      <c r="F3" s="25">
        <v>0.86819966348850253</v>
      </c>
      <c r="I3" s="31" t="s">
        <v>37</v>
      </c>
      <c r="J3" s="25">
        <v>1.1060011217049917</v>
      </c>
      <c r="K3" s="25">
        <v>1.0229949523275379</v>
      </c>
      <c r="L3" s="25">
        <v>1.2002243409983175</v>
      </c>
      <c r="M3" s="25">
        <v>1.0229949523275379</v>
      </c>
    </row>
    <row r="4" spans="2:13" x14ac:dyDescent="0.25">
      <c r="B4" s="33" t="s">
        <v>27</v>
      </c>
      <c r="C4" s="25">
        <v>0.85473920358945599</v>
      </c>
      <c r="D4" s="25">
        <v>0.84576556365675826</v>
      </c>
      <c r="E4" s="25">
        <v>1.0723499719573752</v>
      </c>
      <c r="F4" s="25">
        <v>0.82557487380818839</v>
      </c>
      <c r="I4" s="31" t="s">
        <v>38</v>
      </c>
      <c r="J4" s="25">
        <v>0.84352215367358385</v>
      </c>
      <c r="K4" s="25">
        <v>1.0319685922602355</v>
      </c>
      <c r="L4" s="25">
        <v>0.9938306225462703</v>
      </c>
      <c r="M4" s="25">
        <v>0.92204150308468869</v>
      </c>
    </row>
    <row r="5" spans="2:13" x14ac:dyDescent="0.25">
      <c r="B5" s="33" t="s">
        <v>28</v>
      </c>
      <c r="C5" s="25">
        <v>0.8928771733034212</v>
      </c>
      <c r="D5" s="25">
        <v>0.93998878295008415</v>
      </c>
      <c r="E5" s="25">
        <v>0.97812675266404936</v>
      </c>
      <c r="F5" s="25">
        <v>0.8928771733034212</v>
      </c>
      <c r="I5" s="31" t="s">
        <v>39</v>
      </c>
      <c r="J5" s="25">
        <v>0.85249579360628158</v>
      </c>
      <c r="K5" s="25">
        <v>1.0409422321929334</v>
      </c>
      <c r="L5" s="25">
        <v>0.80314077397644423</v>
      </c>
      <c r="M5" s="25">
        <v>0.98485698261357268</v>
      </c>
    </row>
    <row r="6" spans="2:13" x14ac:dyDescent="0.25">
      <c r="B6" s="33" t="s">
        <v>29</v>
      </c>
      <c r="C6" s="25">
        <v>2.1155356141334827</v>
      </c>
      <c r="D6" s="25">
        <v>2.4385866517106001</v>
      </c>
      <c r="E6" s="25">
        <v>2.6360067302299495</v>
      </c>
      <c r="F6" s="25">
        <v>2.3847448121144139</v>
      </c>
      <c r="I6" s="31" t="s">
        <v>40</v>
      </c>
      <c r="J6" s="25">
        <v>0.98934380257992149</v>
      </c>
      <c r="K6" s="25">
        <v>0.92877173303421201</v>
      </c>
      <c r="L6" s="25">
        <v>0.6932136848008974</v>
      </c>
      <c r="M6" s="25">
        <v>0.98934380257992149</v>
      </c>
    </row>
    <row r="7" spans="2:13" x14ac:dyDescent="0.25">
      <c r="B7" s="33" t="s">
        <v>30</v>
      </c>
      <c r="C7" s="25">
        <v>17.561413348289399</v>
      </c>
      <c r="D7" s="25">
        <v>16.762759394279303</v>
      </c>
      <c r="E7" s="25">
        <v>17.238362310712283</v>
      </c>
      <c r="F7" s="25">
        <v>18.662927650028042</v>
      </c>
      <c r="I7" s="31" t="s">
        <v>41</v>
      </c>
      <c r="J7" s="25">
        <v>0.7605159842961301</v>
      </c>
      <c r="K7" s="25">
        <v>0.89736399326977001</v>
      </c>
      <c r="L7" s="25">
        <v>0.82108805384183958</v>
      </c>
      <c r="M7" s="25">
        <v>0.84127874369040945</v>
      </c>
    </row>
    <row r="8" spans="2:13" x14ac:dyDescent="0.25">
      <c r="B8" s="33" t="s">
        <v>31</v>
      </c>
      <c r="C8" s="25">
        <v>43.172181716208634</v>
      </c>
      <c r="D8" s="25">
        <v>44.262478968031409</v>
      </c>
      <c r="E8" s="25">
        <v>45.666853617498596</v>
      </c>
      <c r="F8" s="25">
        <v>42.797532249018509</v>
      </c>
      <c r="I8" s="31" t="s">
        <v>42</v>
      </c>
      <c r="J8" s="25">
        <v>0.93325855300056082</v>
      </c>
      <c r="K8" s="25">
        <v>0.93101514301738642</v>
      </c>
      <c r="L8" s="25">
        <v>0.75827257431295569</v>
      </c>
      <c r="M8" s="25">
        <v>0.74705552439708356</v>
      </c>
    </row>
    <row r="9" spans="2:13" x14ac:dyDescent="0.25">
      <c r="B9" s="33" t="s">
        <v>32</v>
      </c>
      <c r="C9" s="25">
        <v>62.974761637689291</v>
      </c>
      <c r="D9" s="25">
        <v>57.101514301738639</v>
      </c>
      <c r="E9" s="25">
        <v>60.830061693774539</v>
      </c>
      <c r="F9" s="25">
        <v>57.565900168255752</v>
      </c>
      <c r="I9" s="31" t="s">
        <v>43</v>
      </c>
      <c r="J9" s="25">
        <v>0.83230510375771172</v>
      </c>
      <c r="K9" s="25">
        <v>0.78968031407739769</v>
      </c>
      <c r="L9" s="25">
        <v>0.89960740325294453</v>
      </c>
      <c r="M9" s="25">
        <v>1.0252383623107122</v>
      </c>
    </row>
    <row r="10" spans="2:13" x14ac:dyDescent="0.25">
      <c r="B10" s="33" t="s">
        <v>33</v>
      </c>
      <c r="C10" s="25">
        <v>72.172742568704436</v>
      </c>
      <c r="D10" s="25">
        <v>73.352776219854178</v>
      </c>
      <c r="E10" s="25">
        <v>66.337633202467757</v>
      </c>
      <c r="F10" s="25">
        <v>69.956253505328093</v>
      </c>
      <c r="I10" s="31" t="s">
        <v>44</v>
      </c>
      <c r="J10" s="25">
        <v>0.93101514301738642</v>
      </c>
      <c r="K10" s="25">
        <v>0.78070667414469996</v>
      </c>
      <c r="L10" s="25">
        <v>0.7627593942793045</v>
      </c>
      <c r="M10" s="25">
        <v>1.2787436904094223</v>
      </c>
    </row>
    <row r="11" spans="2:13" x14ac:dyDescent="0.25">
      <c r="B11" s="33" t="s">
        <v>34</v>
      </c>
      <c r="C11" s="25">
        <v>85.743129556926533</v>
      </c>
      <c r="D11" s="25">
        <v>76.361189007291088</v>
      </c>
      <c r="E11" s="25">
        <v>85.168816601233871</v>
      </c>
      <c r="F11" s="25">
        <v>79.302299495232759</v>
      </c>
      <c r="I11" s="31" t="s">
        <v>45</v>
      </c>
      <c r="J11" s="25">
        <v>1.9607403252944475</v>
      </c>
      <c r="K11" s="25">
        <v>1.9809310151430173</v>
      </c>
      <c r="L11" s="25">
        <v>1.900168255748738</v>
      </c>
      <c r="M11" s="25">
        <v>2.2007851934941112</v>
      </c>
    </row>
    <row r="12" spans="2:13" x14ac:dyDescent="0.25">
      <c r="B12" s="33" t="s">
        <v>35</v>
      </c>
      <c r="C12" s="25">
        <v>82.400448681996636</v>
      </c>
      <c r="D12" s="25">
        <v>85.713965227145266</v>
      </c>
      <c r="E12" s="25">
        <v>79.829500841278744</v>
      </c>
      <c r="F12" s="25">
        <v>82.570947840717892</v>
      </c>
      <c r="I12" s="31" t="s">
        <v>46</v>
      </c>
      <c r="J12" s="25">
        <v>26.566461020751543</v>
      </c>
      <c r="K12" s="25">
        <v>26.707795849691532</v>
      </c>
      <c r="L12" s="25">
        <v>28.067302299495232</v>
      </c>
      <c r="M12" s="25">
        <v>24.520471116096466</v>
      </c>
    </row>
    <row r="13" spans="2:13" x14ac:dyDescent="0.25">
      <c r="B13" s="33" t="s">
        <v>36</v>
      </c>
      <c r="C13" s="25">
        <v>85.875490745933817</v>
      </c>
      <c r="D13" s="25">
        <v>84.616937745372965</v>
      </c>
      <c r="E13" s="25">
        <v>86.885025238362317</v>
      </c>
      <c r="F13" s="25">
        <v>82.15143017386427</v>
      </c>
      <c r="I13" s="31" t="s">
        <v>47</v>
      </c>
      <c r="J13" s="25">
        <v>53.316881660123386</v>
      </c>
      <c r="K13" s="25">
        <v>50.647223780145822</v>
      </c>
      <c r="L13" s="25">
        <v>50.189568143578242</v>
      </c>
      <c r="M13" s="25">
        <v>51.219293325855297</v>
      </c>
    </row>
    <row r="14" spans="2:13" x14ac:dyDescent="0.25">
      <c r="I14" s="31" t="s">
        <v>48</v>
      </c>
      <c r="J14" s="25">
        <v>59.086932136848006</v>
      </c>
      <c r="K14" s="25">
        <v>62.721256309590579</v>
      </c>
      <c r="L14" s="25">
        <v>60.399326977005046</v>
      </c>
      <c r="M14" s="25">
        <v>60.316320807627591</v>
      </c>
    </row>
    <row r="17" spans="2:13" x14ac:dyDescent="0.25">
      <c r="B17" s="30" t="s">
        <v>61</v>
      </c>
      <c r="I17" s="30" t="s">
        <v>61</v>
      </c>
    </row>
    <row r="18" spans="2:13" x14ac:dyDescent="0.25">
      <c r="B18">
        <v>83.52</v>
      </c>
      <c r="I18">
        <v>83.52</v>
      </c>
    </row>
    <row r="20" spans="2:13" x14ac:dyDescent="0.25">
      <c r="B20" s="32" t="s">
        <v>25</v>
      </c>
      <c r="C20" s="25">
        <f>(C2/$B$18)*100</f>
        <v>1.3591540367412118</v>
      </c>
      <c r="D20" s="25">
        <f t="shared" ref="D20:F20" si="0">(D2/$B$18)*100</f>
        <v>1.1684426995700132</v>
      </c>
      <c r="E20" s="25">
        <f t="shared" si="0"/>
        <v>1.2785717815984512</v>
      </c>
      <c r="F20" s="25">
        <f t="shared" si="0"/>
        <v>0.9831035127416663</v>
      </c>
      <c r="G20" s="34">
        <f>AVERAGE(C20:F20)</f>
        <v>1.1973180076628358</v>
      </c>
      <c r="I20" s="32" t="s">
        <v>25</v>
      </c>
      <c r="J20" s="25">
        <f t="shared" ref="J20:M20" si="1">(J2/$B$18)*100</f>
        <v>1.3591540367412105</v>
      </c>
      <c r="K20" s="25">
        <f t="shared" si="1"/>
        <v>1.1684426995700132</v>
      </c>
      <c r="L20" s="25">
        <f t="shared" si="1"/>
        <v>1.2785717815984512</v>
      </c>
      <c r="M20" s="25">
        <f t="shared" si="1"/>
        <v>0.9831035127416663</v>
      </c>
    </row>
    <row r="21" spans="2:13" x14ac:dyDescent="0.25">
      <c r="B21" s="33" t="s">
        <v>26</v>
      </c>
      <c r="C21" s="25">
        <f t="shared" ref="C21:F21" si="2">(C3/$B$18)*100</f>
        <v>1.0395110913415979</v>
      </c>
      <c r="D21" s="25">
        <f t="shared" si="2"/>
        <v>0.92938200931315973</v>
      </c>
      <c r="E21" s="25">
        <f t="shared" si="2"/>
        <v>1.0099642644559195</v>
      </c>
      <c r="F21" s="25">
        <f t="shared" si="2"/>
        <v>1.0395110913415979</v>
      </c>
      <c r="G21" s="34">
        <f t="shared" ref="G21:G31" si="3">AVERAGE(C21:F21)</f>
        <v>1.0045921141130689</v>
      </c>
      <c r="I21" s="31" t="s">
        <v>37</v>
      </c>
      <c r="J21" s="25">
        <f t="shared" ref="J21:M21" si="4">(J3/$B$18)*100</f>
        <v>1.3242350595126815</v>
      </c>
      <c r="K21" s="25">
        <f t="shared" si="4"/>
        <v>1.2248502781699449</v>
      </c>
      <c r="L21" s="25">
        <f t="shared" si="4"/>
        <v>1.4370502167125452</v>
      </c>
      <c r="M21" s="25">
        <f t="shared" si="4"/>
        <v>1.2248502781699449</v>
      </c>
    </row>
    <row r="22" spans="2:13" x14ac:dyDescent="0.25">
      <c r="B22" s="33" t="s">
        <v>27</v>
      </c>
      <c r="C22" s="25">
        <f t="shared" ref="C22:F22" si="5">(C4/$B$18)*100</f>
        <v>1.0233946403130461</v>
      </c>
      <c r="D22" s="25">
        <f t="shared" si="5"/>
        <v>1.0126503396273447</v>
      </c>
      <c r="E22" s="25">
        <f t="shared" si="5"/>
        <v>1.2839439319413017</v>
      </c>
      <c r="F22" s="25">
        <f t="shared" si="5"/>
        <v>0.98847566308451673</v>
      </c>
      <c r="G22" s="34">
        <f t="shared" si="3"/>
        <v>1.0771161437415522</v>
      </c>
      <c r="I22" s="31" t="s">
        <v>38</v>
      </c>
      <c r="J22" s="25">
        <f t="shared" ref="J22:M22" si="6">(J4/$B$18)*100</f>
        <v>1.0099642644559195</v>
      </c>
      <c r="K22" s="25">
        <f t="shared" si="6"/>
        <v>1.2355945788556459</v>
      </c>
      <c r="L22" s="25">
        <f t="shared" si="6"/>
        <v>1.1899313009414156</v>
      </c>
      <c r="M22" s="25">
        <f t="shared" si="6"/>
        <v>1.1039768954558054</v>
      </c>
    </row>
    <row r="23" spans="2:13" x14ac:dyDescent="0.25">
      <c r="B23" s="33" t="s">
        <v>28</v>
      </c>
      <c r="C23" s="25">
        <f t="shared" ref="C23:F23" si="7">(C5/$B$18)*100</f>
        <v>1.0690579182272764</v>
      </c>
      <c r="D23" s="25">
        <f t="shared" si="7"/>
        <v>1.1254654968272082</v>
      </c>
      <c r="E23" s="25">
        <f t="shared" si="7"/>
        <v>1.1711287747414385</v>
      </c>
      <c r="F23" s="25">
        <f t="shared" si="7"/>
        <v>1.0690579182272764</v>
      </c>
      <c r="G23" s="34">
        <f t="shared" si="3"/>
        <v>1.1086775270057998</v>
      </c>
      <c r="I23" s="31" t="s">
        <v>39</v>
      </c>
      <c r="J23" s="25">
        <f t="shared" ref="J23:M23" si="8">(J5/$B$18)*100</f>
        <v>1.0207085651416208</v>
      </c>
      <c r="K23" s="25">
        <f t="shared" si="8"/>
        <v>1.2463388795413475</v>
      </c>
      <c r="L23" s="25">
        <f t="shared" si="8"/>
        <v>0.96161491137026367</v>
      </c>
      <c r="M23" s="25">
        <f t="shared" si="8"/>
        <v>1.1791870002557145</v>
      </c>
    </row>
    <row r="24" spans="2:13" x14ac:dyDescent="0.25">
      <c r="B24" s="33" t="s">
        <v>29</v>
      </c>
      <c r="C24" s="25">
        <f t="shared" ref="C24:F24" si="9">(C6/$B$18)*100</f>
        <v>2.532968886654074</v>
      </c>
      <c r="D24" s="25">
        <f t="shared" si="9"/>
        <v>2.9197637113393204</v>
      </c>
      <c r="E24" s="25">
        <f t="shared" si="9"/>
        <v>3.1561383264247485</v>
      </c>
      <c r="F24" s="25">
        <f t="shared" si="9"/>
        <v>2.8552979072251126</v>
      </c>
      <c r="G24" s="34">
        <f t="shared" si="3"/>
        <v>2.8660422079108141</v>
      </c>
      <c r="I24" s="31" t="s">
        <v>40</v>
      </c>
      <c r="J24" s="25">
        <f t="shared" ref="J24:M24" si="10">(J6/$B$18)*100</f>
        <v>1.1845591505985651</v>
      </c>
      <c r="K24" s="25">
        <f t="shared" si="10"/>
        <v>1.1120351209700814</v>
      </c>
      <c r="L24" s="25">
        <f t="shared" si="10"/>
        <v>0.82999722797042308</v>
      </c>
      <c r="M24" s="25">
        <f t="shared" si="10"/>
        <v>1.1845591505985651</v>
      </c>
    </row>
    <row r="25" spans="2:13" x14ac:dyDescent="0.25">
      <c r="B25" s="33" t="s">
        <v>30</v>
      </c>
      <c r="C25" s="25">
        <f t="shared" ref="C25:F25" si="11">(C7/$B$18)*100</f>
        <v>21.026596441917388</v>
      </c>
      <c r="D25" s="25">
        <f t="shared" si="11"/>
        <v>20.070353680889973</v>
      </c>
      <c r="E25" s="25">
        <f t="shared" si="11"/>
        <v>20.639801617232141</v>
      </c>
      <c r="F25" s="25">
        <f t="shared" si="11"/>
        <v>22.345459351087214</v>
      </c>
      <c r="G25" s="34">
        <f t="shared" si="3"/>
        <v>21.020552772781677</v>
      </c>
      <c r="I25" s="31" t="s">
        <v>41</v>
      </c>
      <c r="J25" s="25">
        <f t="shared" ref="J25:M25" si="12">(J7/$B$18)*100</f>
        <v>0.91057948311318271</v>
      </c>
      <c r="K25" s="25">
        <f t="shared" si="12"/>
        <v>1.0744300685701269</v>
      </c>
      <c r="L25" s="25">
        <f t="shared" si="12"/>
        <v>0.9831035127416663</v>
      </c>
      <c r="M25" s="25">
        <f t="shared" si="12"/>
        <v>1.0072781892844942</v>
      </c>
    </row>
    <row r="26" spans="2:13" x14ac:dyDescent="0.25">
      <c r="B26" s="33" t="s">
        <v>31</v>
      </c>
      <c r="C26" s="25">
        <f t="shared" ref="C26:F26" si="13">(C8/$B$18)*100</f>
        <v>51.690830598908811</v>
      </c>
      <c r="D26" s="25">
        <f t="shared" si="13"/>
        <v>52.996263132221522</v>
      </c>
      <c r="E26" s="25">
        <f t="shared" si="13"/>
        <v>54.677746189533764</v>
      </c>
      <c r="F26" s="25">
        <f t="shared" si="13"/>
        <v>51.24225604528079</v>
      </c>
      <c r="G26" s="34">
        <f t="shared" si="3"/>
        <v>52.651773991486223</v>
      </c>
      <c r="I26" s="31" t="s">
        <v>42</v>
      </c>
      <c r="J26" s="25">
        <f t="shared" ref="J26:M26" si="14">(J8/$B$18)*100</f>
        <v>1.1174072713129322</v>
      </c>
      <c r="K26" s="25">
        <f t="shared" si="14"/>
        <v>1.1147211961415069</v>
      </c>
      <c r="L26" s="25">
        <f t="shared" si="14"/>
        <v>0.90789340794175732</v>
      </c>
      <c r="M26" s="25">
        <f t="shared" si="14"/>
        <v>0.89446303208463085</v>
      </c>
    </row>
    <row r="27" spans="2:13" x14ac:dyDescent="0.25">
      <c r="B27" s="33" t="s">
        <v>32</v>
      </c>
      <c r="C27" s="25">
        <f t="shared" ref="C27:F27" si="15">(C9/$B$18)*100</f>
        <v>75.400816137080099</v>
      </c>
      <c r="D27" s="25">
        <f t="shared" si="15"/>
        <v>68.368671338288607</v>
      </c>
      <c r="E27" s="25">
        <f t="shared" si="15"/>
        <v>72.832928273197481</v>
      </c>
      <c r="F27" s="25">
        <f t="shared" si="15"/>
        <v>68.924688898773653</v>
      </c>
      <c r="G27" s="34">
        <f t="shared" si="3"/>
        <v>71.381776161834949</v>
      </c>
      <c r="I27" s="31" t="s">
        <v>43</v>
      </c>
      <c r="J27" s="25">
        <f t="shared" ref="J27:M27" si="16">(J9/$B$18)*100</f>
        <v>0.99653388859879277</v>
      </c>
      <c r="K27" s="25">
        <f t="shared" si="16"/>
        <v>0.94549846034171181</v>
      </c>
      <c r="L27" s="25">
        <f t="shared" si="16"/>
        <v>1.0771161437415524</v>
      </c>
      <c r="M27" s="25">
        <f t="shared" si="16"/>
        <v>1.2275363533413699</v>
      </c>
    </row>
    <row r="28" spans="2:13" x14ac:dyDescent="0.25">
      <c r="B28" s="33" t="s">
        <v>33</v>
      </c>
      <c r="C28" s="25">
        <f t="shared" ref="C28:F28" si="17">(C10/$B$18)*100</f>
        <v>86.413724339923903</v>
      </c>
      <c r="D28" s="25">
        <f t="shared" si="17"/>
        <v>87.826599880093596</v>
      </c>
      <c r="E28" s="25">
        <f t="shared" si="17"/>
        <v>79.427242819046654</v>
      </c>
      <c r="F28" s="25">
        <f t="shared" si="17"/>
        <v>83.759882070555676</v>
      </c>
      <c r="G28" s="34">
        <f t="shared" si="3"/>
        <v>84.356862277404957</v>
      </c>
      <c r="I28" s="31" t="s">
        <v>44</v>
      </c>
      <c r="J28" s="25">
        <f t="shared" ref="J28:M28" si="18">(J10/$B$18)*100</f>
        <v>1.1147211961415069</v>
      </c>
      <c r="K28" s="25">
        <f t="shared" si="18"/>
        <v>0.93475415965601061</v>
      </c>
      <c r="L28" s="25">
        <f t="shared" si="18"/>
        <v>0.91326555828460787</v>
      </c>
      <c r="M28" s="25">
        <f t="shared" si="18"/>
        <v>1.5310628477124311</v>
      </c>
    </row>
    <row r="29" spans="2:13" x14ac:dyDescent="0.25">
      <c r="B29" s="33" t="s">
        <v>34</v>
      </c>
      <c r="C29" s="25">
        <f t="shared" ref="C29:F29" si="19">(C11/$B$18)*100</f>
        <v>102.66179305187563</v>
      </c>
      <c r="D29" s="25">
        <f t="shared" si="19"/>
        <v>91.428626684974972</v>
      </c>
      <c r="E29" s="25">
        <f t="shared" si="19"/>
        <v>101.97415780799075</v>
      </c>
      <c r="F29" s="25">
        <f t="shared" si="19"/>
        <v>94.950071234713562</v>
      </c>
      <c r="G29" s="34">
        <f t="shared" si="3"/>
        <v>97.753662194888733</v>
      </c>
      <c r="I29" s="31" t="s">
        <v>45</v>
      </c>
      <c r="J29" s="25">
        <f t="shared" ref="J29:M29" si="20">(J11/$B$18)*100</f>
        <v>2.3476296998257276</v>
      </c>
      <c r="K29" s="25">
        <f t="shared" si="20"/>
        <v>2.3718043763685555</v>
      </c>
      <c r="L29" s="25">
        <f t="shared" si="20"/>
        <v>2.2751056701972439</v>
      </c>
      <c r="M29" s="25">
        <f t="shared" si="20"/>
        <v>2.6350397431682366</v>
      </c>
    </row>
    <row r="30" spans="2:13" x14ac:dyDescent="0.25">
      <c r="B30" s="33" t="s">
        <v>35</v>
      </c>
      <c r="C30" s="25">
        <f t="shared" ref="C30:F30" si="21">(C12/$B$18)*100</f>
        <v>98.65954104645192</v>
      </c>
      <c r="D30" s="25">
        <f t="shared" si="21"/>
        <v>102.62687407464712</v>
      </c>
      <c r="E30" s="25">
        <f t="shared" si="21"/>
        <v>95.581298899998501</v>
      </c>
      <c r="F30" s="25">
        <f t="shared" si="21"/>
        <v>98.863682759480241</v>
      </c>
      <c r="G30" s="34">
        <f t="shared" si="3"/>
        <v>98.932849195144442</v>
      </c>
      <c r="I30" s="31" t="s">
        <v>46</v>
      </c>
      <c r="J30" s="25">
        <f t="shared" ref="J30:M30" si="22">(J12/$B$18)*100</f>
        <v>31.808502180018611</v>
      </c>
      <c r="K30" s="25">
        <f t="shared" si="22"/>
        <v>31.977724915818406</v>
      </c>
      <c r="L30" s="25">
        <f t="shared" si="22"/>
        <v>33.605486469702143</v>
      </c>
      <c r="M30" s="25">
        <f t="shared" si="22"/>
        <v>29.358801623678723</v>
      </c>
    </row>
    <row r="31" spans="2:13" x14ac:dyDescent="0.25">
      <c r="B31" s="33" t="s">
        <v>36</v>
      </c>
      <c r="C31" s="25">
        <f t="shared" ref="C31:F31" si="23">(C13/$B$18)*100</f>
        <v>102.82027148698974</v>
      </c>
      <c r="D31" s="25">
        <f t="shared" si="23"/>
        <v>101.31338331582012</v>
      </c>
      <c r="E31" s="25">
        <f t="shared" si="23"/>
        <v>104.02900531413113</v>
      </c>
      <c r="F31" s="25">
        <f t="shared" si="23"/>
        <v>98.361386702423701</v>
      </c>
      <c r="G31" s="34">
        <f t="shared" si="3"/>
        <v>101.63101170484117</v>
      </c>
      <c r="I31" s="31" t="s">
        <v>47</v>
      </c>
      <c r="J31" s="25">
        <f t="shared" ref="J31:M32" si="24">(J13/$B$18)*100</f>
        <v>63.837262524094093</v>
      </c>
      <c r="K31" s="25">
        <f t="shared" si="24"/>
        <v>60.640833070097969</v>
      </c>
      <c r="L31" s="25">
        <f t="shared" si="24"/>
        <v>60.092873735127206</v>
      </c>
      <c r="M31" s="25">
        <f t="shared" si="24"/>
        <v>61.325782238811421</v>
      </c>
    </row>
    <row r="32" spans="2:13" x14ac:dyDescent="0.25">
      <c r="I32" s="31" t="s">
        <v>48</v>
      </c>
      <c r="J32" s="25">
        <f t="shared" si="24"/>
        <v>70.745847865000016</v>
      </c>
      <c r="K32" s="25">
        <f t="shared" si="24"/>
        <v>75.097289642709029</v>
      </c>
      <c r="L32" s="25">
        <f t="shared" si="24"/>
        <v>72.317201840283815</v>
      </c>
      <c r="M32" s="25">
        <f t="shared" si="24"/>
        <v>72.21781705894108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Analysis</vt:lpstr>
      <vt:lpstr>Top of Curve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MedlockKakaley, Elizabeth</cp:lastModifiedBy>
  <dcterms:created xsi:type="dcterms:W3CDTF">2017-04-06T19:50:59Z</dcterms:created>
  <dcterms:modified xsi:type="dcterms:W3CDTF">2017-04-17T20:02:08Z</dcterms:modified>
</cp:coreProperties>
</file>