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.ad.epa.gov\ord\RTP\Users\E-J\EMedlock\Net MyDocuments\LabBookData\CV-1a Transduction Assay\"/>
    </mc:Choice>
  </mc:AlternateContent>
  <bookViews>
    <workbookView xWindow="165" yWindow="105" windowWidth="16215" windowHeight="5790" activeTab="1"/>
  </bookViews>
  <sheets>
    <sheet name="Raw data" sheetId="1" r:id="rId1"/>
    <sheet name="Analysis" sheetId="2" r:id="rId2"/>
    <sheet name="Sheet1" sheetId="3" r:id="rId3"/>
  </sheets>
  <calcPr calcId="171027"/>
</workbook>
</file>

<file path=xl/calcChain.xml><?xml version="1.0" encoding="utf-8"?>
<calcChain xmlns="http://schemas.openxmlformats.org/spreadsheetml/2006/main">
  <c r="C20" i="3" l="1"/>
  <c r="D20" i="3"/>
  <c r="E20" i="3"/>
  <c r="F20" i="3"/>
  <c r="J20" i="3"/>
  <c r="K20" i="3"/>
  <c r="L20" i="3"/>
  <c r="M20" i="3"/>
  <c r="C21" i="3"/>
  <c r="D21" i="3"/>
  <c r="E21" i="3"/>
  <c r="F21" i="3"/>
  <c r="J21" i="3"/>
  <c r="K21" i="3"/>
  <c r="L21" i="3"/>
  <c r="M21" i="3"/>
  <c r="C22" i="3"/>
  <c r="D22" i="3"/>
  <c r="E22" i="3"/>
  <c r="F22" i="3"/>
  <c r="J22" i="3"/>
  <c r="K22" i="3"/>
  <c r="L22" i="3"/>
  <c r="M22" i="3"/>
  <c r="C23" i="3"/>
  <c r="D23" i="3"/>
  <c r="E23" i="3"/>
  <c r="F23" i="3"/>
  <c r="J23" i="3"/>
  <c r="K23" i="3"/>
  <c r="L23" i="3"/>
  <c r="M23" i="3"/>
  <c r="C24" i="3"/>
  <c r="D24" i="3"/>
  <c r="E24" i="3"/>
  <c r="F24" i="3"/>
  <c r="J24" i="3"/>
  <c r="K24" i="3"/>
  <c r="L24" i="3"/>
  <c r="M24" i="3"/>
  <c r="C25" i="3"/>
  <c r="D25" i="3"/>
  <c r="E25" i="3"/>
  <c r="F25" i="3"/>
  <c r="J25" i="3"/>
  <c r="K25" i="3"/>
  <c r="L25" i="3"/>
  <c r="M25" i="3"/>
  <c r="C26" i="3"/>
  <c r="D26" i="3"/>
  <c r="E26" i="3"/>
  <c r="F26" i="3"/>
  <c r="J26" i="3"/>
  <c r="K26" i="3"/>
  <c r="L26" i="3"/>
  <c r="M26" i="3"/>
  <c r="C27" i="3"/>
  <c r="D27" i="3"/>
  <c r="E27" i="3"/>
  <c r="F27" i="3"/>
  <c r="J27" i="3"/>
  <c r="K27" i="3"/>
  <c r="L27" i="3"/>
  <c r="M27" i="3"/>
  <c r="C28" i="3"/>
  <c r="D28" i="3"/>
  <c r="E28" i="3"/>
  <c r="F28" i="3"/>
  <c r="J28" i="3"/>
  <c r="K28" i="3"/>
  <c r="L28" i="3"/>
  <c r="M28" i="3"/>
  <c r="C29" i="3"/>
  <c r="D29" i="3"/>
  <c r="E29" i="3"/>
  <c r="F29" i="3"/>
  <c r="J29" i="3"/>
  <c r="K29" i="3"/>
  <c r="L29" i="3"/>
  <c r="M29" i="3"/>
  <c r="C30" i="3"/>
  <c r="D30" i="3"/>
  <c r="E30" i="3"/>
  <c r="F30" i="3"/>
  <c r="J30" i="3"/>
  <c r="K30" i="3"/>
  <c r="L30" i="3"/>
  <c r="M30" i="3"/>
  <c r="J31" i="3"/>
  <c r="K31" i="3"/>
  <c r="L31" i="3"/>
  <c r="M31" i="3"/>
  <c r="D19" i="3"/>
  <c r="E19" i="3"/>
  <c r="F19" i="3"/>
  <c r="J19" i="3"/>
  <c r="K19" i="3"/>
  <c r="L19" i="3"/>
  <c r="M19" i="3"/>
  <c r="C19" i="3"/>
  <c r="E9" i="2" l="1"/>
  <c r="I9" i="2"/>
  <c r="M9" i="2"/>
  <c r="Q9" i="2"/>
  <c r="U9" i="2"/>
  <c r="Y9" i="2"/>
  <c r="F10" i="2"/>
  <c r="J10" i="2"/>
  <c r="N10" i="2"/>
  <c r="R10" i="2"/>
  <c r="V10" i="2"/>
  <c r="C11" i="2"/>
  <c r="G11" i="2"/>
  <c r="K11" i="2"/>
  <c r="O11" i="2"/>
  <c r="S11" i="2"/>
  <c r="W11" i="2"/>
  <c r="D12" i="2"/>
  <c r="H12" i="2"/>
  <c r="L12" i="2"/>
  <c r="P12" i="2"/>
  <c r="T12" i="2"/>
  <c r="X12" i="2"/>
  <c r="B12" i="2"/>
  <c r="B7" i="2"/>
  <c r="C9" i="2" s="1"/>
  <c r="Y15" i="2" l="1"/>
  <c r="U15" i="2"/>
  <c r="V12" i="2"/>
  <c r="B9" i="2"/>
  <c r="Y12" i="2"/>
  <c r="U12" i="2"/>
  <c r="Q12" i="2"/>
  <c r="M12" i="2"/>
  <c r="I12" i="2"/>
  <c r="E12" i="2"/>
  <c r="X11" i="2"/>
  <c r="T11" i="2"/>
  <c r="P11" i="2"/>
  <c r="L11" i="2"/>
  <c r="H11" i="2"/>
  <c r="D11" i="2"/>
  <c r="W10" i="2"/>
  <c r="S10" i="2"/>
  <c r="O10" i="2"/>
  <c r="K10" i="2"/>
  <c r="G10" i="2"/>
  <c r="C10" i="2"/>
  <c r="C14" i="2" s="1"/>
  <c r="V9" i="2"/>
  <c r="R9" i="2"/>
  <c r="N9" i="2"/>
  <c r="J9" i="2"/>
  <c r="F9" i="2"/>
  <c r="B11" i="2"/>
  <c r="W12" i="2"/>
  <c r="O12" i="2"/>
  <c r="K12" i="2"/>
  <c r="G12" i="2"/>
  <c r="C12" i="2"/>
  <c r="V11" i="2"/>
  <c r="R11" i="2"/>
  <c r="N11" i="2"/>
  <c r="J11" i="2"/>
  <c r="F11" i="2"/>
  <c r="Y10" i="2"/>
  <c r="Y14" i="2" s="1"/>
  <c r="U10" i="2"/>
  <c r="Q10" i="2"/>
  <c r="Q14" i="2" s="1"/>
  <c r="M10" i="2"/>
  <c r="M15" i="2" s="1"/>
  <c r="I10" i="2"/>
  <c r="I14" i="2" s="1"/>
  <c r="E10" i="2"/>
  <c r="E14" i="2" s="1"/>
  <c r="X9" i="2"/>
  <c r="T9" i="2"/>
  <c r="P9" i="2"/>
  <c r="L9" i="2"/>
  <c r="H9" i="2"/>
  <c r="D9" i="2"/>
  <c r="S12" i="2"/>
  <c r="B10" i="2"/>
  <c r="R12" i="2"/>
  <c r="N12" i="2"/>
  <c r="J12" i="2"/>
  <c r="F12" i="2"/>
  <c r="Y11" i="2"/>
  <c r="U11" i="2"/>
  <c r="U14" i="2" s="1"/>
  <c r="Q11" i="2"/>
  <c r="M11" i="2"/>
  <c r="I11" i="2"/>
  <c r="E11" i="2"/>
  <c r="E15" i="2" s="1"/>
  <c r="X10" i="2"/>
  <c r="T10" i="2"/>
  <c r="P10" i="2"/>
  <c r="L10" i="2"/>
  <c r="H10" i="2"/>
  <c r="D10" i="2"/>
  <c r="W9" i="2"/>
  <c r="S9" i="2"/>
  <c r="O9" i="2"/>
  <c r="K9" i="2"/>
  <c r="G9" i="2"/>
  <c r="O14" i="2" l="1"/>
  <c r="O15" i="2"/>
  <c r="X15" i="2"/>
  <c r="X14" i="2"/>
  <c r="F15" i="2"/>
  <c r="F14" i="2"/>
  <c r="V14" i="2"/>
  <c r="V15" i="2"/>
  <c r="G14" i="2"/>
  <c r="G15" i="2"/>
  <c r="K14" i="2"/>
  <c r="K15" i="2"/>
  <c r="D15" i="2"/>
  <c r="D14" i="2"/>
  <c r="T15" i="2"/>
  <c r="T14" i="2"/>
  <c r="R15" i="2"/>
  <c r="R14" i="2"/>
  <c r="B15" i="2"/>
  <c r="B14" i="2"/>
  <c r="I15" i="2"/>
  <c r="H15" i="2"/>
  <c r="H14" i="2"/>
  <c r="S14" i="2"/>
  <c r="S15" i="2"/>
  <c r="L15" i="2"/>
  <c r="L14" i="2"/>
  <c r="J14" i="2"/>
  <c r="J15" i="2"/>
  <c r="M14" i="2"/>
  <c r="C15" i="2"/>
  <c r="W14" i="2"/>
  <c r="W15" i="2"/>
  <c r="Q15" i="2"/>
  <c r="P15" i="2"/>
  <c r="P14" i="2"/>
  <c r="N15" i="2"/>
  <c r="N14" i="2"/>
</calcChain>
</file>

<file path=xl/sharedStrings.xml><?xml version="1.0" encoding="utf-8"?>
<sst xmlns="http://schemas.openxmlformats.org/spreadsheetml/2006/main" count="133" uniqueCount="64">
  <si>
    <t>User: HARTIG</t>
  </si>
  <si>
    <t>Path: C:\Program Files\BMG\Omega\P Hartig\Data\</t>
  </si>
  <si>
    <t>Test ID: 696</t>
  </si>
  <si>
    <t>Test Name: LUCIFERASE</t>
  </si>
  <si>
    <t>Date: 4/14/2017</t>
  </si>
  <si>
    <t>Time: 12:42:22 PM</t>
  </si>
  <si>
    <t>ID1: elizabeth</t>
  </si>
  <si>
    <t>ID2: CV1a-hGR Dex and fludrocortisone</t>
  </si>
  <si>
    <t>ID3: 4-14-2017</t>
  </si>
  <si>
    <t>Luminescence</t>
  </si>
  <si>
    <t>1. Sum of Range 1 based on Raw Data (lens)</t>
  </si>
  <si>
    <t>A</t>
  </si>
  <si>
    <t>B</t>
  </si>
  <si>
    <t>C</t>
  </si>
  <si>
    <t>D</t>
  </si>
  <si>
    <t>E</t>
  </si>
  <si>
    <t>F</t>
  </si>
  <si>
    <t>G</t>
  </si>
  <si>
    <t>H</t>
  </si>
  <si>
    <t>Range (1):</t>
  </si>
  <si>
    <t xml:space="preserve">          Startinterval: </t>
  </si>
  <si>
    <t xml:space="preserve">          9 (1.6 s)</t>
  </si>
  <si>
    <t xml:space="preserve">          Stopinterval: </t>
  </si>
  <si>
    <t xml:space="preserve">          25 (4.8 s)</t>
  </si>
  <si>
    <t>2. Average based on Sum of Range 1 (lens)</t>
  </si>
  <si>
    <t>DMSO</t>
  </si>
  <si>
    <t>1pM DEX</t>
  </si>
  <si>
    <t>3pM DEX</t>
  </si>
  <si>
    <t>10pM DEX</t>
  </si>
  <si>
    <t>30pM DEX</t>
  </si>
  <si>
    <t>100pM DEX</t>
  </si>
  <si>
    <t>300pM DEX</t>
  </si>
  <si>
    <t>1nM DEX</t>
  </si>
  <si>
    <t>3nM DEX</t>
  </si>
  <si>
    <t>10nM DEX</t>
  </si>
  <si>
    <t>30nM DEX</t>
  </si>
  <si>
    <t>100nM DEX</t>
  </si>
  <si>
    <t>300fM Fludrocortisone</t>
  </si>
  <si>
    <t>1pM Fludrocortisone</t>
  </si>
  <si>
    <t>3pM Fludrocortisone</t>
  </si>
  <si>
    <t>10pM Fludrocortisone</t>
  </si>
  <si>
    <t>30pM Fludrocortisone</t>
  </si>
  <si>
    <t>100pM Fludrocortisone</t>
  </si>
  <si>
    <t>300pM Fludrocortisone</t>
  </si>
  <si>
    <t>1nM Fludrocortisone</t>
  </si>
  <si>
    <t>3nM Fludrocortisone</t>
  </si>
  <si>
    <t>10nM Fludrocortisone</t>
  </si>
  <si>
    <t>30nM Fludrocortisone</t>
  </si>
  <si>
    <t>100nM Fludrocortisone</t>
  </si>
  <si>
    <t>1pM</t>
  </si>
  <si>
    <t>3pM</t>
  </si>
  <si>
    <t>10pM</t>
  </si>
  <si>
    <t>30pM</t>
  </si>
  <si>
    <t>100pM</t>
  </si>
  <si>
    <t>300pM</t>
  </si>
  <si>
    <t>1nM</t>
  </si>
  <si>
    <t>3nM</t>
  </si>
  <si>
    <t>10nM</t>
  </si>
  <si>
    <t xml:space="preserve">30nM </t>
  </si>
  <si>
    <t>100nM</t>
  </si>
  <si>
    <t>300fM</t>
  </si>
  <si>
    <t xml:space="preserve">30pM </t>
  </si>
  <si>
    <t>30nM</t>
  </si>
  <si>
    <t>Top of 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</si>
</sst>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3" fillId="0" borderId="1" xfId="0" applyFont="1" applyBorder="1"/>
    <xf numFmtId="0" fontId="3" fillId="0" borderId="0" xfId="0" applyFont="1" applyBorder="1"/>
    <xf numFmtId="0" fontId="2" fillId="0" borderId="2" xfId="0" applyFont="1" applyBorder="1"/>
    <xf numFmtId="0" fontId="4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5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6" fillId="0" borderId="9" xfId="0" applyFont="1" applyFill="1" applyBorder="1" applyAlignment="1">
      <alignment horizontal="center" vertical="center"/>
    </xf>
    <xf numFmtId="0" fontId="0" fillId="0" borderId="9" xfId="0" applyFill="1" applyBorder="1"/>
    <xf numFmtId="0" fontId="4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CV1a-hGR Transactivation Bioassay:</a:t>
            </a:r>
          </a:p>
          <a:p>
            <a:pPr>
              <a:defRPr/>
            </a:pPr>
            <a:r>
              <a:rPr lang="en-US"/>
              <a:t>Fludocortisone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29433617820776"/>
          <c:y val="0.14085858985936617"/>
          <c:w val="0.86685902421872507"/>
          <c:h val="0.595166378850531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Analysis!$C$18:$C$42</c:f>
                <c:numCache>
                  <c:formatCode>General</c:formatCode>
                  <c:ptCount val="25"/>
                  <c:pt idx="0">
                    <c:v>8.3818743766794712E-2</c:v>
                  </c:pt>
                  <c:pt idx="1">
                    <c:v>4.750903156529452E-2</c:v>
                  </c:pt>
                  <c:pt idx="2">
                    <c:v>2.5827543311114799E-2</c:v>
                  </c:pt>
                  <c:pt idx="3">
                    <c:v>1.3204542198313482E-2</c:v>
                  </c:pt>
                  <c:pt idx="4">
                    <c:v>0.15782823273462987</c:v>
                  </c:pt>
                  <c:pt idx="5">
                    <c:v>0.20000832249675252</c:v>
                  </c:pt>
                  <c:pt idx="6">
                    <c:v>0.83913391657718617</c:v>
                  </c:pt>
                  <c:pt idx="7">
                    <c:v>0.4806824592649786</c:v>
                  </c:pt>
                  <c:pt idx="8">
                    <c:v>0.34971174600853588</c:v>
                  </c:pt>
                  <c:pt idx="9">
                    <c:v>0.94364934169684578</c:v>
                  </c:pt>
                  <c:pt idx="10">
                    <c:v>0.58764860090508986</c:v>
                  </c:pt>
                  <c:pt idx="11">
                    <c:v>0.93204986797896894</c:v>
                  </c:pt>
                  <c:pt idx="13">
                    <c:v>5.4447543772289074E-2</c:v>
                  </c:pt>
                  <c:pt idx="14">
                    <c:v>7.4927011080665559E-2</c:v>
                  </c:pt>
                  <c:pt idx="15">
                    <c:v>5.4949655542668466E-2</c:v>
                  </c:pt>
                  <c:pt idx="16">
                    <c:v>2.4308631466786922E-2</c:v>
                  </c:pt>
                  <c:pt idx="17">
                    <c:v>0.17626266417875353</c:v>
                  </c:pt>
                  <c:pt idx="18">
                    <c:v>0.14921814551329909</c:v>
                  </c:pt>
                  <c:pt idx="19">
                    <c:v>0.59649423665622792</c:v>
                  </c:pt>
                  <c:pt idx="20">
                    <c:v>0.46454073236684251</c:v>
                  </c:pt>
                  <c:pt idx="21">
                    <c:v>1.0297310401272814</c:v>
                  </c:pt>
                  <c:pt idx="22">
                    <c:v>0.5943388452415671</c:v>
                  </c:pt>
                  <c:pt idx="23">
                    <c:v>0.62870354382748961</c:v>
                  </c:pt>
                  <c:pt idx="24">
                    <c:v>0.6652299782183545</c:v>
                  </c:pt>
                </c:numCache>
              </c:numRef>
            </c:plus>
            <c:minus>
              <c:numRef>
                <c:f>Analysis!$C$18:$C$42</c:f>
                <c:numCache>
                  <c:formatCode>General</c:formatCode>
                  <c:ptCount val="25"/>
                  <c:pt idx="0">
                    <c:v>8.3818743766794712E-2</c:v>
                  </c:pt>
                  <c:pt idx="1">
                    <c:v>4.750903156529452E-2</c:v>
                  </c:pt>
                  <c:pt idx="2">
                    <c:v>2.5827543311114799E-2</c:v>
                  </c:pt>
                  <c:pt idx="3">
                    <c:v>1.3204542198313482E-2</c:v>
                  </c:pt>
                  <c:pt idx="4">
                    <c:v>0.15782823273462987</c:v>
                  </c:pt>
                  <c:pt idx="5">
                    <c:v>0.20000832249675252</c:v>
                  </c:pt>
                  <c:pt idx="6">
                    <c:v>0.83913391657718617</c:v>
                  </c:pt>
                  <c:pt idx="7">
                    <c:v>0.4806824592649786</c:v>
                  </c:pt>
                  <c:pt idx="8">
                    <c:v>0.34971174600853588</c:v>
                  </c:pt>
                  <c:pt idx="9">
                    <c:v>0.94364934169684578</c:v>
                  </c:pt>
                  <c:pt idx="10">
                    <c:v>0.58764860090508986</c:v>
                  </c:pt>
                  <c:pt idx="11">
                    <c:v>0.93204986797896894</c:v>
                  </c:pt>
                  <c:pt idx="13">
                    <c:v>5.4447543772289074E-2</c:v>
                  </c:pt>
                  <c:pt idx="14">
                    <c:v>7.4927011080665559E-2</c:v>
                  </c:pt>
                  <c:pt idx="15">
                    <c:v>5.4949655542668466E-2</c:v>
                  </c:pt>
                  <c:pt idx="16">
                    <c:v>2.4308631466786922E-2</c:v>
                  </c:pt>
                  <c:pt idx="17">
                    <c:v>0.17626266417875353</c:v>
                  </c:pt>
                  <c:pt idx="18">
                    <c:v>0.14921814551329909</c:v>
                  </c:pt>
                  <c:pt idx="19">
                    <c:v>0.59649423665622792</c:v>
                  </c:pt>
                  <c:pt idx="20">
                    <c:v>0.46454073236684251</c:v>
                  </c:pt>
                  <c:pt idx="21">
                    <c:v>1.0297310401272814</c:v>
                  </c:pt>
                  <c:pt idx="22">
                    <c:v>0.5943388452415671</c:v>
                  </c:pt>
                  <c:pt idx="23">
                    <c:v>0.62870354382748961</c:v>
                  </c:pt>
                  <c:pt idx="24">
                    <c:v>0.6652299782183545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Analysis!$A$18:$A$42</c:f>
              <c:strCache>
                <c:ptCount val="25"/>
                <c:pt idx="0">
                  <c:v>DMSO</c:v>
                </c:pt>
                <c:pt idx="1">
                  <c:v>1pM</c:v>
                </c:pt>
                <c:pt idx="2">
                  <c:v>3pM</c:v>
                </c:pt>
                <c:pt idx="3">
                  <c:v>10pM</c:v>
                </c:pt>
                <c:pt idx="4">
                  <c:v>30pM</c:v>
                </c:pt>
                <c:pt idx="5">
                  <c:v>100pM</c:v>
                </c:pt>
                <c:pt idx="6">
                  <c:v>300pM</c:v>
                </c:pt>
                <c:pt idx="7">
                  <c:v>1nM</c:v>
                </c:pt>
                <c:pt idx="8">
                  <c:v>3nM</c:v>
                </c:pt>
                <c:pt idx="9">
                  <c:v>10nM</c:v>
                </c:pt>
                <c:pt idx="10">
                  <c:v>30nM </c:v>
                </c:pt>
                <c:pt idx="11">
                  <c:v>100nM</c:v>
                </c:pt>
                <c:pt idx="13">
                  <c:v>300fM</c:v>
                </c:pt>
                <c:pt idx="14">
                  <c:v>1pM</c:v>
                </c:pt>
                <c:pt idx="15">
                  <c:v>3pM</c:v>
                </c:pt>
                <c:pt idx="16">
                  <c:v>10pM</c:v>
                </c:pt>
                <c:pt idx="17">
                  <c:v>30pM </c:v>
                </c:pt>
                <c:pt idx="18">
                  <c:v>100pM</c:v>
                </c:pt>
                <c:pt idx="19">
                  <c:v>300pM</c:v>
                </c:pt>
                <c:pt idx="20">
                  <c:v>1nM</c:v>
                </c:pt>
                <c:pt idx="21">
                  <c:v>3nM</c:v>
                </c:pt>
                <c:pt idx="22">
                  <c:v>10nM</c:v>
                </c:pt>
                <c:pt idx="23">
                  <c:v>30nM</c:v>
                </c:pt>
                <c:pt idx="24">
                  <c:v>100nM</c:v>
                </c:pt>
              </c:strCache>
            </c:strRef>
          </c:cat>
          <c:val>
            <c:numRef>
              <c:f>Analysis!$B$18:$B$42</c:f>
              <c:numCache>
                <c:formatCode>General</c:formatCode>
                <c:ptCount val="25"/>
                <c:pt idx="0">
                  <c:v>1</c:v>
                </c:pt>
                <c:pt idx="1">
                  <c:v>0.87597765363128488</c:v>
                </c:pt>
                <c:pt idx="2">
                  <c:v>0.83463687150837984</c:v>
                </c:pt>
                <c:pt idx="3">
                  <c:v>0.81229050279329607</c:v>
                </c:pt>
                <c:pt idx="4">
                  <c:v>1.7094972067039105</c:v>
                </c:pt>
                <c:pt idx="5">
                  <c:v>12.032402234636871</c:v>
                </c:pt>
                <c:pt idx="6">
                  <c:v>25.938547486033517</c:v>
                </c:pt>
                <c:pt idx="7">
                  <c:v>30.429050279329608</c:v>
                </c:pt>
                <c:pt idx="8">
                  <c:v>33.235754189944132</c:v>
                </c:pt>
                <c:pt idx="9">
                  <c:v>35.086033519553069</c:v>
                </c:pt>
                <c:pt idx="10">
                  <c:v>36.11173184357542</c:v>
                </c:pt>
                <c:pt idx="11">
                  <c:v>34.972067039106143</c:v>
                </c:pt>
                <c:pt idx="13">
                  <c:v>0.88715083798882677</c:v>
                </c:pt>
                <c:pt idx="14">
                  <c:v>0.81452513966480455</c:v>
                </c:pt>
                <c:pt idx="15">
                  <c:v>0.82234636871508371</c:v>
                </c:pt>
                <c:pt idx="16">
                  <c:v>0.89162011173184363</c:v>
                </c:pt>
                <c:pt idx="17">
                  <c:v>1.2446927374301677</c:v>
                </c:pt>
                <c:pt idx="18">
                  <c:v>3.2659217877094973</c:v>
                </c:pt>
                <c:pt idx="19">
                  <c:v>17.286033519553072</c:v>
                </c:pt>
                <c:pt idx="20">
                  <c:v>27.087150837988826</c:v>
                </c:pt>
                <c:pt idx="21">
                  <c:v>29.677094972067039</c:v>
                </c:pt>
                <c:pt idx="22">
                  <c:v>31.706145251396645</c:v>
                </c:pt>
                <c:pt idx="23">
                  <c:v>33.069273743016758</c:v>
                </c:pt>
                <c:pt idx="24">
                  <c:v>33.268156424581008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5-4F41-8AAE-3168AB1A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368008"/>
        <c:axId val="292368336"/>
      </c:barChart>
      <c:catAx>
        <c:axId val="292368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Treatment</a:t>
                </a:r>
              </a:p>
            </c:rich>
          </c:tx>
          <c:layout>
            <c:manualLayout>
              <c:xMode val="edge"/>
              <c:yMode val="edge"/>
              <c:x val="0.40585326698844643"/>
              <c:y val="0.916002682763246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2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368336"/>
        <c:crosses val="autoZero"/>
        <c:auto val="1"/>
        <c:lblAlgn val="ctr"/>
        <c:lblOffset val="100"/>
        <c:noMultiLvlLbl val="0"/>
      </c:catAx>
      <c:valAx>
        <c:axId val="2923683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Relative</a:t>
                </a:r>
                <a:r>
                  <a:rPr lang="en-US" sz="1500" baseline="0"/>
                  <a:t> Fold Induction</a:t>
                </a:r>
                <a:endParaRPr lang="en-US" sz="1500"/>
              </a:p>
            </c:rich>
          </c:tx>
          <c:layout>
            <c:manualLayout>
              <c:xMode val="edge"/>
              <c:yMode val="edge"/>
              <c:x val="1.3874605322507895E-2"/>
              <c:y val="0.24380065167910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368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16</xdr:row>
      <xdr:rowOff>152400</xdr:rowOff>
    </xdr:from>
    <xdr:to>
      <xdr:col>15</xdr:col>
      <xdr:colOff>142875</xdr:colOff>
      <xdr:row>41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0.52097</cdr:x>
      <cdr:y>0.73642</cdr:y>
    </cdr:from>
    <cdr:to>
      <cdr:x>0.55345</cdr:x>
      <cdr:y>0.87726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>
          <a:off x="3667125" y="3486150"/>
          <a:ext cx="228602" cy="6667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0.1475</cdr:x>
      <cdr:y>0.8672</cdr:y>
    </cdr:from>
    <cdr:to>
      <cdr:x>0.30717</cdr:x>
      <cdr:y>0.93561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038226" y="4105275"/>
          <a:ext cx="11239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Dexamethasone</a:t>
          </a:r>
        </a:p>
      </cdr:txBody>
    </cdr:sp>
  </cdr:relSizeAnchor>
  <cdr:relSizeAnchor xmlns:cdr="http://schemas.openxmlformats.org/drawingml/2006/chartDrawing">
    <cdr:from>
      <cdr:x>0.66892</cdr:x>
      <cdr:y>0.86385</cdr:y>
    </cdr:from>
    <cdr:to>
      <cdr:x>0.8286</cdr:x>
      <cdr:y>0.93226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08525" y="4089400"/>
          <a:ext cx="11239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chemeClr val="tx1">
                  <a:lumMod val="65000"/>
                  <a:lumOff val="35000"/>
                </a:schemeClr>
              </a:solidFill>
            </a:rPr>
            <a:t>Fludrocortisone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2"/>
  <sheetViews>
    <sheetView workbookViewId="0">
      <selection activeCell="B14" sqref="B14:M21"/>
    </sheetView>
  </sheetViews>
  <sheetFormatPr defaultRowHeight="15" x14ac:dyDescent="0.25"/>
  <cols>
    <col min="1" max="1" width="4.140625" customWidth="1"/>
  </cols>
  <sheetData>
    <row r="3" spans="1:19" x14ac:dyDescent="0.25">
      <c r="A3" s="1" t="s">
        <v>0</v>
      </c>
      <c r="D3" s="1" t="s">
        <v>1</v>
      </c>
      <c r="K3" s="1" t="s">
        <v>2</v>
      </c>
    </row>
    <row r="4" spans="1:19" x14ac:dyDescent="0.25">
      <c r="A4" s="1" t="s">
        <v>3</v>
      </c>
      <c r="I4" s="1" t="s">
        <v>4</v>
      </c>
      <c r="K4" s="1" t="s">
        <v>5</v>
      </c>
    </row>
    <row r="5" spans="1:19" x14ac:dyDescent="0.25">
      <c r="A5" s="1" t="s">
        <v>6</v>
      </c>
    </row>
    <row r="6" spans="1:19" x14ac:dyDescent="0.25">
      <c r="A6" s="1" t="s">
        <v>7</v>
      </c>
    </row>
    <row r="7" spans="1:19" x14ac:dyDescent="0.25">
      <c r="A7" s="1" t="s">
        <v>8</v>
      </c>
    </row>
    <row r="8" spans="1:19" x14ac:dyDescent="0.25">
      <c r="A8" s="1" t="s">
        <v>9</v>
      </c>
    </row>
    <row r="12" spans="1:19" x14ac:dyDescent="0.25">
      <c r="B12" t="s">
        <v>10</v>
      </c>
      <c r="O12" s="21" t="s">
        <v>19</v>
      </c>
      <c r="P12" s="4"/>
      <c r="Q12" s="4"/>
      <c r="R12" s="4"/>
      <c r="S12" s="5"/>
    </row>
    <row r="13" spans="1:19" x14ac:dyDescent="0.25"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">
        <v>6</v>
      </c>
      <c r="H13" s="2">
        <v>7</v>
      </c>
      <c r="I13" s="2">
        <v>8</v>
      </c>
      <c r="J13" s="2">
        <v>9</v>
      </c>
      <c r="K13" s="2">
        <v>10</v>
      </c>
      <c r="L13" s="2">
        <v>11</v>
      </c>
      <c r="M13" s="2">
        <v>12</v>
      </c>
      <c r="O13" s="19" t="s">
        <v>20</v>
      </c>
      <c r="P13" s="20" t="s">
        <v>21</v>
      </c>
      <c r="Q13" s="3"/>
      <c r="R13" s="3"/>
      <c r="S13" s="6"/>
    </row>
    <row r="14" spans="1:19" x14ac:dyDescent="0.25">
      <c r="A14" s="2" t="s">
        <v>11</v>
      </c>
      <c r="B14" s="10">
        <v>204</v>
      </c>
      <c r="C14" s="11">
        <v>227</v>
      </c>
      <c r="D14" s="11">
        <v>187</v>
      </c>
      <c r="E14" s="11">
        <v>188</v>
      </c>
      <c r="F14" s="11">
        <v>371</v>
      </c>
      <c r="G14" s="11">
        <v>2680</v>
      </c>
      <c r="H14" s="11">
        <v>5912</v>
      </c>
      <c r="I14" s="11">
        <v>6623</v>
      </c>
      <c r="J14" s="11">
        <v>7324</v>
      </c>
      <c r="K14" s="11">
        <v>7798</v>
      </c>
      <c r="L14" s="11">
        <v>8462</v>
      </c>
      <c r="M14" s="12">
        <v>7848</v>
      </c>
      <c r="O14" s="19" t="s">
        <v>22</v>
      </c>
      <c r="P14" s="20" t="s">
        <v>23</v>
      </c>
      <c r="Q14" s="3"/>
      <c r="R14" s="3"/>
      <c r="S14" s="6"/>
    </row>
    <row r="15" spans="1:19" x14ac:dyDescent="0.25">
      <c r="A15" s="2" t="s">
        <v>12</v>
      </c>
      <c r="B15" s="13">
        <v>188</v>
      </c>
      <c r="C15" s="14">
        <v>187</v>
      </c>
      <c r="D15" s="14">
        <v>178</v>
      </c>
      <c r="E15" s="14">
        <v>174</v>
      </c>
      <c r="F15" s="14">
        <v>353</v>
      </c>
      <c r="G15" s="14">
        <v>2789</v>
      </c>
      <c r="H15" s="14">
        <v>6276</v>
      </c>
      <c r="I15" s="14">
        <v>7111</v>
      </c>
      <c r="J15" s="14">
        <v>7311</v>
      </c>
      <c r="K15" s="14">
        <v>8335</v>
      </c>
      <c r="L15" s="14">
        <v>7996</v>
      </c>
      <c r="M15" s="15">
        <v>8163</v>
      </c>
      <c r="O15" s="7"/>
      <c r="P15" s="8"/>
      <c r="Q15" s="8"/>
      <c r="R15" s="8"/>
      <c r="S15" s="9"/>
    </row>
    <row r="16" spans="1:19" x14ac:dyDescent="0.25">
      <c r="A16" s="2" t="s">
        <v>13</v>
      </c>
      <c r="B16" s="13">
        <v>229</v>
      </c>
      <c r="C16" s="14">
        <v>191</v>
      </c>
      <c r="D16" s="14">
        <v>203</v>
      </c>
      <c r="E16" s="14">
        <v>181</v>
      </c>
      <c r="F16" s="14">
        <v>484</v>
      </c>
      <c r="G16" s="14">
        <v>2576</v>
      </c>
      <c r="H16" s="14">
        <v>5613</v>
      </c>
      <c r="I16" s="14">
        <v>6805</v>
      </c>
      <c r="J16" s="14">
        <v>7464</v>
      </c>
      <c r="K16" s="14">
        <v>7315</v>
      </c>
      <c r="L16" s="14">
        <v>7860</v>
      </c>
      <c r="M16" s="15">
        <v>8058</v>
      </c>
    </row>
    <row r="17" spans="1:13" x14ac:dyDescent="0.25">
      <c r="A17" s="2" t="s">
        <v>14</v>
      </c>
      <c r="B17" s="13">
        <v>274</v>
      </c>
      <c r="C17" s="14">
        <v>179</v>
      </c>
      <c r="D17" s="14">
        <v>179</v>
      </c>
      <c r="E17" s="14">
        <v>184</v>
      </c>
      <c r="F17" s="14">
        <v>322</v>
      </c>
      <c r="G17" s="14">
        <v>2724</v>
      </c>
      <c r="H17" s="14">
        <v>5414</v>
      </c>
      <c r="I17" s="14">
        <v>6695</v>
      </c>
      <c r="J17" s="14">
        <v>7647</v>
      </c>
      <c r="K17" s="14">
        <v>7954</v>
      </c>
      <c r="L17" s="14">
        <v>8002</v>
      </c>
      <c r="M17" s="15">
        <v>7231</v>
      </c>
    </row>
    <row r="18" spans="1:13" x14ac:dyDescent="0.25">
      <c r="A18" s="2" t="s">
        <v>15</v>
      </c>
      <c r="B18" s="13">
        <v>219</v>
      </c>
      <c r="C18" s="14">
        <v>172</v>
      </c>
      <c r="D18" s="14">
        <v>200</v>
      </c>
      <c r="E18" s="14">
        <v>211</v>
      </c>
      <c r="F18" s="14">
        <v>208</v>
      </c>
      <c r="G18" s="14">
        <v>677</v>
      </c>
      <c r="H18" s="14">
        <v>4097</v>
      </c>
      <c r="I18" s="14">
        <v>6362</v>
      </c>
      <c r="J18" s="14">
        <v>7037</v>
      </c>
      <c r="K18" s="14">
        <v>6876</v>
      </c>
      <c r="L18" s="14">
        <v>7589</v>
      </c>
      <c r="M18" s="15">
        <v>7153</v>
      </c>
    </row>
    <row r="19" spans="1:13" x14ac:dyDescent="0.25">
      <c r="A19" s="2" t="s">
        <v>16</v>
      </c>
      <c r="B19" s="13">
        <v>218</v>
      </c>
      <c r="C19" s="14">
        <v>160</v>
      </c>
      <c r="D19" s="14">
        <v>163</v>
      </c>
      <c r="E19" s="14">
        <v>203</v>
      </c>
      <c r="F19" s="14">
        <v>240</v>
      </c>
      <c r="G19" s="14">
        <v>777</v>
      </c>
      <c r="H19" s="14">
        <v>4094</v>
      </c>
      <c r="I19" s="14">
        <v>5943</v>
      </c>
      <c r="J19" s="14">
        <v>6389</v>
      </c>
      <c r="K19" s="14">
        <v>7415</v>
      </c>
      <c r="L19" s="14">
        <v>7499</v>
      </c>
      <c r="M19" s="15">
        <v>7496</v>
      </c>
    </row>
    <row r="20" spans="1:13" x14ac:dyDescent="0.25">
      <c r="A20" s="2" t="s">
        <v>17</v>
      </c>
      <c r="B20" s="13">
        <v>188</v>
      </c>
      <c r="C20" s="14">
        <v>165</v>
      </c>
      <c r="D20" s="14">
        <v>210</v>
      </c>
      <c r="E20" s="14">
        <v>199</v>
      </c>
      <c r="F20" s="14">
        <v>277</v>
      </c>
      <c r="G20" s="14">
        <v>670</v>
      </c>
      <c r="H20" s="14">
        <v>3584</v>
      </c>
      <c r="I20" s="14">
        <v>5905</v>
      </c>
      <c r="J20" s="14">
        <v>7018</v>
      </c>
      <c r="K20" s="14">
        <v>7211</v>
      </c>
      <c r="L20" s="14">
        <v>6981</v>
      </c>
      <c r="M20" s="15">
        <v>7837</v>
      </c>
    </row>
    <row r="21" spans="1:13" x14ac:dyDescent="0.25">
      <c r="A21" s="2" t="s">
        <v>18</v>
      </c>
      <c r="B21" s="16">
        <v>169</v>
      </c>
      <c r="C21" s="17">
        <v>232</v>
      </c>
      <c r="D21" s="17">
        <v>163</v>
      </c>
      <c r="E21" s="17">
        <v>185</v>
      </c>
      <c r="F21" s="17">
        <v>389</v>
      </c>
      <c r="G21" s="17">
        <v>799</v>
      </c>
      <c r="H21" s="17">
        <v>3696</v>
      </c>
      <c r="I21" s="17">
        <v>6033</v>
      </c>
      <c r="J21" s="17">
        <v>6117</v>
      </c>
      <c r="K21" s="17">
        <v>6875</v>
      </c>
      <c r="L21" s="17">
        <v>7528</v>
      </c>
      <c r="M21" s="18">
        <v>7289</v>
      </c>
    </row>
    <row r="23" spans="1:13" x14ac:dyDescent="0.25">
      <c r="B23" t="s">
        <v>24</v>
      </c>
    </row>
    <row r="24" spans="1:13" x14ac:dyDescent="0.25">
      <c r="B24" s="2">
        <v>1</v>
      </c>
      <c r="C24" s="2">
        <v>2</v>
      </c>
      <c r="D24" s="2">
        <v>3</v>
      </c>
      <c r="E24" s="2">
        <v>4</v>
      </c>
      <c r="F24" s="2">
        <v>5</v>
      </c>
      <c r="G24" s="2">
        <v>6</v>
      </c>
      <c r="H24" s="2">
        <v>7</v>
      </c>
      <c r="I24" s="2">
        <v>8</v>
      </c>
      <c r="J24" s="2">
        <v>9</v>
      </c>
      <c r="K24" s="2">
        <v>10</v>
      </c>
      <c r="L24" s="2">
        <v>11</v>
      </c>
      <c r="M24" s="2">
        <v>12</v>
      </c>
    </row>
    <row r="25" spans="1:13" x14ac:dyDescent="0.25">
      <c r="A25" s="2" t="s">
        <v>11</v>
      </c>
      <c r="B25" s="10">
        <v>224</v>
      </c>
      <c r="C25" s="11">
        <v>196</v>
      </c>
      <c r="D25" s="11">
        <v>187</v>
      </c>
      <c r="E25" s="11">
        <v>182</v>
      </c>
      <c r="F25" s="11">
        <v>383</v>
      </c>
      <c r="G25" s="11">
        <v>2692</v>
      </c>
      <c r="H25" s="11">
        <v>5804</v>
      </c>
      <c r="I25" s="11">
        <v>6809</v>
      </c>
      <c r="J25" s="11">
        <v>7437</v>
      </c>
      <c r="K25" s="11">
        <v>7851</v>
      </c>
      <c r="L25" s="11">
        <v>8080</v>
      </c>
      <c r="M25" s="12">
        <v>7825</v>
      </c>
    </row>
    <row r="26" spans="1:13" x14ac:dyDescent="0.25">
      <c r="A26" s="2" t="s">
        <v>12</v>
      </c>
      <c r="B26" s="13">
        <v>224</v>
      </c>
      <c r="C26" s="14">
        <v>196</v>
      </c>
      <c r="D26" s="14">
        <v>187</v>
      </c>
      <c r="E26" s="14">
        <v>182</v>
      </c>
      <c r="F26" s="14">
        <v>383</v>
      </c>
      <c r="G26" s="14">
        <v>2692</v>
      </c>
      <c r="H26" s="14">
        <v>5804</v>
      </c>
      <c r="I26" s="14">
        <v>6809</v>
      </c>
      <c r="J26" s="14">
        <v>7437</v>
      </c>
      <c r="K26" s="14">
        <v>7851</v>
      </c>
      <c r="L26" s="14">
        <v>8080</v>
      </c>
      <c r="M26" s="15">
        <v>7825</v>
      </c>
    </row>
    <row r="27" spans="1:13" x14ac:dyDescent="0.25">
      <c r="A27" s="2" t="s">
        <v>13</v>
      </c>
      <c r="B27" s="13">
        <v>224</v>
      </c>
      <c r="C27" s="14">
        <v>196</v>
      </c>
      <c r="D27" s="14">
        <v>187</v>
      </c>
      <c r="E27" s="14">
        <v>182</v>
      </c>
      <c r="F27" s="14">
        <v>383</v>
      </c>
      <c r="G27" s="14">
        <v>2692</v>
      </c>
      <c r="H27" s="14">
        <v>5804</v>
      </c>
      <c r="I27" s="14">
        <v>6809</v>
      </c>
      <c r="J27" s="14">
        <v>7437</v>
      </c>
      <c r="K27" s="14">
        <v>7851</v>
      </c>
      <c r="L27" s="14">
        <v>8080</v>
      </c>
      <c r="M27" s="15">
        <v>7825</v>
      </c>
    </row>
    <row r="28" spans="1:13" x14ac:dyDescent="0.25">
      <c r="A28" s="2" t="s">
        <v>14</v>
      </c>
      <c r="B28" s="13">
        <v>224</v>
      </c>
      <c r="C28" s="14">
        <v>196</v>
      </c>
      <c r="D28" s="14">
        <v>187</v>
      </c>
      <c r="E28" s="14">
        <v>182</v>
      </c>
      <c r="F28" s="14">
        <v>383</v>
      </c>
      <c r="G28" s="14">
        <v>2692</v>
      </c>
      <c r="H28" s="14">
        <v>5804</v>
      </c>
      <c r="I28" s="14">
        <v>6809</v>
      </c>
      <c r="J28" s="14">
        <v>7437</v>
      </c>
      <c r="K28" s="14">
        <v>7851</v>
      </c>
      <c r="L28" s="14">
        <v>8080</v>
      </c>
      <c r="M28" s="15">
        <v>7825</v>
      </c>
    </row>
    <row r="29" spans="1:13" x14ac:dyDescent="0.25">
      <c r="A29" s="2" t="s">
        <v>15</v>
      </c>
      <c r="B29" s="13">
        <v>199</v>
      </c>
      <c r="C29" s="14">
        <v>182</v>
      </c>
      <c r="D29" s="14">
        <v>184</v>
      </c>
      <c r="E29" s="14">
        <v>200</v>
      </c>
      <c r="F29" s="14">
        <v>279</v>
      </c>
      <c r="G29" s="14">
        <v>731</v>
      </c>
      <c r="H29" s="14">
        <v>3868</v>
      </c>
      <c r="I29" s="14">
        <v>6061</v>
      </c>
      <c r="J29" s="14">
        <v>6640</v>
      </c>
      <c r="K29" s="14">
        <v>7094</v>
      </c>
      <c r="L29" s="14">
        <v>7399</v>
      </c>
      <c r="M29" s="15">
        <v>7444</v>
      </c>
    </row>
    <row r="30" spans="1:13" x14ac:dyDescent="0.25">
      <c r="A30" s="2" t="s">
        <v>16</v>
      </c>
      <c r="B30" s="13">
        <v>199</v>
      </c>
      <c r="C30" s="14">
        <v>182</v>
      </c>
      <c r="D30" s="14">
        <v>184</v>
      </c>
      <c r="E30" s="14">
        <v>200</v>
      </c>
      <c r="F30" s="14">
        <v>279</v>
      </c>
      <c r="G30" s="14">
        <v>731</v>
      </c>
      <c r="H30" s="14">
        <v>3868</v>
      </c>
      <c r="I30" s="14">
        <v>6061</v>
      </c>
      <c r="J30" s="14">
        <v>6640</v>
      </c>
      <c r="K30" s="14">
        <v>7094</v>
      </c>
      <c r="L30" s="14">
        <v>7399</v>
      </c>
      <c r="M30" s="15">
        <v>7444</v>
      </c>
    </row>
    <row r="31" spans="1:13" x14ac:dyDescent="0.25">
      <c r="A31" s="2" t="s">
        <v>17</v>
      </c>
      <c r="B31" s="13">
        <v>199</v>
      </c>
      <c r="C31" s="14">
        <v>182</v>
      </c>
      <c r="D31" s="14">
        <v>184</v>
      </c>
      <c r="E31" s="14">
        <v>200</v>
      </c>
      <c r="F31" s="14">
        <v>279</v>
      </c>
      <c r="G31" s="14">
        <v>731</v>
      </c>
      <c r="H31" s="14">
        <v>3868</v>
      </c>
      <c r="I31" s="14">
        <v>6061</v>
      </c>
      <c r="J31" s="14">
        <v>6640</v>
      </c>
      <c r="K31" s="14">
        <v>7094</v>
      </c>
      <c r="L31" s="14">
        <v>7399</v>
      </c>
      <c r="M31" s="15">
        <v>7444</v>
      </c>
    </row>
    <row r="32" spans="1:13" x14ac:dyDescent="0.25">
      <c r="A32" s="2" t="s">
        <v>18</v>
      </c>
      <c r="B32" s="16">
        <v>199</v>
      </c>
      <c r="C32" s="17">
        <v>182</v>
      </c>
      <c r="D32" s="17">
        <v>184</v>
      </c>
      <c r="E32" s="17">
        <v>200</v>
      </c>
      <c r="F32" s="17">
        <v>279</v>
      </c>
      <c r="G32" s="17">
        <v>731</v>
      </c>
      <c r="H32" s="17">
        <v>3868</v>
      </c>
      <c r="I32" s="17">
        <v>6061</v>
      </c>
      <c r="J32" s="17">
        <v>6640</v>
      </c>
      <c r="K32" s="17">
        <v>7094</v>
      </c>
      <c r="L32" s="17">
        <v>7399</v>
      </c>
      <c r="M32" s="18">
        <v>7444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topLeftCell="A9" workbookViewId="0">
      <selection activeCell="Q23" sqref="Q23"/>
    </sheetView>
  </sheetViews>
  <sheetFormatPr defaultRowHeight="15" x14ac:dyDescent="0.25"/>
  <sheetData>
    <row r="1" spans="2:25" ht="24.75" x14ac:dyDescent="0.25">
      <c r="B1" s="22" t="s">
        <v>25</v>
      </c>
      <c r="C1" s="23" t="s">
        <v>26</v>
      </c>
      <c r="D1" s="23" t="s">
        <v>27</v>
      </c>
      <c r="E1" s="23" t="s">
        <v>28</v>
      </c>
      <c r="F1" s="23" t="s">
        <v>29</v>
      </c>
      <c r="G1" s="23" t="s">
        <v>30</v>
      </c>
      <c r="H1" s="23" t="s">
        <v>31</v>
      </c>
      <c r="I1" s="23" t="s">
        <v>32</v>
      </c>
      <c r="J1" s="23" t="s">
        <v>33</v>
      </c>
      <c r="K1" s="23" t="s">
        <v>34</v>
      </c>
      <c r="L1" s="23" t="s">
        <v>35</v>
      </c>
      <c r="M1" s="23" t="s">
        <v>36</v>
      </c>
      <c r="N1" s="25" t="s">
        <v>37</v>
      </c>
      <c r="O1" s="25" t="s">
        <v>38</v>
      </c>
      <c r="P1" s="25" t="s">
        <v>39</v>
      </c>
      <c r="Q1" s="25" t="s">
        <v>40</v>
      </c>
      <c r="R1" s="25" t="s">
        <v>41</v>
      </c>
      <c r="S1" s="25" t="s">
        <v>42</v>
      </c>
      <c r="T1" s="25" t="s">
        <v>43</v>
      </c>
      <c r="U1" s="25" t="s">
        <v>44</v>
      </c>
      <c r="V1" s="25" t="s">
        <v>45</v>
      </c>
      <c r="W1" s="25" t="s">
        <v>46</v>
      </c>
      <c r="X1" s="25" t="s">
        <v>47</v>
      </c>
      <c r="Y1" s="25" t="s">
        <v>48</v>
      </c>
    </row>
    <row r="2" spans="2:25" x14ac:dyDescent="0.25">
      <c r="B2" s="24">
        <v>204</v>
      </c>
      <c r="C2" s="24">
        <v>227</v>
      </c>
      <c r="D2" s="24">
        <v>187</v>
      </c>
      <c r="E2" s="24">
        <v>188</v>
      </c>
      <c r="F2" s="24">
        <v>371</v>
      </c>
      <c r="G2" s="24">
        <v>2680</v>
      </c>
      <c r="H2" s="24">
        <v>5912</v>
      </c>
      <c r="I2" s="24">
        <v>6623</v>
      </c>
      <c r="J2" s="24">
        <v>7324</v>
      </c>
      <c r="K2" s="24">
        <v>7798</v>
      </c>
      <c r="L2" s="24">
        <v>8462</v>
      </c>
      <c r="M2" s="24">
        <v>7848</v>
      </c>
      <c r="N2" s="24">
        <v>219</v>
      </c>
      <c r="O2" s="24">
        <v>172</v>
      </c>
      <c r="P2" s="24">
        <v>200</v>
      </c>
      <c r="Q2" s="24">
        <v>211</v>
      </c>
      <c r="R2" s="24">
        <v>208</v>
      </c>
      <c r="S2" s="24">
        <v>677</v>
      </c>
      <c r="T2" s="24">
        <v>4097</v>
      </c>
      <c r="U2" s="24">
        <v>6362</v>
      </c>
      <c r="V2" s="24">
        <v>7037</v>
      </c>
      <c r="W2" s="24">
        <v>6876</v>
      </c>
      <c r="X2" s="24">
        <v>7589</v>
      </c>
      <c r="Y2" s="24">
        <v>7153</v>
      </c>
    </row>
    <row r="3" spans="2:25" x14ac:dyDescent="0.25">
      <c r="B3" s="24">
        <v>188</v>
      </c>
      <c r="C3" s="24">
        <v>187</v>
      </c>
      <c r="D3" s="24">
        <v>178</v>
      </c>
      <c r="E3" s="24">
        <v>174</v>
      </c>
      <c r="F3" s="24">
        <v>353</v>
      </c>
      <c r="G3" s="24">
        <v>2789</v>
      </c>
      <c r="H3" s="24">
        <v>6276</v>
      </c>
      <c r="I3" s="24">
        <v>7111</v>
      </c>
      <c r="J3" s="24">
        <v>7311</v>
      </c>
      <c r="K3" s="24">
        <v>8335</v>
      </c>
      <c r="L3" s="24">
        <v>7996</v>
      </c>
      <c r="M3" s="24">
        <v>8163</v>
      </c>
      <c r="N3" s="24">
        <v>218</v>
      </c>
      <c r="O3" s="24">
        <v>160</v>
      </c>
      <c r="P3" s="24">
        <v>163</v>
      </c>
      <c r="Q3" s="24">
        <v>203</v>
      </c>
      <c r="R3" s="24">
        <v>240</v>
      </c>
      <c r="S3" s="24">
        <v>777</v>
      </c>
      <c r="T3" s="24">
        <v>4094</v>
      </c>
      <c r="U3" s="24">
        <v>5943</v>
      </c>
      <c r="V3" s="24">
        <v>6389</v>
      </c>
      <c r="W3" s="24">
        <v>7415</v>
      </c>
      <c r="X3" s="24">
        <v>7499</v>
      </c>
      <c r="Y3" s="24">
        <v>7496</v>
      </c>
    </row>
    <row r="4" spans="2:25" x14ac:dyDescent="0.25">
      <c r="B4" s="24">
        <v>229</v>
      </c>
      <c r="C4" s="24">
        <v>191</v>
      </c>
      <c r="D4" s="24">
        <v>203</v>
      </c>
      <c r="E4" s="24">
        <v>181</v>
      </c>
      <c r="F4" s="24">
        <v>484</v>
      </c>
      <c r="G4" s="24">
        <v>2576</v>
      </c>
      <c r="H4" s="24">
        <v>5613</v>
      </c>
      <c r="I4" s="24">
        <v>6805</v>
      </c>
      <c r="J4" s="24">
        <v>7464</v>
      </c>
      <c r="K4" s="24">
        <v>7315</v>
      </c>
      <c r="L4" s="24">
        <v>7860</v>
      </c>
      <c r="M4" s="24">
        <v>8058</v>
      </c>
      <c r="N4" s="24">
        <v>188</v>
      </c>
      <c r="O4" s="24">
        <v>165</v>
      </c>
      <c r="P4" s="24">
        <v>210</v>
      </c>
      <c r="Q4" s="24">
        <v>199</v>
      </c>
      <c r="R4" s="24">
        <v>277</v>
      </c>
      <c r="S4" s="24">
        <v>670</v>
      </c>
      <c r="T4" s="24">
        <v>3584</v>
      </c>
      <c r="U4" s="24">
        <v>5905</v>
      </c>
      <c r="V4" s="24">
        <v>7018</v>
      </c>
      <c r="W4" s="24">
        <v>7211</v>
      </c>
      <c r="X4" s="24">
        <v>6981</v>
      </c>
      <c r="Y4" s="24">
        <v>7837</v>
      </c>
    </row>
    <row r="5" spans="2:25" x14ac:dyDescent="0.25">
      <c r="B5" s="24">
        <v>274</v>
      </c>
      <c r="C5" s="24">
        <v>179</v>
      </c>
      <c r="D5" s="24">
        <v>179</v>
      </c>
      <c r="E5" s="24">
        <v>184</v>
      </c>
      <c r="F5" s="24">
        <v>322</v>
      </c>
      <c r="G5" s="24">
        <v>2724</v>
      </c>
      <c r="H5" s="24">
        <v>5414</v>
      </c>
      <c r="I5" s="24">
        <v>6695</v>
      </c>
      <c r="J5" s="24">
        <v>7647</v>
      </c>
      <c r="K5" s="24">
        <v>7954</v>
      </c>
      <c r="L5" s="24">
        <v>8002</v>
      </c>
      <c r="M5" s="24">
        <v>7231</v>
      </c>
      <c r="N5" s="24">
        <v>169</v>
      </c>
      <c r="O5" s="24">
        <v>232</v>
      </c>
      <c r="P5" s="24">
        <v>163</v>
      </c>
      <c r="Q5" s="24">
        <v>185</v>
      </c>
      <c r="R5" s="24">
        <v>389</v>
      </c>
      <c r="S5" s="24">
        <v>799</v>
      </c>
      <c r="T5" s="24">
        <v>3696</v>
      </c>
      <c r="U5" s="24">
        <v>6033</v>
      </c>
      <c r="V5" s="24">
        <v>6117</v>
      </c>
      <c r="W5" s="24">
        <v>6875</v>
      </c>
      <c r="X5" s="24">
        <v>7528</v>
      </c>
      <c r="Y5" s="24">
        <v>7289</v>
      </c>
    </row>
    <row r="7" spans="2:25" x14ac:dyDescent="0.25">
      <c r="B7">
        <f>AVERAGE(B2:B5)</f>
        <v>223.75</v>
      </c>
    </row>
    <row r="9" spans="2:25" x14ac:dyDescent="0.25">
      <c r="B9">
        <f>B2/$B$7</f>
        <v>0.91173184357541903</v>
      </c>
      <c r="C9">
        <f t="shared" ref="C9:Y12" si="0">C2/$B$7</f>
        <v>1.0145251396648045</v>
      </c>
      <c r="D9">
        <f t="shared" si="0"/>
        <v>0.83575418994413408</v>
      </c>
      <c r="E9">
        <f t="shared" si="0"/>
        <v>0.84022346368715084</v>
      </c>
      <c r="F9">
        <f t="shared" si="0"/>
        <v>1.6581005586592179</v>
      </c>
      <c r="G9">
        <f t="shared" si="0"/>
        <v>11.977653631284916</v>
      </c>
      <c r="H9">
        <f t="shared" si="0"/>
        <v>26.422346368715083</v>
      </c>
      <c r="I9">
        <f t="shared" si="0"/>
        <v>29.6</v>
      </c>
      <c r="J9">
        <f t="shared" si="0"/>
        <v>32.732960893854745</v>
      </c>
      <c r="K9">
        <f t="shared" si="0"/>
        <v>34.851396648044691</v>
      </c>
      <c r="L9">
        <f t="shared" si="0"/>
        <v>37.818994413407822</v>
      </c>
      <c r="M9">
        <f t="shared" si="0"/>
        <v>35.074860335195531</v>
      </c>
      <c r="N9">
        <f t="shared" si="0"/>
        <v>0.97877094972067036</v>
      </c>
      <c r="O9">
        <f t="shared" si="0"/>
        <v>0.76871508379888265</v>
      </c>
      <c r="P9">
        <f t="shared" si="0"/>
        <v>0.8938547486033519</v>
      </c>
      <c r="Q9">
        <f t="shared" si="0"/>
        <v>0.94301675977653632</v>
      </c>
      <c r="R9">
        <f t="shared" si="0"/>
        <v>0.92960893854748605</v>
      </c>
      <c r="S9">
        <f t="shared" si="0"/>
        <v>3.0256983240223465</v>
      </c>
      <c r="T9">
        <f t="shared" si="0"/>
        <v>18.310614525139666</v>
      </c>
      <c r="U9">
        <f t="shared" si="0"/>
        <v>28.433519553072625</v>
      </c>
      <c r="V9">
        <f t="shared" si="0"/>
        <v>31.450279329608939</v>
      </c>
      <c r="W9">
        <f t="shared" si="0"/>
        <v>30.730726256983239</v>
      </c>
      <c r="X9">
        <f t="shared" si="0"/>
        <v>33.91731843575419</v>
      </c>
      <c r="Y9">
        <f t="shared" si="0"/>
        <v>31.968715083798884</v>
      </c>
    </row>
    <row r="10" spans="2:25" x14ac:dyDescent="0.25">
      <c r="B10">
        <f t="shared" ref="B10:Q12" si="1">B3/$B$7</f>
        <v>0.84022346368715084</v>
      </c>
      <c r="C10">
        <f t="shared" si="1"/>
        <v>0.83575418994413408</v>
      </c>
      <c r="D10">
        <f t="shared" si="1"/>
        <v>0.79553072625698329</v>
      </c>
      <c r="E10">
        <f t="shared" si="1"/>
        <v>0.77765363128491616</v>
      </c>
      <c r="F10">
        <f t="shared" si="1"/>
        <v>1.5776536312849161</v>
      </c>
      <c r="G10">
        <f t="shared" si="1"/>
        <v>12.464804469273743</v>
      </c>
      <c r="H10">
        <f t="shared" si="1"/>
        <v>28.049162011173184</v>
      </c>
      <c r="I10">
        <f t="shared" si="1"/>
        <v>31.78100558659218</v>
      </c>
      <c r="J10">
        <f t="shared" si="1"/>
        <v>32.674860335195532</v>
      </c>
      <c r="K10">
        <f t="shared" si="1"/>
        <v>37.25139664804469</v>
      </c>
      <c r="L10">
        <f t="shared" si="1"/>
        <v>35.736312849162012</v>
      </c>
      <c r="M10">
        <f t="shared" si="1"/>
        <v>36.482681564245809</v>
      </c>
      <c r="N10">
        <f t="shared" si="1"/>
        <v>0.9743016759776536</v>
      </c>
      <c r="O10">
        <f t="shared" si="1"/>
        <v>0.71508379888268159</v>
      </c>
      <c r="P10">
        <f t="shared" si="1"/>
        <v>0.72849162011173185</v>
      </c>
      <c r="Q10">
        <f t="shared" si="1"/>
        <v>0.90726256983240228</v>
      </c>
      <c r="R10">
        <f t="shared" si="0"/>
        <v>1.0726256983240223</v>
      </c>
      <c r="S10">
        <f t="shared" si="0"/>
        <v>3.4726256983240225</v>
      </c>
      <c r="T10">
        <f t="shared" si="0"/>
        <v>18.297206703910614</v>
      </c>
      <c r="U10">
        <f t="shared" si="0"/>
        <v>26.560893854748603</v>
      </c>
      <c r="V10">
        <f t="shared" si="0"/>
        <v>28.554189944134077</v>
      </c>
      <c r="W10">
        <f t="shared" si="0"/>
        <v>33.139664804469277</v>
      </c>
      <c r="X10">
        <f t="shared" si="0"/>
        <v>33.515083798882685</v>
      </c>
      <c r="Y10">
        <f t="shared" si="0"/>
        <v>33.501675977653633</v>
      </c>
    </row>
    <row r="11" spans="2:25" x14ac:dyDescent="0.25">
      <c r="B11">
        <f t="shared" si="1"/>
        <v>1.023463687150838</v>
      </c>
      <c r="C11">
        <f t="shared" si="0"/>
        <v>0.85363128491620111</v>
      </c>
      <c r="D11">
        <f t="shared" si="0"/>
        <v>0.90726256983240228</v>
      </c>
      <c r="E11">
        <f t="shared" si="0"/>
        <v>0.80893854748603355</v>
      </c>
      <c r="F11">
        <f t="shared" si="0"/>
        <v>2.1631284916201117</v>
      </c>
      <c r="G11">
        <f t="shared" si="0"/>
        <v>11.512849162011173</v>
      </c>
      <c r="H11">
        <f t="shared" si="0"/>
        <v>25.086033519553073</v>
      </c>
      <c r="I11">
        <f t="shared" si="0"/>
        <v>30.41340782122905</v>
      </c>
      <c r="J11">
        <f t="shared" si="0"/>
        <v>33.358659217877097</v>
      </c>
      <c r="K11">
        <f t="shared" si="0"/>
        <v>32.692737430167597</v>
      </c>
      <c r="L11">
        <f t="shared" si="0"/>
        <v>35.128491620111731</v>
      </c>
      <c r="M11">
        <f t="shared" si="0"/>
        <v>36.013407821229052</v>
      </c>
      <c r="N11">
        <f t="shared" si="0"/>
        <v>0.84022346368715084</v>
      </c>
      <c r="O11">
        <f t="shared" si="0"/>
        <v>0.73743016759776536</v>
      </c>
      <c r="P11">
        <f t="shared" si="0"/>
        <v>0.93854748603351956</v>
      </c>
      <c r="Q11">
        <f t="shared" si="0"/>
        <v>0.88938547486033515</v>
      </c>
      <c r="R11">
        <f t="shared" si="0"/>
        <v>1.2379888268156425</v>
      </c>
      <c r="S11">
        <f t="shared" si="0"/>
        <v>2.994413407821229</v>
      </c>
      <c r="T11">
        <f t="shared" si="0"/>
        <v>16.017877094972068</v>
      </c>
      <c r="U11">
        <f t="shared" si="0"/>
        <v>26.391061452513966</v>
      </c>
      <c r="V11">
        <f t="shared" si="0"/>
        <v>31.365363128491619</v>
      </c>
      <c r="W11">
        <f t="shared" si="0"/>
        <v>32.227932960893853</v>
      </c>
      <c r="X11">
        <f t="shared" si="0"/>
        <v>31.2</v>
      </c>
      <c r="Y11">
        <f t="shared" si="0"/>
        <v>35.025698324022343</v>
      </c>
    </row>
    <row r="12" spans="2:25" x14ac:dyDescent="0.25">
      <c r="B12">
        <f t="shared" si="1"/>
        <v>1.2245810055865922</v>
      </c>
      <c r="C12">
        <f t="shared" si="0"/>
        <v>0.8</v>
      </c>
      <c r="D12">
        <f t="shared" si="0"/>
        <v>0.8</v>
      </c>
      <c r="E12">
        <f t="shared" si="0"/>
        <v>0.82234636871508382</v>
      </c>
      <c r="F12">
        <f t="shared" si="0"/>
        <v>1.4391061452513967</v>
      </c>
      <c r="G12">
        <f t="shared" si="0"/>
        <v>12.174301675977654</v>
      </c>
      <c r="H12">
        <f t="shared" si="0"/>
        <v>24.196648044692736</v>
      </c>
      <c r="I12">
        <f t="shared" si="0"/>
        <v>29.921787709497206</v>
      </c>
      <c r="J12">
        <f t="shared" si="0"/>
        <v>34.176536312849159</v>
      </c>
      <c r="K12">
        <f t="shared" si="0"/>
        <v>35.548603351955308</v>
      </c>
      <c r="L12">
        <f t="shared" si="0"/>
        <v>35.763128491620108</v>
      </c>
      <c r="M12">
        <f t="shared" si="0"/>
        <v>32.317318435754188</v>
      </c>
      <c r="N12">
        <f t="shared" si="0"/>
        <v>0.75530726256983238</v>
      </c>
      <c r="O12">
        <f t="shared" si="0"/>
        <v>1.0368715083798883</v>
      </c>
      <c r="P12">
        <f t="shared" si="0"/>
        <v>0.72849162011173185</v>
      </c>
      <c r="Q12">
        <f t="shared" si="0"/>
        <v>0.82681564245810057</v>
      </c>
      <c r="R12">
        <f t="shared" si="0"/>
        <v>1.7385474860335195</v>
      </c>
      <c r="S12">
        <f t="shared" si="0"/>
        <v>3.5709497206703911</v>
      </c>
      <c r="T12">
        <f t="shared" si="0"/>
        <v>16.518435754189944</v>
      </c>
      <c r="U12">
        <f t="shared" si="0"/>
        <v>26.963128491620111</v>
      </c>
      <c r="V12">
        <f t="shared" si="0"/>
        <v>27.338547486033519</v>
      </c>
      <c r="W12">
        <f t="shared" si="0"/>
        <v>30.726256983240223</v>
      </c>
      <c r="X12">
        <f t="shared" si="0"/>
        <v>33.644692737430169</v>
      </c>
      <c r="Y12">
        <f t="shared" si="0"/>
        <v>32.576536312849164</v>
      </c>
    </row>
    <row r="14" spans="2:25" x14ac:dyDescent="0.25">
      <c r="B14">
        <f>AVERAGE(B9:B13)</f>
        <v>1</v>
      </c>
      <c r="C14">
        <f t="shared" ref="C14:Y14" si="2">AVERAGE(C9:C13)</f>
        <v>0.87597765363128488</v>
      </c>
      <c r="D14">
        <f t="shared" si="2"/>
        <v>0.83463687150837984</v>
      </c>
      <c r="E14">
        <f t="shared" si="2"/>
        <v>0.81229050279329607</v>
      </c>
      <c r="F14">
        <f t="shared" si="2"/>
        <v>1.7094972067039105</v>
      </c>
      <c r="G14">
        <f t="shared" si="2"/>
        <v>12.032402234636871</v>
      </c>
      <c r="H14">
        <f t="shared" si="2"/>
        <v>25.938547486033517</v>
      </c>
      <c r="I14">
        <f t="shared" si="2"/>
        <v>30.429050279329608</v>
      </c>
      <c r="J14">
        <f t="shared" si="2"/>
        <v>33.235754189944132</v>
      </c>
      <c r="K14">
        <f t="shared" si="2"/>
        <v>35.086033519553069</v>
      </c>
      <c r="L14">
        <f t="shared" si="2"/>
        <v>36.11173184357542</v>
      </c>
      <c r="M14">
        <f t="shared" si="2"/>
        <v>34.972067039106143</v>
      </c>
      <c r="N14">
        <f t="shared" si="2"/>
        <v>0.88715083798882677</v>
      </c>
      <c r="O14">
        <f t="shared" si="2"/>
        <v>0.81452513966480455</v>
      </c>
      <c r="P14">
        <f t="shared" si="2"/>
        <v>0.82234636871508371</v>
      </c>
      <c r="Q14">
        <f t="shared" si="2"/>
        <v>0.89162011173184363</v>
      </c>
      <c r="R14">
        <f t="shared" si="2"/>
        <v>1.2446927374301677</v>
      </c>
      <c r="S14">
        <f t="shared" si="2"/>
        <v>3.2659217877094973</v>
      </c>
      <c r="T14">
        <f t="shared" si="2"/>
        <v>17.286033519553072</v>
      </c>
      <c r="U14">
        <f t="shared" si="2"/>
        <v>27.087150837988826</v>
      </c>
      <c r="V14">
        <f t="shared" si="2"/>
        <v>29.677094972067039</v>
      </c>
      <c r="W14">
        <f t="shared" si="2"/>
        <v>31.706145251396645</v>
      </c>
      <c r="X14">
        <f t="shared" si="2"/>
        <v>33.069273743016758</v>
      </c>
      <c r="Y14">
        <f t="shared" si="2"/>
        <v>33.268156424581008</v>
      </c>
    </row>
    <row r="15" spans="2:25" x14ac:dyDescent="0.25">
      <c r="B15">
        <f>STDEV(B9:B12)/SQRT(4)</f>
        <v>8.3818743766794712E-2</v>
      </c>
      <c r="C15">
        <f t="shared" ref="C15:Y15" si="3">STDEV(C9:C12)/SQRT(4)</f>
        <v>4.750903156529452E-2</v>
      </c>
      <c r="D15">
        <f t="shared" si="3"/>
        <v>2.5827543311114799E-2</v>
      </c>
      <c r="E15">
        <f t="shared" si="3"/>
        <v>1.3204542198313482E-2</v>
      </c>
      <c r="F15">
        <f t="shared" si="3"/>
        <v>0.15782823273462987</v>
      </c>
      <c r="G15">
        <f t="shared" si="3"/>
        <v>0.20000832249675252</v>
      </c>
      <c r="H15">
        <f t="shared" si="3"/>
        <v>0.83913391657718617</v>
      </c>
      <c r="I15">
        <f t="shared" si="3"/>
        <v>0.4806824592649786</v>
      </c>
      <c r="J15">
        <f t="shared" si="3"/>
        <v>0.34971174600853588</v>
      </c>
      <c r="K15">
        <f t="shared" si="3"/>
        <v>0.94364934169684578</v>
      </c>
      <c r="L15">
        <f t="shared" si="3"/>
        <v>0.58764860090508986</v>
      </c>
      <c r="M15">
        <f t="shared" si="3"/>
        <v>0.93204986797896894</v>
      </c>
      <c r="N15">
        <f t="shared" si="3"/>
        <v>5.4447543772289074E-2</v>
      </c>
      <c r="O15">
        <f t="shared" si="3"/>
        <v>7.4927011080665559E-2</v>
      </c>
      <c r="P15">
        <f t="shared" si="3"/>
        <v>5.4949655542668466E-2</v>
      </c>
      <c r="Q15">
        <f t="shared" si="3"/>
        <v>2.4308631466786922E-2</v>
      </c>
      <c r="R15">
        <f t="shared" si="3"/>
        <v>0.17626266417875353</v>
      </c>
      <c r="S15">
        <f t="shared" si="3"/>
        <v>0.14921814551329909</v>
      </c>
      <c r="T15">
        <f t="shared" si="3"/>
        <v>0.59649423665622792</v>
      </c>
      <c r="U15">
        <f t="shared" si="3"/>
        <v>0.46454073236684251</v>
      </c>
      <c r="V15">
        <f t="shared" si="3"/>
        <v>1.0297310401272814</v>
      </c>
      <c r="W15">
        <f t="shared" si="3"/>
        <v>0.5943388452415671</v>
      </c>
      <c r="X15">
        <f t="shared" si="3"/>
        <v>0.62870354382748961</v>
      </c>
      <c r="Y15">
        <f t="shared" si="3"/>
        <v>0.6652299782183545</v>
      </c>
    </row>
    <row r="18" spans="1:3" x14ac:dyDescent="0.25">
      <c r="A18" s="27" t="s">
        <v>25</v>
      </c>
      <c r="B18" s="26">
        <v>1</v>
      </c>
      <c r="C18" s="26">
        <v>8.3818743766794712E-2</v>
      </c>
    </row>
    <row r="19" spans="1:3" x14ac:dyDescent="0.25">
      <c r="A19" s="27" t="s">
        <v>49</v>
      </c>
      <c r="B19" s="26">
        <v>0.87597765363128488</v>
      </c>
      <c r="C19" s="26">
        <v>4.750903156529452E-2</v>
      </c>
    </row>
    <row r="20" spans="1:3" x14ac:dyDescent="0.25">
      <c r="A20" s="27" t="s">
        <v>50</v>
      </c>
      <c r="B20" s="26">
        <v>0.83463687150837984</v>
      </c>
      <c r="C20" s="26">
        <v>2.5827543311114799E-2</v>
      </c>
    </row>
    <row r="21" spans="1:3" x14ac:dyDescent="0.25">
      <c r="A21" s="27" t="s">
        <v>51</v>
      </c>
      <c r="B21" s="26">
        <v>0.81229050279329607</v>
      </c>
      <c r="C21" s="26">
        <v>1.3204542198313482E-2</v>
      </c>
    </row>
    <row r="22" spans="1:3" x14ac:dyDescent="0.25">
      <c r="A22" s="27" t="s">
        <v>52</v>
      </c>
      <c r="B22" s="26">
        <v>1.7094972067039105</v>
      </c>
      <c r="C22" s="26">
        <v>0.15782823273462987</v>
      </c>
    </row>
    <row r="23" spans="1:3" x14ac:dyDescent="0.25">
      <c r="A23" s="27" t="s">
        <v>53</v>
      </c>
      <c r="B23" s="26">
        <v>12.032402234636871</v>
      </c>
      <c r="C23" s="26">
        <v>0.20000832249675252</v>
      </c>
    </row>
    <row r="24" spans="1:3" x14ac:dyDescent="0.25">
      <c r="A24" s="27" t="s">
        <v>54</v>
      </c>
      <c r="B24" s="26">
        <v>25.938547486033517</v>
      </c>
      <c r="C24" s="26">
        <v>0.83913391657718617</v>
      </c>
    </row>
    <row r="25" spans="1:3" x14ac:dyDescent="0.25">
      <c r="A25" s="27" t="s">
        <v>55</v>
      </c>
      <c r="B25" s="26">
        <v>30.429050279329608</v>
      </c>
      <c r="C25" s="26">
        <v>0.4806824592649786</v>
      </c>
    </row>
    <row r="26" spans="1:3" x14ac:dyDescent="0.25">
      <c r="A26" s="27" t="s">
        <v>56</v>
      </c>
      <c r="B26" s="26">
        <v>33.235754189944132</v>
      </c>
      <c r="C26" s="26">
        <v>0.34971174600853588</v>
      </c>
    </row>
    <row r="27" spans="1:3" x14ac:dyDescent="0.25">
      <c r="A27" s="27" t="s">
        <v>57</v>
      </c>
      <c r="B27" s="26">
        <v>35.086033519553069</v>
      </c>
      <c r="C27" s="26">
        <v>0.94364934169684578</v>
      </c>
    </row>
    <row r="28" spans="1:3" x14ac:dyDescent="0.25">
      <c r="A28" s="27" t="s">
        <v>58</v>
      </c>
      <c r="B28" s="26">
        <v>36.11173184357542</v>
      </c>
      <c r="C28" s="26">
        <v>0.58764860090508986</v>
      </c>
    </row>
    <row r="29" spans="1:3" x14ac:dyDescent="0.25">
      <c r="A29" s="27" t="s">
        <v>59</v>
      </c>
      <c r="B29" s="26">
        <v>34.972067039106143</v>
      </c>
      <c r="C29" s="26">
        <v>0.93204986797896894</v>
      </c>
    </row>
    <row r="30" spans="1:3" x14ac:dyDescent="0.25">
      <c r="A30" s="28"/>
      <c r="B30" s="26"/>
      <c r="C30" s="26"/>
    </row>
    <row r="31" spans="1:3" x14ac:dyDescent="0.25">
      <c r="A31" s="27" t="s">
        <v>60</v>
      </c>
      <c r="B31" s="26">
        <v>0.88715083798882677</v>
      </c>
      <c r="C31" s="26">
        <v>5.4447543772289074E-2</v>
      </c>
    </row>
    <row r="32" spans="1:3" x14ac:dyDescent="0.25">
      <c r="A32" s="27" t="s">
        <v>49</v>
      </c>
      <c r="B32" s="26">
        <v>0.81452513966480455</v>
      </c>
      <c r="C32" s="26">
        <v>7.4927011080665559E-2</v>
      </c>
    </row>
    <row r="33" spans="1:3" x14ac:dyDescent="0.25">
      <c r="A33" s="27" t="s">
        <v>50</v>
      </c>
      <c r="B33" s="26">
        <v>0.82234636871508371</v>
      </c>
      <c r="C33" s="26">
        <v>5.4949655542668466E-2</v>
      </c>
    </row>
    <row r="34" spans="1:3" x14ac:dyDescent="0.25">
      <c r="A34" s="29" t="s">
        <v>51</v>
      </c>
      <c r="B34" s="26">
        <v>0.89162011173184363</v>
      </c>
      <c r="C34" s="26">
        <v>2.4308631466786922E-2</v>
      </c>
    </row>
    <row r="35" spans="1:3" x14ac:dyDescent="0.25">
      <c r="A35" s="29" t="s">
        <v>61</v>
      </c>
      <c r="B35" s="26">
        <v>1.2446927374301677</v>
      </c>
      <c r="C35" s="26">
        <v>0.17626266417875353</v>
      </c>
    </row>
    <row r="36" spans="1:3" x14ac:dyDescent="0.25">
      <c r="A36" s="29" t="s">
        <v>53</v>
      </c>
      <c r="B36" s="26">
        <v>3.2659217877094973</v>
      </c>
      <c r="C36" s="26">
        <v>0.14921814551329909</v>
      </c>
    </row>
    <row r="37" spans="1:3" x14ac:dyDescent="0.25">
      <c r="A37" s="29" t="s">
        <v>54</v>
      </c>
      <c r="B37" s="26">
        <v>17.286033519553072</v>
      </c>
      <c r="C37" s="26">
        <v>0.59649423665622792</v>
      </c>
    </row>
    <row r="38" spans="1:3" x14ac:dyDescent="0.25">
      <c r="A38" s="29" t="s">
        <v>55</v>
      </c>
      <c r="B38" s="26">
        <v>27.087150837988826</v>
      </c>
      <c r="C38" s="26">
        <v>0.46454073236684251</v>
      </c>
    </row>
    <row r="39" spans="1:3" x14ac:dyDescent="0.25">
      <c r="A39" s="29" t="s">
        <v>56</v>
      </c>
      <c r="B39" s="26">
        <v>29.677094972067039</v>
      </c>
      <c r="C39" s="26">
        <v>1.0297310401272814</v>
      </c>
    </row>
    <row r="40" spans="1:3" x14ac:dyDescent="0.25">
      <c r="A40" s="29" t="s">
        <v>57</v>
      </c>
      <c r="B40" s="26">
        <v>31.706145251396645</v>
      </c>
      <c r="C40" s="26">
        <v>0.5943388452415671</v>
      </c>
    </row>
    <row r="41" spans="1:3" x14ac:dyDescent="0.25">
      <c r="A41" s="29" t="s">
        <v>62</v>
      </c>
      <c r="B41" s="26">
        <v>33.069273743016758</v>
      </c>
      <c r="C41" s="26">
        <v>0.62870354382748961</v>
      </c>
    </row>
    <row r="42" spans="1:3" x14ac:dyDescent="0.25">
      <c r="A42" s="29" t="s">
        <v>59</v>
      </c>
      <c r="B42" s="26">
        <v>33.268156424581008</v>
      </c>
      <c r="C42" s="26">
        <v>0.6652299782183545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workbookViewId="0">
      <selection activeCell="N23" sqref="N23"/>
    </sheetView>
  </sheetViews>
  <sheetFormatPr defaultRowHeight="15" x14ac:dyDescent="0.25"/>
  <sheetData>
    <row r="2" spans="2:13" x14ac:dyDescent="0.25">
      <c r="B2" s="26" t="s">
        <v>25</v>
      </c>
      <c r="C2" s="26">
        <v>0.91173184357541903</v>
      </c>
      <c r="D2" s="26">
        <v>0.84022346368715084</v>
      </c>
      <c r="E2" s="26">
        <v>1.023463687150838</v>
      </c>
      <c r="F2" s="26">
        <v>1.2245810055865922</v>
      </c>
      <c r="I2" s="26" t="s">
        <v>25</v>
      </c>
      <c r="J2" s="26">
        <v>0.91173184357541903</v>
      </c>
      <c r="K2" s="26">
        <v>0.84022346368715084</v>
      </c>
      <c r="L2" s="26">
        <v>1.023463687150838</v>
      </c>
      <c r="M2" s="26">
        <v>1.2245810055865922</v>
      </c>
    </row>
    <row r="3" spans="2:13" x14ac:dyDescent="0.25">
      <c r="B3" s="26" t="s">
        <v>26</v>
      </c>
      <c r="C3" s="26">
        <v>1.0145251396648045</v>
      </c>
      <c r="D3" s="26">
        <v>0.83575418994413408</v>
      </c>
      <c r="E3" s="26">
        <v>0.85363128491620111</v>
      </c>
      <c r="F3" s="26">
        <v>0.8</v>
      </c>
      <c r="I3" s="26" t="s">
        <v>37</v>
      </c>
      <c r="J3" s="26">
        <v>0.97877094972067036</v>
      </c>
      <c r="K3" s="26">
        <v>0.9743016759776536</v>
      </c>
      <c r="L3" s="26">
        <v>0.84022346368715084</v>
      </c>
      <c r="M3" s="26">
        <v>0.75530726256983238</v>
      </c>
    </row>
    <row r="4" spans="2:13" x14ac:dyDescent="0.25">
      <c r="B4" s="26" t="s">
        <v>27</v>
      </c>
      <c r="C4" s="26">
        <v>0.83575418994413408</v>
      </c>
      <c r="D4" s="26">
        <v>0.79553072625698329</v>
      </c>
      <c r="E4" s="26">
        <v>0.90726256983240228</v>
      </c>
      <c r="F4" s="26">
        <v>0.8</v>
      </c>
      <c r="I4" s="26" t="s">
        <v>38</v>
      </c>
      <c r="J4" s="26">
        <v>0.76871508379888265</v>
      </c>
      <c r="K4" s="26">
        <v>0.71508379888268159</v>
      </c>
      <c r="L4" s="26">
        <v>0.73743016759776536</v>
      </c>
      <c r="M4" s="26">
        <v>1.0368715083798883</v>
      </c>
    </row>
    <row r="5" spans="2:13" x14ac:dyDescent="0.25">
      <c r="B5" s="26" t="s">
        <v>28</v>
      </c>
      <c r="C5" s="26">
        <v>0.84022346368715084</v>
      </c>
      <c r="D5" s="26">
        <v>0.77765363128491616</v>
      </c>
      <c r="E5" s="26">
        <v>0.80893854748603355</v>
      </c>
      <c r="F5" s="26">
        <v>0.82234636871508382</v>
      </c>
      <c r="I5" s="26" t="s">
        <v>39</v>
      </c>
      <c r="J5" s="26">
        <v>0.8938547486033519</v>
      </c>
      <c r="K5" s="26">
        <v>0.72849162011173185</v>
      </c>
      <c r="L5" s="26">
        <v>0.93854748603351956</v>
      </c>
      <c r="M5" s="26">
        <v>0.72849162011173185</v>
      </c>
    </row>
    <row r="6" spans="2:13" x14ac:dyDescent="0.25">
      <c r="B6" s="26" t="s">
        <v>29</v>
      </c>
      <c r="C6" s="26">
        <v>1.6581005586592179</v>
      </c>
      <c r="D6" s="26">
        <v>1.5776536312849161</v>
      </c>
      <c r="E6" s="26">
        <v>2.1631284916201117</v>
      </c>
      <c r="F6" s="26">
        <v>1.4391061452513967</v>
      </c>
      <c r="I6" s="26" t="s">
        <v>40</v>
      </c>
      <c r="J6" s="26">
        <v>0.94301675977653632</v>
      </c>
      <c r="K6" s="26">
        <v>0.90726256983240228</v>
      </c>
      <c r="L6" s="26">
        <v>0.88938547486033515</v>
      </c>
      <c r="M6" s="26">
        <v>0.82681564245810057</v>
      </c>
    </row>
    <row r="7" spans="2:13" x14ac:dyDescent="0.25">
      <c r="B7" s="26" t="s">
        <v>30</v>
      </c>
      <c r="C7" s="26">
        <v>11.977653631284916</v>
      </c>
      <c r="D7" s="26">
        <v>12.464804469273743</v>
      </c>
      <c r="E7" s="26">
        <v>11.512849162011173</v>
      </c>
      <c r="F7" s="26">
        <v>12.174301675977654</v>
      </c>
      <c r="I7" s="26" t="s">
        <v>41</v>
      </c>
      <c r="J7" s="26">
        <v>0.92960893854748605</v>
      </c>
      <c r="K7" s="26">
        <v>1.0726256983240223</v>
      </c>
      <c r="L7" s="26">
        <v>1.2379888268156425</v>
      </c>
      <c r="M7" s="26">
        <v>1.7385474860335195</v>
      </c>
    </row>
    <row r="8" spans="2:13" x14ac:dyDescent="0.25">
      <c r="B8" s="26" t="s">
        <v>31</v>
      </c>
      <c r="C8" s="26">
        <v>26.422346368715083</v>
      </c>
      <c r="D8" s="26">
        <v>28.049162011173184</v>
      </c>
      <c r="E8" s="26">
        <v>25.086033519553073</v>
      </c>
      <c r="F8" s="26">
        <v>24.196648044692736</v>
      </c>
      <c r="I8" s="26" t="s">
        <v>42</v>
      </c>
      <c r="J8" s="26">
        <v>3.0256983240223465</v>
      </c>
      <c r="K8" s="26">
        <v>3.4726256983240225</v>
      </c>
      <c r="L8" s="26">
        <v>2.994413407821229</v>
      </c>
      <c r="M8" s="26">
        <v>3.5709497206703911</v>
      </c>
    </row>
    <row r="9" spans="2:13" x14ac:dyDescent="0.25">
      <c r="B9" s="26" t="s">
        <v>32</v>
      </c>
      <c r="C9" s="26">
        <v>29.6</v>
      </c>
      <c r="D9" s="26">
        <v>31.78100558659218</v>
      </c>
      <c r="E9" s="26">
        <v>30.41340782122905</v>
      </c>
      <c r="F9" s="26">
        <v>29.921787709497206</v>
      </c>
      <c r="I9" s="26" t="s">
        <v>43</v>
      </c>
      <c r="J9" s="26">
        <v>18.310614525139666</v>
      </c>
      <c r="K9" s="26">
        <v>18.297206703910614</v>
      </c>
      <c r="L9" s="26">
        <v>16.017877094972068</v>
      </c>
      <c r="M9" s="26">
        <v>16.518435754189944</v>
      </c>
    </row>
    <row r="10" spans="2:13" x14ac:dyDescent="0.25">
      <c r="B10" s="26" t="s">
        <v>33</v>
      </c>
      <c r="C10" s="26">
        <v>32.732960893854745</v>
      </c>
      <c r="D10" s="26">
        <v>32.674860335195532</v>
      </c>
      <c r="E10" s="26">
        <v>33.358659217877097</v>
      </c>
      <c r="F10" s="26">
        <v>34.176536312849159</v>
      </c>
      <c r="I10" s="26" t="s">
        <v>44</v>
      </c>
      <c r="J10" s="26">
        <v>28.433519553072625</v>
      </c>
      <c r="K10" s="26">
        <v>26.560893854748603</v>
      </c>
      <c r="L10" s="26">
        <v>26.391061452513966</v>
      </c>
      <c r="M10" s="26">
        <v>26.963128491620111</v>
      </c>
    </row>
    <row r="11" spans="2:13" x14ac:dyDescent="0.25">
      <c r="B11" s="26" t="s">
        <v>34</v>
      </c>
      <c r="C11" s="26">
        <v>34.851396648044691</v>
      </c>
      <c r="D11" s="26">
        <v>37.25139664804469</v>
      </c>
      <c r="E11" s="26">
        <v>32.692737430167597</v>
      </c>
      <c r="F11" s="26">
        <v>35.548603351955308</v>
      </c>
      <c r="I11" s="26" t="s">
        <v>45</v>
      </c>
      <c r="J11" s="26">
        <v>31.450279329608939</v>
      </c>
      <c r="K11" s="26">
        <v>28.554189944134077</v>
      </c>
      <c r="L11" s="26">
        <v>31.365363128491619</v>
      </c>
      <c r="M11" s="26">
        <v>27.338547486033519</v>
      </c>
    </row>
    <row r="12" spans="2:13" x14ac:dyDescent="0.25">
      <c r="B12" s="26" t="s">
        <v>35</v>
      </c>
      <c r="C12" s="26">
        <v>37.818994413407822</v>
      </c>
      <c r="D12" s="26">
        <v>35.736312849162012</v>
      </c>
      <c r="E12" s="26">
        <v>35.128491620111731</v>
      </c>
      <c r="F12" s="26">
        <v>35.763128491620108</v>
      </c>
      <c r="I12" s="26" t="s">
        <v>46</v>
      </c>
      <c r="J12" s="26">
        <v>30.730726256983239</v>
      </c>
      <c r="K12" s="26">
        <v>33.139664804469277</v>
      </c>
      <c r="L12" s="26">
        <v>32.227932960893853</v>
      </c>
      <c r="M12" s="26">
        <v>30.726256983240223</v>
      </c>
    </row>
    <row r="13" spans="2:13" x14ac:dyDescent="0.25">
      <c r="B13" s="26" t="s">
        <v>36</v>
      </c>
      <c r="C13" s="26">
        <v>35.074860335195531</v>
      </c>
      <c r="D13" s="26">
        <v>36.482681564245809</v>
      </c>
      <c r="E13" s="26">
        <v>36.013407821229052</v>
      </c>
      <c r="F13" s="26">
        <v>32.317318435754188</v>
      </c>
      <c r="I13" s="26" t="s">
        <v>47</v>
      </c>
      <c r="J13" s="26">
        <v>33.91731843575419</v>
      </c>
      <c r="K13" s="26">
        <v>33.515083798882685</v>
      </c>
      <c r="L13" s="26">
        <v>31.2</v>
      </c>
      <c r="M13" s="26">
        <v>33.644692737430169</v>
      </c>
    </row>
    <row r="14" spans="2:13" x14ac:dyDescent="0.25">
      <c r="I14" s="26" t="s">
        <v>48</v>
      </c>
      <c r="J14" s="26">
        <v>31.968715083798884</v>
      </c>
      <c r="K14" s="26">
        <v>33.501675977653633</v>
      </c>
      <c r="L14" s="26">
        <v>35.025698324022343</v>
      </c>
      <c r="M14" s="26">
        <v>32.576536312849164</v>
      </c>
    </row>
    <row r="16" spans="2:13" x14ac:dyDescent="0.25">
      <c r="B16" t="s">
        <v>63</v>
      </c>
      <c r="I16" t="s">
        <v>63</v>
      </c>
    </row>
    <row r="17" spans="2:13" x14ac:dyDescent="0.25">
      <c r="B17">
        <v>34.630000000000003</v>
      </c>
      <c r="I17">
        <v>34.630000000000003</v>
      </c>
    </row>
    <row r="19" spans="2:13" x14ac:dyDescent="0.25">
      <c r="B19" s="26" t="s">
        <v>25</v>
      </c>
      <c r="C19" s="26">
        <f>(C2/$B$17)*100</f>
        <v>2.6327803741710047</v>
      </c>
      <c r="D19" s="26">
        <f t="shared" ref="D19:M19" si="0">(D2/$B$17)*100</f>
        <v>2.4262877958046514</v>
      </c>
      <c r="E19" s="26">
        <f t="shared" si="0"/>
        <v>2.955425027868432</v>
      </c>
      <c r="F19" s="26">
        <f t="shared" si="0"/>
        <v>3.5361854045238008</v>
      </c>
      <c r="I19" s="26" t="s">
        <v>25</v>
      </c>
      <c r="J19" s="26">
        <f t="shared" si="0"/>
        <v>2.6327803741710047</v>
      </c>
      <c r="K19" s="26">
        <f t="shared" si="0"/>
        <v>2.4262877958046514</v>
      </c>
      <c r="L19" s="26">
        <f t="shared" si="0"/>
        <v>2.955425027868432</v>
      </c>
      <c r="M19" s="26">
        <f t="shared" si="0"/>
        <v>3.5361854045238008</v>
      </c>
    </row>
    <row r="20" spans="2:13" x14ac:dyDescent="0.25">
      <c r="B20" s="26" t="s">
        <v>26</v>
      </c>
      <c r="C20" s="26">
        <f t="shared" ref="C20:M20" si="1">(C3/$B$17)*100</f>
        <v>2.9296134555726376</v>
      </c>
      <c r="D20" s="26">
        <f t="shared" si="1"/>
        <v>2.4133820096567544</v>
      </c>
      <c r="E20" s="26">
        <f t="shared" si="1"/>
        <v>2.4650051542483427</v>
      </c>
      <c r="F20" s="26">
        <f t="shared" si="1"/>
        <v>2.3101357204735775</v>
      </c>
      <c r="I20" s="26" t="s">
        <v>37</v>
      </c>
      <c r="J20" s="26">
        <f t="shared" si="1"/>
        <v>2.8263671663894607</v>
      </c>
      <c r="K20" s="26">
        <f t="shared" si="1"/>
        <v>2.8134613802415638</v>
      </c>
      <c r="L20" s="26">
        <f t="shared" si="1"/>
        <v>2.4262877958046514</v>
      </c>
      <c r="M20" s="26">
        <f t="shared" si="1"/>
        <v>2.1810778589946067</v>
      </c>
    </row>
    <row r="21" spans="2:13" x14ac:dyDescent="0.25">
      <c r="B21" s="26" t="s">
        <v>27</v>
      </c>
      <c r="C21" s="26">
        <f t="shared" ref="C21:M21" si="2">(C4/$B$17)*100</f>
        <v>2.4133820096567544</v>
      </c>
      <c r="D21" s="26">
        <f t="shared" si="2"/>
        <v>2.2972299343256806</v>
      </c>
      <c r="E21" s="26">
        <f t="shared" si="2"/>
        <v>2.6198745880231078</v>
      </c>
      <c r="F21" s="26">
        <f t="shared" si="2"/>
        <v>2.3101357204735775</v>
      </c>
      <c r="I21" s="26" t="s">
        <v>38</v>
      </c>
      <c r="J21" s="26">
        <f t="shared" si="2"/>
        <v>2.219795217438298</v>
      </c>
      <c r="K21" s="26">
        <f t="shared" si="2"/>
        <v>2.0649257836635333</v>
      </c>
      <c r="L21" s="26">
        <f t="shared" si="2"/>
        <v>2.1294547144030185</v>
      </c>
      <c r="M21" s="26">
        <f t="shared" si="2"/>
        <v>2.9941423863121228</v>
      </c>
    </row>
    <row r="22" spans="2:13" x14ac:dyDescent="0.25">
      <c r="B22" s="26" t="s">
        <v>28</v>
      </c>
      <c r="C22" s="26">
        <f t="shared" ref="C22:M22" si="3">(C5/$B$17)*100</f>
        <v>2.4262877958046514</v>
      </c>
      <c r="D22" s="26">
        <f t="shared" si="3"/>
        <v>2.2456067897340919</v>
      </c>
      <c r="E22" s="26">
        <f t="shared" si="3"/>
        <v>2.3359472927693719</v>
      </c>
      <c r="F22" s="26">
        <f t="shared" si="3"/>
        <v>2.3746646512130631</v>
      </c>
      <c r="I22" s="26" t="s">
        <v>39</v>
      </c>
      <c r="J22" s="26">
        <f t="shared" si="3"/>
        <v>2.5811572295794161</v>
      </c>
      <c r="K22" s="26">
        <f t="shared" si="3"/>
        <v>2.1036431421072246</v>
      </c>
      <c r="L22" s="26">
        <f t="shared" si="3"/>
        <v>2.7102150910583869</v>
      </c>
      <c r="M22" s="26">
        <f t="shared" si="3"/>
        <v>2.1036431421072246</v>
      </c>
    </row>
    <row r="23" spans="2:13" x14ac:dyDescent="0.25">
      <c r="B23" s="26" t="s">
        <v>29</v>
      </c>
      <c r="C23" s="26">
        <f t="shared" ref="C23:M23" si="4">(C6/$B$17)*100</f>
        <v>4.7880466608698171</v>
      </c>
      <c r="D23" s="26">
        <f t="shared" si="4"/>
        <v>4.5557425102076694</v>
      </c>
      <c r="E23" s="26">
        <f t="shared" si="4"/>
        <v>6.2464004955821872</v>
      </c>
      <c r="F23" s="26">
        <f t="shared" si="4"/>
        <v>4.1556631396228605</v>
      </c>
      <c r="I23" s="26" t="s">
        <v>40</v>
      </c>
      <c r="J23" s="26">
        <f t="shared" si="4"/>
        <v>2.7231208772062843</v>
      </c>
      <c r="K23" s="26">
        <f t="shared" si="4"/>
        <v>2.6198745880231078</v>
      </c>
      <c r="L23" s="26">
        <f t="shared" si="4"/>
        <v>2.5682514434315191</v>
      </c>
      <c r="M23" s="26">
        <f t="shared" si="4"/>
        <v>2.3875704373609601</v>
      </c>
    </row>
    <row r="24" spans="2:13" x14ac:dyDescent="0.25">
      <c r="B24" s="26" t="s">
        <v>30</v>
      </c>
      <c r="C24" s="26">
        <f t="shared" ref="C24:M24" si="5">(C7/$B$17)*100</f>
        <v>34.587506876364174</v>
      </c>
      <c r="D24" s="26">
        <f t="shared" si="5"/>
        <v>35.994237566484962</v>
      </c>
      <c r="E24" s="26">
        <f t="shared" si="5"/>
        <v>33.245305116982884</v>
      </c>
      <c r="F24" s="26">
        <f t="shared" si="5"/>
        <v>35.155361466871653</v>
      </c>
      <c r="I24" s="26" t="s">
        <v>41</v>
      </c>
      <c r="J24" s="26">
        <f t="shared" si="5"/>
        <v>2.684403518762593</v>
      </c>
      <c r="K24" s="26">
        <f t="shared" si="5"/>
        <v>3.0973886754952993</v>
      </c>
      <c r="L24" s="26">
        <f t="shared" si="5"/>
        <v>3.5749027629674921</v>
      </c>
      <c r="M24" s="26">
        <f t="shared" si="5"/>
        <v>5.0203508115319639</v>
      </c>
    </row>
    <row r="25" spans="2:13" x14ac:dyDescent="0.25">
      <c r="B25" s="26" t="s">
        <v>31</v>
      </c>
      <c r="C25" s="26">
        <f t="shared" ref="C25:M25" si="6">(C8/$B$17)*100</f>
        <v>76.299007706367547</v>
      </c>
      <c r="D25" s="26">
        <f t="shared" si="6"/>
        <v>80.996713864202093</v>
      </c>
      <c r="E25" s="26">
        <f t="shared" si="6"/>
        <v>72.440177648146317</v>
      </c>
      <c r="F25" s="26">
        <f t="shared" si="6"/>
        <v>69.871926204714796</v>
      </c>
      <c r="I25" s="26" t="s">
        <v>42</v>
      </c>
      <c r="J25" s="26">
        <f t="shared" si="6"/>
        <v>8.7372172221263238</v>
      </c>
      <c r="K25" s="26">
        <f t="shared" si="6"/>
        <v>10.027795836916033</v>
      </c>
      <c r="L25" s="26">
        <f t="shared" si="6"/>
        <v>8.6468767190910434</v>
      </c>
      <c r="M25" s="26">
        <f t="shared" si="6"/>
        <v>10.311723132169769</v>
      </c>
    </row>
    <row r="26" spans="2:13" x14ac:dyDescent="0.25">
      <c r="B26" s="26" t="s">
        <v>32</v>
      </c>
      <c r="C26" s="26">
        <f t="shared" ref="C26:M26" si="7">(C9/$B$17)*100</f>
        <v>85.475021657522376</v>
      </c>
      <c r="D26" s="26">
        <f t="shared" si="7"/>
        <v>91.773045297696157</v>
      </c>
      <c r="E26" s="26">
        <f t="shared" si="7"/>
        <v>87.823874736439649</v>
      </c>
      <c r="F26" s="26">
        <f t="shared" si="7"/>
        <v>86.404238260170956</v>
      </c>
      <c r="I26" s="26" t="s">
        <v>43</v>
      </c>
      <c r="J26" s="26">
        <f t="shared" si="7"/>
        <v>52.875005847934354</v>
      </c>
      <c r="K26" s="26">
        <f t="shared" si="7"/>
        <v>52.836288489490656</v>
      </c>
      <c r="L26" s="26">
        <f t="shared" si="7"/>
        <v>46.254337554063149</v>
      </c>
      <c r="M26" s="26">
        <f t="shared" si="7"/>
        <v>47.699785602627614</v>
      </c>
    </row>
    <row r="27" spans="2:13" x14ac:dyDescent="0.25">
      <c r="B27" s="26" t="s">
        <v>33</v>
      </c>
      <c r="C27" s="26">
        <f t="shared" ref="C27:M27" si="8">(C10/$B$17)*100</f>
        <v>94.521977747198221</v>
      </c>
      <c r="D27" s="26">
        <f t="shared" si="8"/>
        <v>94.354202527275561</v>
      </c>
      <c r="E27" s="26">
        <f t="shared" si="8"/>
        <v>96.328787807903822</v>
      </c>
      <c r="F27" s="26">
        <f t="shared" si="8"/>
        <v>98.690546672968964</v>
      </c>
      <c r="I27" s="26" t="s">
        <v>44</v>
      </c>
      <c r="J27" s="26">
        <f t="shared" si="8"/>
        <v>82.10661147292123</v>
      </c>
      <c r="K27" s="26">
        <f t="shared" si="8"/>
        <v>76.699087076952353</v>
      </c>
      <c r="L27" s="26">
        <f t="shared" si="8"/>
        <v>76.208667203332269</v>
      </c>
      <c r="M27" s="26">
        <f t="shared" si="8"/>
        <v>77.860607830263092</v>
      </c>
    </row>
    <row r="28" spans="2:13" x14ac:dyDescent="0.25">
      <c r="B28" s="26" t="s">
        <v>34</v>
      </c>
      <c r="C28" s="26">
        <f t="shared" ref="C28:M28" si="9">(C11/$B$17)*100</f>
        <v>100.63932038130143</v>
      </c>
      <c r="D28" s="26">
        <f t="shared" si="9"/>
        <v>107.56972754272216</v>
      </c>
      <c r="E28" s="26">
        <f t="shared" si="9"/>
        <v>94.405825671867149</v>
      </c>
      <c r="F28" s="26">
        <f t="shared" si="9"/>
        <v>102.6526230203734</v>
      </c>
      <c r="I28" s="26" t="s">
        <v>45</v>
      </c>
      <c r="J28" s="26">
        <f t="shared" si="9"/>
        <v>90.818017122751769</v>
      </c>
      <c r="K28" s="26">
        <f t="shared" si="9"/>
        <v>82.455067698914448</v>
      </c>
      <c r="L28" s="26">
        <f t="shared" si="9"/>
        <v>90.572807185941713</v>
      </c>
      <c r="M28" s="26">
        <f t="shared" si="9"/>
        <v>78.94469386668645</v>
      </c>
    </row>
    <row r="29" spans="2:13" x14ac:dyDescent="0.25">
      <c r="B29" s="26" t="s">
        <v>35</v>
      </c>
      <c r="C29" s="26">
        <f t="shared" ref="C29:M29" si="10">(C12/$B$17)*100</f>
        <v>109.2087623835051</v>
      </c>
      <c r="D29" s="26">
        <f t="shared" si="10"/>
        <v>103.19466603858507</v>
      </c>
      <c r="E29" s="26">
        <f t="shared" si="10"/>
        <v>101.43947912247107</v>
      </c>
      <c r="F29" s="26">
        <f t="shared" si="10"/>
        <v>103.27210075547244</v>
      </c>
      <c r="I29" s="26" t="s">
        <v>46</v>
      </c>
      <c r="J29" s="26">
        <f t="shared" si="10"/>
        <v>88.740185552940332</v>
      </c>
      <c r="K29" s="26">
        <f t="shared" si="10"/>
        <v>95.696404286656872</v>
      </c>
      <c r="L29" s="26">
        <f t="shared" si="10"/>
        <v>93.063623912485852</v>
      </c>
      <c r="M29" s="26">
        <f t="shared" si="10"/>
        <v>88.727279766792435</v>
      </c>
    </row>
    <row r="30" spans="2:13" x14ac:dyDescent="0.25">
      <c r="B30" s="26" t="s">
        <v>36</v>
      </c>
      <c r="C30" s="26">
        <f t="shared" ref="C30:M30" si="11">(C13/$B$17)*100</f>
        <v>101.28460968869631</v>
      </c>
      <c r="D30" s="26">
        <f t="shared" si="11"/>
        <v>105.34993232528387</v>
      </c>
      <c r="E30" s="26">
        <f t="shared" si="11"/>
        <v>103.99482477975468</v>
      </c>
      <c r="F30" s="26">
        <f t="shared" si="11"/>
        <v>93.321739635443791</v>
      </c>
      <c r="I30" s="26" t="s">
        <v>47</v>
      </c>
      <c r="J30" s="26">
        <f t="shared" si="11"/>
        <v>97.942011076390955</v>
      </c>
      <c r="K30" s="26">
        <f t="shared" si="11"/>
        <v>96.78049032308023</v>
      </c>
      <c r="L30" s="26">
        <f t="shared" si="11"/>
        <v>90.095293098469526</v>
      </c>
      <c r="M30" s="26">
        <f t="shared" si="11"/>
        <v>97.154758121369227</v>
      </c>
    </row>
    <row r="31" spans="2:13" x14ac:dyDescent="0.25">
      <c r="I31" s="26" t="s">
        <v>48</v>
      </c>
      <c r="J31" s="26">
        <f t="shared" ref="C31:M31" si="12">(J14/$B$17)*100</f>
        <v>92.315088315907829</v>
      </c>
      <c r="K31" s="26">
        <f t="shared" si="12"/>
        <v>96.741772964636525</v>
      </c>
      <c r="L31" s="26">
        <f t="shared" si="12"/>
        <v>101.14264604106941</v>
      </c>
      <c r="M31" s="26">
        <f t="shared" si="12"/>
        <v>94.070275232021842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Analysis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</dc:creator>
  <cp:lastModifiedBy>MedlockKakaley, Elizabeth</cp:lastModifiedBy>
  <dcterms:created xsi:type="dcterms:W3CDTF">2017-04-14T17:18:21Z</dcterms:created>
  <dcterms:modified xsi:type="dcterms:W3CDTF">2017-04-17T15:21:34Z</dcterms:modified>
</cp:coreProperties>
</file>