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Aa.ad.epa.gov\ord\RTP\Users\E-J\EMedlock\Net MyDocuments\LabBookData\CV-1a Transduction Assay\Flucinonide\"/>
    </mc:Choice>
  </mc:AlternateContent>
  <bookViews>
    <workbookView xWindow="165" yWindow="105" windowWidth="16215" windowHeight="5790" activeTab="2"/>
  </bookViews>
  <sheets>
    <sheet name="Raw Data" sheetId="1" r:id="rId1"/>
    <sheet name="Analysis" sheetId="2" r:id="rId2"/>
    <sheet name="Sheet1" sheetId="3" r:id="rId3"/>
  </sheets>
  <calcPr calcId="171027"/>
</workbook>
</file>

<file path=xl/calcChain.xml><?xml version="1.0" encoding="utf-8"?>
<calcChain xmlns="http://schemas.openxmlformats.org/spreadsheetml/2006/main">
  <c r="H20" i="3" l="1"/>
  <c r="H21" i="3"/>
  <c r="H22" i="3"/>
  <c r="H23" i="3"/>
  <c r="H24" i="3"/>
  <c r="H25" i="3"/>
  <c r="H26" i="3"/>
  <c r="H27" i="3"/>
  <c r="H28" i="3"/>
  <c r="H29" i="3"/>
  <c r="H30" i="3"/>
  <c r="H19" i="3"/>
  <c r="M20" i="3" l="1"/>
  <c r="N20" i="3"/>
  <c r="O20" i="3"/>
  <c r="P20" i="3"/>
  <c r="M21" i="3"/>
  <c r="N21" i="3"/>
  <c r="O21" i="3"/>
  <c r="P21" i="3"/>
  <c r="M22" i="3"/>
  <c r="N22" i="3"/>
  <c r="O22" i="3"/>
  <c r="P22" i="3"/>
  <c r="M23" i="3"/>
  <c r="N23" i="3"/>
  <c r="O23" i="3"/>
  <c r="P23" i="3"/>
  <c r="M24" i="3"/>
  <c r="N24" i="3"/>
  <c r="O24" i="3"/>
  <c r="P24" i="3"/>
  <c r="M25" i="3"/>
  <c r="N25" i="3"/>
  <c r="O25" i="3"/>
  <c r="P25" i="3"/>
  <c r="M26" i="3"/>
  <c r="N26" i="3"/>
  <c r="O26" i="3"/>
  <c r="P26" i="3"/>
  <c r="M27" i="3"/>
  <c r="N27" i="3"/>
  <c r="O27" i="3"/>
  <c r="P27" i="3"/>
  <c r="M28" i="3"/>
  <c r="N28" i="3"/>
  <c r="O28" i="3"/>
  <c r="P28" i="3"/>
  <c r="M29" i="3"/>
  <c r="N29" i="3"/>
  <c r="O29" i="3"/>
  <c r="P29" i="3"/>
  <c r="M30" i="3"/>
  <c r="N30" i="3"/>
  <c r="O30" i="3"/>
  <c r="P30" i="3"/>
  <c r="N19" i="3"/>
  <c r="O19" i="3"/>
  <c r="P19" i="3"/>
  <c r="M19" i="3"/>
  <c r="D20" i="3"/>
  <c r="E20" i="3"/>
  <c r="F20" i="3"/>
  <c r="G20" i="3"/>
  <c r="D21" i="3"/>
  <c r="E21" i="3"/>
  <c r="F21" i="3"/>
  <c r="G21" i="3"/>
  <c r="D22" i="3"/>
  <c r="E22" i="3"/>
  <c r="F22" i="3"/>
  <c r="G22" i="3"/>
  <c r="D23" i="3"/>
  <c r="E23" i="3"/>
  <c r="F23" i="3"/>
  <c r="G23" i="3"/>
  <c r="D24" i="3"/>
  <c r="E24" i="3"/>
  <c r="F24" i="3"/>
  <c r="G24" i="3"/>
  <c r="D25" i="3"/>
  <c r="E25" i="3"/>
  <c r="F25" i="3"/>
  <c r="G25" i="3"/>
  <c r="D26" i="3"/>
  <c r="E26" i="3"/>
  <c r="F26" i="3"/>
  <c r="G26" i="3"/>
  <c r="D27" i="3"/>
  <c r="E27" i="3"/>
  <c r="F27" i="3"/>
  <c r="G27" i="3"/>
  <c r="D28" i="3"/>
  <c r="E28" i="3"/>
  <c r="F28" i="3"/>
  <c r="G28" i="3"/>
  <c r="D29" i="3"/>
  <c r="E29" i="3"/>
  <c r="F29" i="3"/>
  <c r="G29" i="3"/>
  <c r="D30" i="3"/>
  <c r="E30" i="3"/>
  <c r="F30" i="3"/>
  <c r="G30" i="3"/>
  <c r="E19" i="3"/>
  <c r="F19" i="3"/>
  <c r="G19" i="3"/>
  <c r="D19" i="3"/>
  <c r="D9" i="2" l="1"/>
  <c r="E9" i="2"/>
  <c r="H9" i="2"/>
  <c r="I9" i="2"/>
  <c r="L9" i="2"/>
  <c r="M9" i="2"/>
  <c r="P9" i="2"/>
  <c r="Q9" i="2"/>
  <c r="T9" i="2"/>
  <c r="U9" i="2"/>
  <c r="X9" i="2"/>
  <c r="C10" i="2"/>
  <c r="F10" i="2"/>
  <c r="G10" i="2"/>
  <c r="J10" i="2"/>
  <c r="K10" i="2"/>
  <c r="N10" i="2"/>
  <c r="O10" i="2"/>
  <c r="R10" i="2"/>
  <c r="S10" i="2"/>
  <c r="V10" i="2"/>
  <c r="W10" i="2"/>
  <c r="D11" i="2"/>
  <c r="E11" i="2"/>
  <c r="H11" i="2"/>
  <c r="I11" i="2"/>
  <c r="L11" i="2"/>
  <c r="M11" i="2"/>
  <c r="P11" i="2"/>
  <c r="Q11" i="2"/>
  <c r="T11" i="2"/>
  <c r="U11" i="2"/>
  <c r="X11" i="2"/>
  <c r="C12" i="2"/>
  <c r="F12" i="2"/>
  <c r="G12" i="2"/>
  <c r="J12" i="2"/>
  <c r="K12" i="2"/>
  <c r="N12" i="2"/>
  <c r="O12" i="2"/>
  <c r="R12" i="2"/>
  <c r="S12" i="2"/>
  <c r="V12" i="2"/>
  <c r="W12" i="2"/>
  <c r="B11" i="2"/>
  <c r="B12" i="2"/>
  <c r="B7" i="2"/>
  <c r="F9" i="2" s="1"/>
  <c r="Q14" i="2" l="1"/>
  <c r="F15" i="2"/>
  <c r="F14" i="2"/>
  <c r="P15" i="2"/>
  <c r="B10" i="2"/>
  <c r="U12" i="2"/>
  <c r="Q12" i="2"/>
  <c r="M12" i="2"/>
  <c r="M15" i="2" s="1"/>
  <c r="I12" i="2"/>
  <c r="E12" i="2"/>
  <c r="W11" i="2"/>
  <c r="S11" i="2"/>
  <c r="O11" i="2"/>
  <c r="K11" i="2"/>
  <c r="G11" i="2"/>
  <c r="C11" i="2"/>
  <c r="U10" i="2"/>
  <c r="U14" i="2" s="1"/>
  <c r="Q10" i="2"/>
  <c r="M10" i="2"/>
  <c r="M14" i="2" s="1"/>
  <c r="I10" i="2"/>
  <c r="I14" i="2" s="1"/>
  <c r="E10" i="2"/>
  <c r="E15" i="2" s="1"/>
  <c r="W9" i="2"/>
  <c r="S9" i="2"/>
  <c r="O9" i="2"/>
  <c r="K9" i="2"/>
  <c r="G9" i="2"/>
  <c r="C9" i="2"/>
  <c r="B9" i="2"/>
  <c r="X12" i="2"/>
  <c r="T12" i="2"/>
  <c r="P12" i="2"/>
  <c r="P14" i="2" s="1"/>
  <c r="L12" i="2"/>
  <c r="H12" i="2"/>
  <c r="D12" i="2"/>
  <c r="V11" i="2"/>
  <c r="R11" i="2"/>
  <c r="N11" i="2"/>
  <c r="J11" i="2"/>
  <c r="F11" i="2"/>
  <c r="X10" i="2"/>
  <c r="X14" i="2" s="1"/>
  <c r="T10" i="2"/>
  <c r="T15" i="2" s="1"/>
  <c r="P10" i="2"/>
  <c r="L10" i="2"/>
  <c r="L14" i="2" s="1"/>
  <c r="H10" i="2"/>
  <c r="H15" i="2" s="1"/>
  <c r="D10" i="2"/>
  <c r="D14" i="2" s="1"/>
  <c r="V9" i="2"/>
  <c r="R9" i="2"/>
  <c r="N9" i="2"/>
  <c r="J9" i="2"/>
  <c r="J15" i="2" l="1"/>
  <c r="J14" i="2"/>
  <c r="K15" i="2"/>
  <c r="K14" i="2"/>
  <c r="U15" i="2"/>
  <c r="T14" i="2"/>
  <c r="N15" i="2"/>
  <c r="N14" i="2"/>
  <c r="B14" i="2"/>
  <c r="B15" i="2"/>
  <c r="O15" i="2"/>
  <c r="O14" i="2"/>
  <c r="D15" i="2"/>
  <c r="H14" i="2"/>
  <c r="E14" i="2"/>
  <c r="R15" i="2"/>
  <c r="R14" i="2"/>
  <c r="C15" i="2"/>
  <c r="C14" i="2"/>
  <c r="S15" i="2"/>
  <c r="S14" i="2"/>
  <c r="X15" i="2"/>
  <c r="I15" i="2"/>
  <c r="V15" i="2"/>
  <c r="V14" i="2"/>
  <c r="G15" i="2"/>
  <c r="G14" i="2"/>
  <c r="W15" i="2"/>
  <c r="W14" i="2"/>
  <c r="Q15" i="2"/>
  <c r="L15" i="2"/>
</calcChain>
</file>

<file path=xl/sharedStrings.xml><?xml version="1.0" encoding="utf-8"?>
<sst xmlns="http://schemas.openxmlformats.org/spreadsheetml/2006/main" count="133" uniqueCount="64">
  <si>
    <t>User: HARTIG</t>
  </si>
  <si>
    <t>Path: C:\Program Files\BMG\Omega\P Hartig\Data\</t>
  </si>
  <si>
    <t>Test ID: 666</t>
  </si>
  <si>
    <t>Test Name: LUCIFERASE</t>
  </si>
  <si>
    <t>Date: 3/9/2017</t>
  </si>
  <si>
    <t>Time: 1:47:28 PM</t>
  </si>
  <si>
    <t>ID1: elizabeth</t>
  </si>
  <si>
    <t>ID2: CV1a-hGR, Dex curve, flucinnonide</t>
  </si>
  <si>
    <t>ID3: 3-9-2017</t>
  </si>
  <si>
    <t>Luminescence</t>
  </si>
  <si>
    <t>1. Sum of Range 1 based on Raw Data (lens)</t>
  </si>
  <si>
    <t>A</t>
  </si>
  <si>
    <t>B</t>
  </si>
  <si>
    <t>C</t>
  </si>
  <si>
    <t>D</t>
  </si>
  <si>
    <t>E</t>
  </si>
  <si>
    <t>F</t>
  </si>
  <si>
    <t>G</t>
  </si>
  <si>
    <t>H</t>
  </si>
  <si>
    <t>Range (1):</t>
  </si>
  <si>
    <t xml:space="preserve">          Startinterval: </t>
  </si>
  <si>
    <t xml:space="preserve">          9 (1.6 s)</t>
  </si>
  <si>
    <t xml:space="preserve">          Stopinterval: </t>
  </si>
  <si>
    <t xml:space="preserve">          25 (4.8 s)</t>
  </si>
  <si>
    <t>2. Average based on Sum of Range 1 (lens)</t>
  </si>
  <si>
    <t>DMSO</t>
  </si>
  <si>
    <t>1pM DEX</t>
  </si>
  <si>
    <t>3pM DEX</t>
  </si>
  <si>
    <t>10pM DEX</t>
  </si>
  <si>
    <t>30pM DEX</t>
  </si>
  <si>
    <t>100pM DEX</t>
  </si>
  <si>
    <t>300pM DEX</t>
  </si>
  <si>
    <t>1nM DEX</t>
  </si>
  <si>
    <t>3nM DEX</t>
  </si>
  <si>
    <t>10nM DEX</t>
  </si>
  <si>
    <t>30nM DEX</t>
  </si>
  <si>
    <t>100nM DEX</t>
  </si>
  <si>
    <t>1pM flucinonide</t>
  </si>
  <si>
    <t>3pM flucinonide</t>
  </si>
  <si>
    <t>10pM flucinonide</t>
  </si>
  <si>
    <t>30pM flucinonide</t>
  </si>
  <si>
    <t>100pM flucinonide</t>
  </si>
  <si>
    <t>300pM flucinonide</t>
  </si>
  <si>
    <t>1nM flucinonide</t>
  </si>
  <si>
    <t>3nM flucinonide</t>
  </si>
  <si>
    <t>10nM flucinonide</t>
  </si>
  <si>
    <t>30nM flucinonide</t>
  </si>
  <si>
    <t>100nM flucinonide</t>
  </si>
  <si>
    <t>1pM</t>
  </si>
  <si>
    <t>3pM</t>
  </si>
  <si>
    <t>10pM</t>
  </si>
  <si>
    <t>30pM</t>
  </si>
  <si>
    <t>100pM</t>
  </si>
  <si>
    <t>300pM</t>
  </si>
  <si>
    <t>1nM</t>
  </si>
  <si>
    <t>3nM</t>
  </si>
  <si>
    <t>10nM</t>
  </si>
  <si>
    <t xml:space="preserve">30nM </t>
  </si>
  <si>
    <t>100nM</t>
  </si>
  <si>
    <t>Average</t>
  </si>
  <si>
    <t>Avg Fold Ind</t>
  </si>
  <si>
    <t>Std Error</t>
  </si>
  <si>
    <t>Fold Induction</t>
  </si>
  <si>
    <t>Top of Curve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</si>
</sst>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3" fillId="0" borderId="1" xfId="0" applyFont="1" applyBorder="1"/>
    <xf numFmtId="0" fontId="3" fillId="0" borderId="0" xfId="0" applyFont="1" applyBorder="1"/>
    <xf numFmtId="0" fontId="2" fillId="0" borderId="2" xfId="0" applyFont="1" applyBorder="1"/>
    <xf numFmtId="0" fontId="4" fillId="2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4" fillId="4" borderId="9" xfId="0" applyFont="1" applyFill="1" applyBorder="1" applyAlignment="1">
      <alignment horizontal="center" vertical="center"/>
    </xf>
    <xf numFmtId="0" fontId="0" fillId="0" borderId="9" xfId="0" applyBorder="1"/>
    <xf numFmtId="0" fontId="4" fillId="0" borderId="9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0" fontId="0" fillId="0" borderId="10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CV1a-hGR</a:t>
            </a:r>
            <a:r>
              <a:rPr lang="en-US" baseline="0"/>
              <a:t> Transactivation Assay:</a:t>
            </a:r>
          </a:p>
          <a:p>
            <a:pPr>
              <a:defRPr/>
            </a:pPr>
            <a:r>
              <a:rPr lang="en-US" baseline="0"/>
              <a:t>Flucinonide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43210747249494"/>
          <c:y val="0.1118452816059224"/>
          <c:w val="0.86365690672453455"/>
          <c:h val="0.6157689454550577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915-4758-86C2-4491BB45E72B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B915-4758-86C2-4491BB45E72B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915-4758-86C2-4491BB45E72B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B915-4758-86C2-4491BB45E72B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915-4758-86C2-4491BB45E72B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B915-4758-86C2-4491BB45E72B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915-4758-86C2-4491BB45E72B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B915-4758-86C2-4491BB45E72B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915-4758-86C2-4491BB45E72B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B915-4758-86C2-4491BB45E72B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915-4758-86C2-4491BB45E72B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B915-4758-86C2-4491BB45E72B}"/>
              </c:ext>
            </c:extLst>
          </c:dPt>
          <c:errBars>
            <c:errBarType val="both"/>
            <c:errValType val="cust"/>
            <c:noEndCap val="0"/>
            <c:plus>
              <c:numRef>
                <c:f>Analysis!$C$18:$C$41</c:f>
                <c:numCache>
                  <c:formatCode>General</c:formatCode>
                  <c:ptCount val="24"/>
                  <c:pt idx="0">
                    <c:v>1.2931963643707722E-2</c:v>
                  </c:pt>
                  <c:pt idx="1">
                    <c:v>7.9408517084079019E-2</c:v>
                  </c:pt>
                  <c:pt idx="2">
                    <c:v>1.5682842136076944</c:v>
                  </c:pt>
                  <c:pt idx="3">
                    <c:v>4.7995495830067375E-2</c:v>
                  </c:pt>
                  <c:pt idx="4">
                    <c:v>0.30841739678135927</c:v>
                  </c:pt>
                  <c:pt idx="5">
                    <c:v>0.72196358454810727</c:v>
                  </c:pt>
                  <c:pt idx="6">
                    <c:v>0.63207769393414381</c:v>
                  </c:pt>
                  <c:pt idx="7">
                    <c:v>1.3335162647911076</c:v>
                  </c:pt>
                  <c:pt idx="8">
                    <c:v>1.1720866442461237</c:v>
                  </c:pt>
                  <c:pt idx="9">
                    <c:v>1.0149265405889087</c:v>
                  </c:pt>
                  <c:pt idx="10">
                    <c:v>0.53403625125517962</c:v>
                  </c:pt>
                  <c:pt idx="11">
                    <c:v>0.6475440211256448</c:v>
                  </c:pt>
                  <c:pt idx="13">
                    <c:v>2.5155706999798546E-2</c:v>
                  </c:pt>
                  <c:pt idx="14">
                    <c:v>6.7599726705609431E-2</c:v>
                  </c:pt>
                  <c:pt idx="15">
                    <c:v>0.23710615512833788</c:v>
                  </c:pt>
                  <c:pt idx="16">
                    <c:v>0.27470868650236874</c:v>
                  </c:pt>
                  <c:pt idx="17">
                    <c:v>0.33340223498814842</c:v>
                  </c:pt>
                  <c:pt idx="18">
                    <c:v>0.94334074970490533</c:v>
                  </c:pt>
                  <c:pt idx="19">
                    <c:v>0.69022646569733059</c:v>
                  </c:pt>
                  <c:pt idx="20">
                    <c:v>1.094773009472207</c:v>
                  </c:pt>
                  <c:pt idx="21">
                    <c:v>0.66507971612914607</c:v>
                  </c:pt>
                  <c:pt idx="22">
                    <c:v>0.68537284531399523</c:v>
                  </c:pt>
                  <c:pt idx="23">
                    <c:v>0.84243065310070919</c:v>
                  </c:pt>
                </c:numCache>
              </c:numRef>
            </c:plus>
            <c:minus>
              <c:numRef>
                <c:f>Analysis!$C$18:$C$41</c:f>
                <c:numCache>
                  <c:formatCode>General</c:formatCode>
                  <c:ptCount val="24"/>
                  <c:pt idx="0">
                    <c:v>1.2931963643707722E-2</c:v>
                  </c:pt>
                  <c:pt idx="1">
                    <c:v>7.9408517084079019E-2</c:v>
                  </c:pt>
                  <c:pt idx="2">
                    <c:v>1.5682842136076944</c:v>
                  </c:pt>
                  <c:pt idx="3">
                    <c:v>4.7995495830067375E-2</c:v>
                  </c:pt>
                  <c:pt idx="4">
                    <c:v>0.30841739678135927</c:v>
                  </c:pt>
                  <c:pt idx="5">
                    <c:v>0.72196358454810727</c:v>
                  </c:pt>
                  <c:pt idx="6">
                    <c:v>0.63207769393414381</c:v>
                  </c:pt>
                  <c:pt idx="7">
                    <c:v>1.3335162647911076</c:v>
                  </c:pt>
                  <c:pt idx="8">
                    <c:v>1.1720866442461237</c:v>
                  </c:pt>
                  <c:pt idx="9">
                    <c:v>1.0149265405889087</c:v>
                  </c:pt>
                  <c:pt idx="10">
                    <c:v>0.53403625125517962</c:v>
                  </c:pt>
                  <c:pt idx="11">
                    <c:v>0.6475440211256448</c:v>
                  </c:pt>
                  <c:pt idx="13">
                    <c:v>2.5155706999798546E-2</c:v>
                  </c:pt>
                  <c:pt idx="14">
                    <c:v>6.7599726705609431E-2</c:v>
                  </c:pt>
                  <c:pt idx="15">
                    <c:v>0.23710615512833788</c:v>
                  </c:pt>
                  <c:pt idx="16">
                    <c:v>0.27470868650236874</c:v>
                  </c:pt>
                  <c:pt idx="17">
                    <c:v>0.33340223498814842</c:v>
                  </c:pt>
                  <c:pt idx="18">
                    <c:v>0.94334074970490533</c:v>
                  </c:pt>
                  <c:pt idx="19">
                    <c:v>0.69022646569733059</c:v>
                  </c:pt>
                  <c:pt idx="20">
                    <c:v>1.094773009472207</c:v>
                  </c:pt>
                  <c:pt idx="21">
                    <c:v>0.66507971612914607</c:v>
                  </c:pt>
                  <c:pt idx="22">
                    <c:v>0.68537284531399523</c:v>
                  </c:pt>
                  <c:pt idx="23">
                    <c:v>0.84243065310070919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Analysis!$A$18:$A$41</c:f>
              <c:strCache>
                <c:ptCount val="24"/>
                <c:pt idx="0">
                  <c:v>DMSO</c:v>
                </c:pt>
                <c:pt idx="1">
                  <c:v>1pM</c:v>
                </c:pt>
                <c:pt idx="2">
                  <c:v>3pM</c:v>
                </c:pt>
                <c:pt idx="3">
                  <c:v>10pM</c:v>
                </c:pt>
                <c:pt idx="4">
                  <c:v>30pM</c:v>
                </c:pt>
                <c:pt idx="5">
                  <c:v>100pM</c:v>
                </c:pt>
                <c:pt idx="6">
                  <c:v>300pM</c:v>
                </c:pt>
                <c:pt idx="7">
                  <c:v>1nM</c:v>
                </c:pt>
                <c:pt idx="8">
                  <c:v>3nM</c:v>
                </c:pt>
                <c:pt idx="9">
                  <c:v>10nM</c:v>
                </c:pt>
                <c:pt idx="10">
                  <c:v>30nM </c:v>
                </c:pt>
                <c:pt idx="11">
                  <c:v>100nM</c:v>
                </c:pt>
                <c:pt idx="13">
                  <c:v>1pM</c:v>
                </c:pt>
                <c:pt idx="14">
                  <c:v>3pM</c:v>
                </c:pt>
                <c:pt idx="15">
                  <c:v>10pM</c:v>
                </c:pt>
                <c:pt idx="16">
                  <c:v>30pM</c:v>
                </c:pt>
                <c:pt idx="17">
                  <c:v>100pM</c:v>
                </c:pt>
                <c:pt idx="18">
                  <c:v>300pM</c:v>
                </c:pt>
                <c:pt idx="19">
                  <c:v>1nM</c:v>
                </c:pt>
                <c:pt idx="20">
                  <c:v>3nM</c:v>
                </c:pt>
                <c:pt idx="21">
                  <c:v>10nM</c:v>
                </c:pt>
                <c:pt idx="22">
                  <c:v>30nM </c:v>
                </c:pt>
                <c:pt idx="23">
                  <c:v>100nM</c:v>
                </c:pt>
              </c:strCache>
            </c:strRef>
          </c:cat>
          <c:val>
            <c:numRef>
              <c:f>Analysis!$B$18:$B$41</c:f>
              <c:numCache>
                <c:formatCode>General</c:formatCode>
                <c:ptCount val="24"/>
                <c:pt idx="0">
                  <c:v>1</c:v>
                </c:pt>
                <c:pt idx="1">
                  <c:v>0.95592556317335942</c:v>
                </c:pt>
                <c:pt idx="2">
                  <c:v>8.4436826640548475</c:v>
                </c:pt>
                <c:pt idx="3">
                  <c:v>1.0871694417238003</c:v>
                </c:pt>
                <c:pt idx="4">
                  <c:v>3.9441723800195891</c:v>
                </c:pt>
                <c:pt idx="5">
                  <c:v>21.485798237022529</c:v>
                </c:pt>
                <c:pt idx="6">
                  <c:v>37.262487757100878</c:v>
                </c:pt>
                <c:pt idx="7">
                  <c:v>42.339862879529875</c:v>
                </c:pt>
                <c:pt idx="8">
                  <c:v>51.469147894221351</c:v>
                </c:pt>
                <c:pt idx="9">
                  <c:v>54.959843290891278</c:v>
                </c:pt>
                <c:pt idx="10">
                  <c:v>54.942213516160628</c:v>
                </c:pt>
                <c:pt idx="11">
                  <c:v>54.707149853085212</c:v>
                </c:pt>
                <c:pt idx="13">
                  <c:v>0.95690499510284033</c:v>
                </c:pt>
                <c:pt idx="14">
                  <c:v>0.87659157688540645</c:v>
                </c:pt>
                <c:pt idx="15">
                  <c:v>4.1762977473065623</c:v>
                </c:pt>
                <c:pt idx="16">
                  <c:v>5.2095984329089129</c:v>
                </c:pt>
                <c:pt idx="17">
                  <c:v>26.950048971596473</c:v>
                </c:pt>
                <c:pt idx="18">
                  <c:v>45.691478942213514</c:v>
                </c:pt>
                <c:pt idx="19">
                  <c:v>49.241919686581788</c:v>
                </c:pt>
                <c:pt idx="20">
                  <c:v>50.824681684622917</c:v>
                </c:pt>
                <c:pt idx="21">
                  <c:v>51.032321253672876</c:v>
                </c:pt>
                <c:pt idx="22">
                  <c:v>51.232125367286976</c:v>
                </c:pt>
                <c:pt idx="23">
                  <c:v>51.911851126346718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15-4758-86C2-4491BB45E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2501912"/>
        <c:axId val="422501584"/>
      </c:barChart>
      <c:catAx>
        <c:axId val="4225019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500"/>
                  <a:t>Treatment</a:t>
                </a:r>
              </a:p>
            </c:rich>
          </c:tx>
          <c:layout>
            <c:manualLayout>
              <c:xMode val="edge"/>
              <c:yMode val="edge"/>
              <c:x val="0.44066382497819601"/>
              <c:y val="0.912573852571867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9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501584"/>
        <c:crosses val="autoZero"/>
        <c:auto val="1"/>
        <c:lblAlgn val="ctr"/>
        <c:lblOffset val="100"/>
        <c:noMultiLvlLbl val="0"/>
      </c:catAx>
      <c:valAx>
        <c:axId val="422501584"/>
        <c:scaling>
          <c:orientation val="minMax"/>
          <c:max val="7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500"/>
                  <a:t>Fold Induction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501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247649</xdr:colOff>
      <xdr:row>17</xdr:row>
      <xdr:rowOff>42862</xdr:rowOff>
    </xdr:from>
    <xdr:to>
      <xdr:col>13</xdr:col>
      <xdr:colOff>495300</xdr:colOff>
      <xdr:row>36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561975</xdr:colOff>
      <xdr:row>31</xdr:row>
      <xdr:rowOff>57150</xdr:rowOff>
    </xdr:from>
    <xdr:to>
      <xdr:col>9</xdr:col>
      <xdr:colOff>180975</xdr:colOff>
      <xdr:row>34</xdr:row>
      <xdr:rowOff>85725</xdr:rowOff>
    </xdr:to>
    <xdr:cxnSp macro="">
      <xdr:nvCxnSpPr>
        <xdr:cNvPr id="4" name="Straight Connector 3"/>
        <xdr:cNvCxnSpPr/>
      </xdr:nvCxnSpPr>
      <xdr:spPr>
        <a:xfrm flipH="1">
          <a:off x="5438775" y="6057900"/>
          <a:ext cx="228600" cy="600075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571499</xdr:colOff>
      <xdr:row>34</xdr:row>
      <xdr:rowOff>38099</xdr:rowOff>
    </xdr:from>
    <xdr:to>
      <xdr:col>7</xdr:col>
      <xdr:colOff>390524</xdr:colOff>
      <xdr:row>35</xdr:row>
      <xdr:rowOff>180974</xdr:rowOff>
    </xdr:to>
    <xdr:sp macro="" textlink="">
      <xdr:nvSpPr>
        <xdr:cNvPr id="5" name="TextBox 4"/>
        <xdr:cNvSpPr txBox="1"/>
      </xdr:nvSpPr>
      <xdr:spPr>
        <a:xfrm>
          <a:off x="3009899" y="6610349"/>
          <a:ext cx="1647825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500">
              <a:solidFill>
                <a:schemeClr val="tx1">
                  <a:lumMod val="65000"/>
                  <a:lumOff val="35000"/>
                </a:schemeClr>
              </a:solidFill>
            </a:rPr>
            <a:t>Dexamethasone</a:t>
          </a:r>
        </a:p>
      </xdr:txBody>
    </xdr:sp>
    <xdr:clientData/>
  </xdr:twoCellAnchor>
  <xdr:twoCellAnchor>
    <xdr:from>
      <xdr:col>10</xdr:col>
      <xdr:colOff>152400</xdr:colOff>
      <xdr:row>34</xdr:row>
      <xdr:rowOff>47625</xdr:rowOff>
    </xdr:from>
    <xdr:to>
      <xdr:col>12</xdr:col>
      <xdr:colOff>266700</xdr:colOff>
      <xdr:row>35</xdr:row>
      <xdr:rowOff>180975</xdr:rowOff>
    </xdr:to>
    <xdr:sp macro="" textlink="">
      <xdr:nvSpPr>
        <xdr:cNvPr id="6" name="TextBox 5"/>
        <xdr:cNvSpPr txBox="1"/>
      </xdr:nvSpPr>
      <xdr:spPr>
        <a:xfrm>
          <a:off x="6248400" y="6619875"/>
          <a:ext cx="1333500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500">
              <a:solidFill>
                <a:schemeClr val="tx1">
                  <a:lumMod val="65000"/>
                  <a:lumOff val="35000"/>
                </a:schemeClr>
              </a:solidFill>
            </a:rPr>
            <a:t>Flucinonide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32"/>
  <sheetViews>
    <sheetView workbookViewId="0">
      <selection activeCell="D16" sqref="D16"/>
    </sheetView>
  </sheetViews>
  <sheetFormatPr defaultRowHeight="15" x14ac:dyDescent="0.25"/>
  <cols>
    <col min="1" max="1" width="4.140625" customWidth="1"/>
  </cols>
  <sheetData>
    <row r="3" spans="1:19" x14ac:dyDescent="0.25">
      <c r="A3" s="1" t="s">
        <v>0</v>
      </c>
      <c r="D3" s="1" t="s">
        <v>1</v>
      </c>
      <c r="K3" s="1" t="s">
        <v>2</v>
      </c>
    </row>
    <row r="4" spans="1:19" x14ac:dyDescent="0.25">
      <c r="A4" s="1" t="s">
        <v>3</v>
      </c>
      <c r="I4" s="1" t="s">
        <v>4</v>
      </c>
      <c r="K4" s="1" t="s">
        <v>5</v>
      </c>
    </row>
    <row r="5" spans="1:19" x14ac:dyDescent="0.25">
      <c r="A5" s="1" t="s">
        <v>6</v>
      </c>
    </row>
    <row r="6" spans="1:19" x14ac:dyDescent="0.25">
      <c r="A6" s="1" t="s">
        <v>7</v>
      </c>
    </row>
    <row r="7" spans="1:19" x14ac:dyDescent="0.25">
      <c r="A7" s="1" t="s">
        <v>8</v>
      </c>
    </row>
    <row r="8" spans="1:19" x14ac:dyDescent="0.25">
      <c r="A8" s="1" t="s">
        <v>9</v>
      </c>
    </row>
    <row r="12" spans="1:19" x14ac:dyDescent="0.25">
      <c r="B12" t="s">
        <v>10</v>
      </c>
      <c r="O12" s="21" t="s">
        <v>19</v>
      </c>
      <c r="P12" s="4"/>
      <c r="Q12" s="4"/>
      <c r="R12" s="4"/>
      <c r="S12" s="5"/>
    </row>
    <row r="13" spans="1:19" x14ac:dyDescent="0.25"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2">
        <v>6</v>
      </c>
      <c r="H13" s="2">
        <v>7</v>
      </c>
      <c r="I13" s="2">
        <v>8</v>
      </c>
      <c r="J13" s="2">
        <v>9</v>
      </c>
      <c r="K13" s="2">
        <v>10</v>
      </c>
      <c r="L13" s="2">
        <v>11</v>
      </c>
      <c r="M13" s="2">
        <v>12</v>
      </c>
      <c r="O13" s="19" t="s">
        <v>20</v>
      </c>
      <c r="P13" s="20" t="s">
        <v>21</v>
      </c>
      <c r="Q13" s="3"/>
      <c r="R13" s="3"/>
      <c r="S13" s="6"/>
    </row>
    <row r="14" spans="1:19" x14ac:dyDescent="0.25">
      <c r="A14" s="2" t="s">
        <v>11</v>
      </c>
      <c r="B14" s="10">
        <v>252</v>
      </c>
      <c r="C14" s="11">
        <v>200</v>
      </c>
      <c r="D14" s="11">
        <v>1591</v>
      </c>
      <c r="E14" s="11">
        <v>253</v>
      </c>
      <c r="F14" s="11">
        <v>945</v>
      </c>
      <c r="G14" s="11">
        <v>5735</v>
      </c>
      <c r="H14" s="11">
        <v>9273</v>
      </c>
      <c r="I14" s="11">
        <v>9889</v>
      </c>
      <c r="J14" s="11">
        <v>13305</v>
      </c>
      <c r="K14" s="11">
        <v>13537</v>
      </c>
      <c r="L14" s="11">
        <v>14240</v>
      </c>
      <c r="M14" s="12">
        <v>14446</v>
      </c>
      <c r="O14" s="19" t="s">
        <v>22</v>
      </c>
      <c r="P14" s="20" t="s">
        <v>23</v>
      </c>
      <c r="Q14" s="3"/>
      <c r="R14" s="3"/>
      <c r="S14" s="6"/>
    </row>
    <row r="15" spans="1:19" x14ac:dyDescent="0.25">
      <c r="A15" s="2" t="s">
        <v>12</v>
      </c>
      <c r="B15" s="13">
        <v>258</v>
      </c>
      <c r="C15" s="14">
        <v>267</v>
      </c>
      <c r="D15" s="14">
        <v>2393</v>
      </c>
      <c r="E15" s="14">
        <v>301</v>
      </c>
      <c r="F15" s="14">
        <v>857</v>
      </c>
      <c r="G15" s="14">
        <v>5111</v>
      </c>
      <c r="H15" s="14">
        <v>9592</v>
      </c>
      <c r="I15" s="14">
        <v>10736</v>
      </c>
      <c r="J15" s="14">
        <v>12318</v>
      </c>
      <c r="K15" s="14">
        <v>13705</v>
      </c>
      <c r="L15" s="14">
        <v>14253</v>
      </c>
      <c r="M15" s="15">
        <v>13900</v>
      </c>
      <c r="O15" s="7"/>
      <c r="P15" s="8"/>
      <c r="Q15" s="8"/>
      <c r="R15" s="8"/>
      <c r="S15" s="9"/>
    </row>
    <row r="16" spans="1:19" x14ac:dyDescent="0.25">
      <c r="A16" s="2" t="s">
        <v>13</v>
      </c>
      <c r="B16" s="13">
        <v>263</v>
      </c>
      <c r="C16" s="14">
        <v>221</v>
      </c>
      <c r="D16" s="14">
        <v>1454</v>
      </c>
      <c r="E16" s="14">
        <v>260</v>
      </c>
      <c r="F16" s="14">
        <v>1226</v>
      </c>
      <c r="G16" s="14">
        <v>5231</v>
      </c>
      <c r="H16" s="14">
        <v>9246</v>
      </c>
      <c r="I16" s="14">
        <v>11464</v>
      </c>
      <c r="J16" s="14">
        <v>13179</v>
      </c>
      <c r="K16" s="14">
        <v>14184</v>
      </c>
      <c r="L16" s="14">
        <v>13690</v>
      </c>
      <c r="M16" s="15">
        <v>13800</v>
      </c>
    </row>
    <row r="17" spans="1:13" x14ac:dyDescent="0.25">
      <c r="A17" s="2" t="s">
        <v>14</v>
      </c>
      <c r="B17" s="13">
        <v>248</v>
      </c>
      <c r="C17" s="14">
        <v>288</v>
      </c>
      <c r="D17" s="14">
        <v>3183</v>
      </c>
      <c r="E17" s="14">
        <v>296</v>
      </c>
      <c r="F17" s="14">
        <v>999</v>
      </c>
      <c r="G17" s="14">
        <v>5860</v>
      </c>
      <c r="H17" s="14">
        <v>9934</v>
      </c>
      <c r="I17" s="14">
        <v>11140</v>
      </c>
      <c r="J17" s="14">
        <v>13748</v>
      </c>
      <c r="K17" s="14">
        <v>14688</v>
      </c>
      <c r="L17" s="14">
        <v>13913</v>
      </c>
      <c r="M17" s="15">
        <v>13710</v>
      </c>
    </row>
    <row r="18" spans="1:13" x14ac:dyDescent="0.25">
      <c r="A18" s="2" t="s">
        <v>15</v>
      </c>
      <c r="B18" s="13">
        <v>255</v>
      </c>
      <c r="C18" s="14">
        <v>220</v>
      </c>
      <c r="D18" s="14">
        <v>887</v>
      </c>
      <c r="E18" s="14">
        <v>1477</v>
      </c>
      <c r="F18" s="14">
        <v>7059</v>
      </c>
      <c r="G18" s="14">
        <v>11971</v>
      </c>
      <c r="H18" s="14">
        <v>12428</v>
      </c>
      <c r="I18" s="14">
        <v>12987</v>
      </c>
      <c r="J18" s="14">
        <v>12851</v>
      </c>
      <c r="K18" s="14">
        <v>13157</v>
      </c>
      <c r="L18" s="14">
        <v>13238</v>
      </c>
      <c r="M18" s="15">
        <v>291</v>
      </c>
    </row>
    <row r="19" spans="1:13" x14ac:dyDescent="0.25">
      <c r="A19" s="2" t="s">
        <v>16</v>
      </c>
      <c r="B19" s="13">
        <v>253</v>
      </c>
      <c r="C19" s="14">
        <v>194</v>
      </c>
      <c r="D19" s="14">
        <v>1146</v>
      </c>
      <c r="E19" s="14">
        <v>1218</v>
      </c>
      <c r="F19" s="14">
        <v>6696</v>
      </c>
      <c r="G19" s="14">
        <v>11954</v>
      </c>
      <c r="H19" s="14">
        <v>12662</v>
      </c>
      <c r="I19" s="14">
        <v>13585</v>
      </c>
      <c r="J19" s="14">
        <v>12651</v>
      </c>
      <c r="K19" s="14">
        <v>13515</v>
      </c>
      <c r="L19" s="14">
        <v>13473</v>
      </c>
      <c r="M19" s="15">
        <v>265</v>
      </c>
    </row>
    <row r="20" spans="1:13" x14ac:dyDescent="0.25">
      <c r="A20" s="2" t="s">
        <v>17</v>
      </c>
      <c r="B20" s="13">
        <v>242</v>
      </c>
      <c r="C20" s="14">
        <v>273</v>
      </c>
      <c r="D20" s="14">
        <v>1098</v>
      </c>
      <c r="E20" s="14">
        <v>1202</v>
      </c>
      <c r="F20" s="14">
        <v>6778</v>
      </c>
      <c r="G20" s="14">
        <v>11773</v>
      </c>
      <c r="H20" s="14">
        <v>13007</v>
      </c>
      <c r="I20" s="14">
        <v>13088</v>
      </c>
      <c r="J20" s="14">
        <v>13409</v>
      </c>
      <c r="K20" s="14">
        <v>12686</v>
      </c>
      <c r="L20" s="14">
        <v>13637</v>
      </c>
      <c r="M20" s="15">
        <v>246</v>
      </c>
    </row>
    <row r="21" spans="1:13" x14ac:dyDescent="0.25">
      <c r="A21" s="2" t="s">
        <v>18</v>
      </c>
      <c r="B21" s="16">
        <v>227</v>
      </c>
      <c r="C21" s="17">
        <v>208</v>
      </c>
      <c r="D21" s="17">
        <v>1133</v>
      </c>
      <c r="E21" s="17">
        <v>1422</v>
      </c>
      <c r="F21" s="17">
        <v>6983</v>
      </c>
      <c r="G21" s="17">
        <v>10953</v>
      </c>
      <c r="H21" s="17">
        <v>12179</v>
      </c>
      <c r="I21" s="17">
        <v>12232</v>
      </c>
      <c r="J21" s="17">
        <v>13193</v>
      </c>
      <c r="K21" s="17">
        <v>12950</v>
      </c>
      <c r="L21" s="17">
        <v>12654</v>
      </c>
      <c r="M21" s="18">
        <v>207</v>
      </c>
    </row>
    <row r="23" spans="1:13" x14ac:dyDescent="0.25">
      <c r="B23" t="s">
        <v>24</v>
      </c>
    </row>
    <row r="24" spans="1:13" x14ac:dyDescent="0.25">
      <c r="B24" s="2">
        <v>1</v>
      </c>
      <c r="C24" s="2">
        <v>2</v>
      </c>
      <c r="D24" s="2">
        <v>3</v>
      </c>
      <c r="E24" s="2">
        <v>4</v>
      </c>
      <c r="F24" s="2">
        <v>5</v>
      </c>
      <c r="G24" s="2">
        <v>6</v>
      </c>
      <c r="H24" s="2">
        <v>7</v>
      </c>
      <c r="I24" s="2">
        <v>8</v>
      </c>
      <c r="J24" s="2">
        <v>9</v>
      </c>
      <c r="K24" s="2">
        <v>10</v>
      </c>
      <c r="L24" s="2">
        <v>11</v>
      </c>
      <c r="M24" s="2">
        <v>12</v>
      </c>
    </row>
    <row r="25" spans="1:13" x14ac:dyDescent="0.25">
      <c r="A25" s="2" t="s">
        <v>11</v>
      </c>
      <c r="B25" s="10">
        <v>255</v>
      </c>
      <c r="C25" s="11">
        <v>244</v>
      </c>
      <c r="D25" s="11">
        <v>2155</v>
      </c>
      <c r="E25" s="11">
        <v>278</v>
      </c>
      <c r="F25" s="11">
        <v>1007</v>
      </c>
      <c r="G25" s="11">
        <v>5484</v>
      </c>
      <c r="H25" s="11">
        <v>9511</v>
      </c>
      <c r="I25" s="11">
        <v>10807</v>
      </c>
      <c r="J25" s="11">
        <v>13138</v>
      </c>
      <c r="K25" s="11">
        <v>14029</v>
      </c>
      <c r="L25" s="11">
        <v>14024</v>
      </c>
      <c r="M25" s="12">
        <v>13964</v>
      </c>
    </row>
    <row r="26" spans="1:13" x14ac:dyDescent="0.25">
      <c r="A26" s="2" t="s">
        <v>12</v>
      </c>
      <c r="B26" s="13">
        <v>255</v>
      </c>
      <c r="C26" s="14">
        <v>244</v>
      </c>
      <c r="D26" s="14">
        <v>2155</v>
      </c>
      <c r="E26" s="14">
        <v>278</v>
      </c>
      <c r="F26" s="14">
        <v>1007</v>
      </c>
      <c r="G26" s="14">
        <v>5484</v>
      </c>
      <c r="H26" s="14">
        <v>9511</v>
      </c>
      <c r="I26" s="14">
        <v>10807</v>
      </c>
      <c r="J26" s="14">
        <v>13138</v>
      </c>
      <c r="K26" s="14">
        <v>14029</v>
      </c>
      <c r="L26" s="14">
        <v>14024</v>
      </c>
      <c r="M26" s="15">
        <v>13964</v>
      </c>
    </row>
    <row r="27" spans="1:13" x14ac:dyDescent="0.25">
      <c r="A27" s="2" t="s">
        <v>13</v>
      </c>
      <c r="B27" s="13">
        <v>255</v>
      </c>
      <c r="C27" s="14">
        <v>244</v>
      </c>
      <c r="D27" s="14">
        <v>2155</v>
      </c>
      <c r="E27" s="14">
        <v>278</v>
      </c>
      <c r="F27" s="14">
        <v>1007</v>
      </c>
      <c r="G27" s="14">
        <v>5484</v>
      </c>
      <c r="H27" s="14">
        <v>9511</v>
      </c>
      <c r="I27" s="14">
        <v>10807</v>
      </c>
      <c r="J27" s="14">
        <v>13138</v>
      </c>
      <c r="K27" s="14">
        <v>14029</v>
      </c>
      <c r="L27" s="14">
        <v>14024</v>
      </c>
      <c r="M27" s="15">
        <v>13964</v>
      </c>
    </row>
    <row r="28" spans="1:13" x14ac:dyDescent="0.25">
      <c r="A28" s="2" t="s">
        <v>14</v>
      </c>
      <c r="B28" s="13">
        <v>255</v>
      </c>
      <c r="C28" s="14">
        <v>244</v>
      </c>
      <c r="D28" s="14">
        <v>2155</v>
      </c>
      <c r="E28" s="14">
        <v>278</v>
      </c>
      <c r="F28" s="14">
        <v>1007</v>
      </c>
      <c r="G28" s="14">
        <v>5484</v>
      </c>
      <c r="H28" s="14">
        <v>9511</v>
      </c>
      <c r="I28" s="14">
        <v>10807</v>
      </c>
      <c r="J28" s="14">
        <v>13138</v>
      </c>
      <c r="K28" s="14">
        <v>14029</v>
      </c>
      <c r="L28" s="14">
        <v>14024</v>
      </c>
      <c r="M28" s="15">
        <v>13964</v>
      </c>
    </row>
    <row r="29" spans="1:13" x14ac:dyDescent="0.25">
      <c r="A29" s="2" t="s">
        <v>15</v>
      </c>
      <c r="B29" s="13">
        <v>244</v>
      </c>
      <c r="C29" s="14">
        <v>224</v>
      </c>
      <c r="D29" s="14">
        <v>1066</v>
      </c>
      <c r="E29" s="14">
        <v>1330</v>
      </c>
      <c r="F29" s="14">
        <v>6879</v>
      </c>
      <c r="G29" s="14">
        <v>11663</v>
      </c>
      <c r="H29" s="14">
        <v>12569</v>
      </c>
      <c r="I29" s="14">
        <v>12973</v>
      </c>
      <c r="J29" s="14">
        <v>13026</v>
      </c>
      <c r="K29" s="14">
        <v>13077</v>
      </c>
      <c r="L29" s="14">
        <v>13251</v>
      </c>
      <c r="M29" s="15">
        <v>252</v>
      </c>
    </row>
    <row r="30" spans="1:13" x14ac:dyDescent="0.25">
      <c r="A30" s="2" t="s">
        <v>16</v>
      </c>
      <c r="B30" s="13">
        <v>244</v>
      </c>
      <c r="C30" s="14">
        <v>224</v>
      </c>
      <c r="D30" s="14">
        <v>1066</v>
      </c>
      <c r="E30" s="14">
        <v>1330</v>
      </c>
      <c r="F30" s="14">
        <v>6879</v>
      </c>
      <c r="G30" s="14">
        <v>11663</v>
      </c>
      <c r="H30" s="14">
        <v>12569</v>
      </c>
      <c r="I30" s="14">
        <v>12973</v>
      </c>
      <c r="J30" s="14">
        <v>13026</v>
      </c>
      <c r="K30" s="14">
        <v>13077</v>
      </c>
      <c r="L30" s="14">
        <v>13251</v>
      </c>
      <c r="M30" s="15">
        <v>252</v>
      </c>
    </row>
    <row r="31" spans="1:13" x14ac:dyDescent="0.25">
      <c r="A31" s="2" t="s">
        <v>17</v>
      </c>
      <c r="B31" s="13">
        <v>244</v>
      </c>
      <c r="C31" s="14">
        <v>224</v>
      </c>
      <c r="D31" s="14">
        <v>1066</v>
      </c>
      <c r="E31" s="14">
        <v>1330</v>
      </c>
      <c r="F31" s="14">
        <v>6879</v>
      </c>
      <c r="G31" s="14">
        <v>11663</v>
      </c>
      <c r="H31" s="14">
        <v>12569</v>
      </c>
      <c r="I31" s="14">
        <v>12973</v>
      </c>
      <c r="J31" s="14">
        <v>13026</v>
      </c>
      <c r="K31" s="14">
        <v>13077</v>
      </c>
      <c r="L31" s="14">
        <v>13251</v>
      </c>
      <c r="M31" s="15">
        <v>252</v>
      </c>
    </row>
    <row r="32" spans="1:13" x14ac:dyDescent="0.25">
      <c r="A32" s="2" t="s">
        <v>18</v>
      </c>
      <c r="B32" s="16">
        <v>244</v>
      </c>
      <c r="C32" s="17">
        <v>224</v>
      </c>
      <c r="D32" s="17">
        <v>1066</v>
      </c>
      <c r="E32" s="17">
        <v>1330</v>
      </c>
      <c r="F32" s="17">
        <v>6879</v>
      </c>
      <c r="G32" s="17">
        <v>11663</v>
      </c>
      <c r="H32" s="17">
        <v>12569</v>
      </c>
      <c r="I32" s="17">
        <v>12973</v>
      </c>
      <c r="J32" s="17">
        <v>13026</v>
      </c>
      <c r="K32" s="17">
        <v>13077</v>
      </c>
      <c r="L32" s="17">
        <v>13251</v>
      </c>
      <c r="M32" s="18">
        <v>252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workbookViewId="0">
      <selection activeCell="B1" sqref="B1:X1"/>
    </sheetView>
  </sheetViews>
  <sheetFormatPr defaultRowHeight="15" x14ac:dyDescent="0.25"/>
  <cols>
    <col min="1" max="1" width="13.5703125" bestFit="1" customWidth="1"/>
  </cols>
  <sheetData>
    <row r="1" spans="1:24" ht="22.5" x14ac:dyDescent="0.25">
      <c r="B1" s="22" t="s">
        <v>25</v>
      </c>
      <c r="C1" s="23" t="s">
        <v>26</v>
      </c>
      <c r="D1" s="23" t="s">
        <v>27</v>
      </c>
      <c r="E1" s="23" t="s">
        <v>28</v>
      </c>
      <c r="F1" s="23" t="s">
        <v>29</v>
      </c>
      <c r="G1" s="23" t="s">
        <v>30</v>
      </c>
      <c r="H1" s="23" t="s">
        <v>31</v>
      </c>
      <c r="I1" s="23" t="s">
        <v>32</v>
      </c>
      <c r="J1" s="23" t="s">
        <v>33</v>
      </c>
      <c r="K1" s="23" t="s">
        <v>34</v>
      </c>
      <c r="L1" s="23" t="s">
        <v>35</v>
      </c>
      <c r="M1" s="23" t="s">
        <v>36</v>
      </c>
      <c r="N1" s="29" t="s">
        <v>37</v>
      </c>
      <c r="O1" s="29" t="s">
        <v>38</v>
      </c>
      <c r="P1" s="29" t="s">
        <v>39</v>
      </c>
      <c r="Q1" s="29" t="s">
        <v>40</v>
      </c>
      <c r="R1" s="29" t="s">
        <v>41</v>
      </c>
      <c r="S1" s="29" t="s">
        <v>42</v>
      </c>
      <c r="T1" s="29" t="s">
        <v>43</v>
      </c>
      <c r="U1" s="29" t="s">
        <v>44</v>
      </c>
      <c r="V1" s="29" t="s">
        <v>45</v>
      </c>
      <c r="W1" s="29" t="s">
        <v>46</v>
      </c>
      <c r="X1" s="29" t="s">
        <v>47</v>
      </c>
    </row>
    <row r="2" spans="1:24" x14ac:dyDescent="0.25">
      <c r="B2" s="24">
        <v>252</v>
      </c>
      <c r="C2" s="24">
        <v>200</v>
      </c>
      <c r="D2" s="24">
        <v>1591</v>
      </c>
      <c r="E2" s="24">
        <v>253</v>
      </c>
      <c r="F2" s="24">
        <v>945</v>
      </c>
      <c r="G2" s="24">
        <v>5735</v>
      </c>
      <c r="H2" s="24">
        <v>9273</v>
      </c>
      <c r="I2" s="24">
        <v>9889</v>
      </c>
      <c r="J2" s="24">
        <v>13305</v>
      </c>
      <c r="K2" s="24">
        <v>13537</v>
      </c>
      <c r="L2" s="24">
        <v>14240</v>
      </c>
      <c r="M2" s="24">
        <v>14446</v>
      </c>
      <c r="N2" s="24">
        <v>255</v>
      </c>
      <c r="O2" s="24">
        <v>220</v>
      </c>
      <c r="P2" s="24">
        <v>887</v>
      </c>
      <c r="Q2" s="24">
        <v>1477</v>
      </c>
      <c r="R2" s="24">
        <v>7059</v>
      </c>
      <c r="S2" s="24">
        <v>11971</v>
      </c>
      <c r="T2" s="24">
        <v>12428</v>
      </c>
      <c r="U2" s="24">
        <v>12987</v>
      </c>
      <c r="V2" s="24">
        <v>12851</v>
      </c>
      <c r="W2" s="24">
        <v>13157</v>
      </c>
      <c r="X2" s="24">
        <v>13238</v>
      </c>
    </row>
    <row r="3" spans="1:24" x14ac:dyDescent="0.25">
      <c r="B3" s="24">
        <v>258</v>
      </c>
      <c r="C3" s="24">
        <v>267</v>
      </c>
      <c r="D3" s="24">
        <v>2393</v>
      </c>
      <c r="E3" s="24">
        <v>301</v>
      </c>
      <c r="F3" s="24">
        <v>857</v>
      </c>
      <c r="G3" s="24">
        <v>5111</v>
      </c>
      <c r="H3" s="24">
        <v>9592</v>
      </c>
      <c r="I3" s="24">
        <v>10736</v>
      </c>
      <c r="J3" s="24">
        <v>12318</v>
      </c>
      <c r="K3" s="24">
        <v>13705</v>
      </c>
      <c r="L3" s="24">
        <v>14253</v>
      </c>
      <c r="M3" s="24">
        <v>13900</v>
      </c>
      <c r="N3" s="24">
        <v>253</v>
      </c>
      <c r="O3" s="24">
        <v>194</v>
      </c>
      <c r="P3" s="24">
        <v>1146</v>
      </c>
      <c r="Q3" s="24">
        <v>1218</v>
      </c>
      <c r="R3" s="24">
        <v>6696</v>
      </c>
      <c r="S3" s="24">
        <v>11954</v>
      </c>
      <c r="T3" s="24">
        <v>12662</v>
      </c>
      <c r="U3" s="24">
        <v>13585</v>
      </c>
      <c r="V3" s="24">
        <v>12651</v>
      </c>
      <c r="W3" s="24">
        <v>13515</v>
      </c>
      <c r="X3" s="24">
        <v>13473</v>
      </c>
    </row>
    <row r="4" spans="1:24" x14ac:dyDescent="0.25">
      <c r="B4" s="24">
        <v>263</v>
      </c>
      <c r="C4" s="24">
        <v>221</v>
      </c>
      <c r="D4" s="24">
        <v>1454</v>
      </c>
      <c r="E4" s="24">
        <v>260</v>
      </c>
      <c r="F4" s="24">
        <v>1226</v>
      </c>
      <c r="G4" s="24">
        <v>5231</v>
      </c>
      <c r="H4" s="24">
        <v>9246</v>
      </c>
      <c r="I4" s="24">
        <v>11464</v>
      </c>
      <c r="J4" s="24">
        <v>13179</v>
      </c>
      <c r="K4" s="24">
        <v>14184</v>
      </c>
      <c r="L4" s="24">
        <v>13690</v>
      </c>
      <c r="M4" s="24">
        <v>13800</v>
      </c>
      <c r="N4" s="24">
        <v>242</v>
      </c>
      <c r="O4" s="24">
        <v>273</v>
      </c>
      <c r="P4" s="24">
        <v>1098</v>
      </c>
      <c r="Q4" s="24">
        <v>1202</v>
      </c>
      <c r="R4" s="24">
        <v>6778</v>
      </c>
      <c r="S4" s="24">
        <v>11773</v>
      </c>
      <c r="T4" s="24">
        <v>13007</v>
      </c>
      <c r="U4" s="24">
        <v>13088</v>
      </c>
      <c r="V4" s="24">
        <v>13409</v>
      </c>
      <c r="W4" s="24">
        <v>12686</v>
      </c>
      <c r="X4" s="24">
        <v>13637</v>
      </c>
    </row>
    <row r="5" spans="1:24" x14ac:dyDescent="0.25">
      <c r="B5" s="24">
        <v>248</v>
      </c>
      <c r="C5" s="24">
        <v>288</v>
      </c>
      <c r="D5" s="24">
        <v>3183</v>
      </c>
      <c r="E5" s="24">
        <v>296</v>
      </c>
      <c r="F5" s="24">
        <v>999</v>
      </c>
      <c r="G5" s="24">
        <v>5860</v>
      </c>
      <c r="H5" s="24">
        <v>9934</v>
      </c>
      <c r="I5" s="24">
        <v>11140</v>
      </c>
      <c r="J5" s="24">
        <v>13748</v>
      </c>
      <c r="K5" s="24">
        <v>14688</v>
      </c>
      <c r="L5" s="24">
        <v>13913</v>
      </c>
      <c r="M5" s="24">
        <v>13710</v>
      </c>
      <c r="N5" s="24">
        <v>227</v>
      </c>
      <c r="O5" s="24">
        <v>208</v>
      </c>
      <c r="P5" s="24">
        <v>1133</v>
      </c>
      <c r="Q5" s="24">
        <v>1422</v>
      </c>
      <c r="R5" s="24">
        <v>6983</v>
      </c>
      <c r="S5" s="24">
        <v>10953</v>
      </c>
      <c r="T5" s="24">
        <v>12179</v>
      </c>
      <c r="U5" s="24">
        <v>12232</v>
      </c>
      <c r="V5" s="24">
        <v>13193</v>
      </c>
      <c r="W5" s="24">
        <v>12950</v>
      </c>
      <c r="X5" s="24">
        <v>12654</v>
      </c>
    </row>
    <row r="6" spans="1:24" x14ac:dyDescent="0.25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24" x14ac:dyDescent="0.25">
      <c r="A7" s="2" t="s">
        <v>59</v>
      </c>
      <c r="B7" s="14">
        <f>AVERAGE(B2:B5)</f>
        <v>255.25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</row>
    <row r="8" spans="1:24" x14ac:dyDescent="0.25">
      <c r="A8" s="2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spans="1:24" x14ac:dyDescent="0.25">
      <c r="A9" s="2" t="s">
        <v>62</v>
      </c>
      <c r="B9" s="14">
        <f>B2/$B$7</f>
        <v>0.98726738491674826</v>
      </c>
      <c r="C9" s="14">
        <f t="shared" ref="C9:X12" si="0">C2/$B$7</f>
        <v>0.78354554358472084</v>
      </c>
      <c r="D9" s="14">
        <f t="shared" si="0"/>
        <v>6.2331047992164548</v>
      </c>
      <c r="E9" s="14">
        <f t="shared" si="0"/>
        <v>0.99118511263467191</v>
      </c>
      <c r="F9" s="14">
        <f t="shared" si="0"/>
        <v>3.7022526934378059</v>
      </c>
      <c r="G9" s="14">
        <f t="shared" si="0"/>
        <v>22.468168462291871</v>
      </c>
      <c r="H9" s="14">
        <f t="shared" si="0"/>
        <v>36.329089128305583</v>
      </c>
      <c r="I9" s="14">
        <f t="shared" si="0"/>
        <v>38.742409402546521</v>
      </c>
      <c r="J9" s="14">
        <f t="shared" si="0"/>
        <v>52.125367286973557</v>
      </c>
      <c r="K9" s="14">
        <f t="shared" si="0"/>
        <v>53.034280117531829</v>
      </c>
      <c r="L9" s="14">
        <f t="shared" si="0"/>
        <v>55.788442703232128</v>
      </c>
      <c r="M9" s="14">
        <f t="shared" si="0"/>
        <v>56.595494613124387</v>
      </c>
      <c r="N9" s="14">
        <f t="shared" si="0"/>
        <v>0.99902056807051909</v>
      </c>
      <c r="O9" s="14">
        <f t="shared" si="0"/>
        <v>0.861900097943193</v>
      </c>
      <c r="P9" s="14">
        <f t="shared" si="0"/>
        <v>3.4750244857982371</v>
      </c>
      <c r="Q9" s="14">
        <f t="shared" si="0"/>
        <v>5.7864838393731635</v>
      </c>
      <c r="R9" s="14">
        <f t="shared" si="0"/>
        <v>27.655239960822723</v>
      </c>
      <c r="S9" s="14">
        <f t="shared" si="0"/>
        <v>46.899118511263467</v>
      </c>
      <c r="T9" s="14">
        <f t="shared" si="0"/>
        <v>48.689520078354555</v>
      </c>
      <c r="U9" s="14">
        <f t="shared" si="0"/>
        <v>50.879529872673849</v>
      </c>
      <c r="V9" s="14">
        <f t="shared" si="0"/>
        <v>50.346718903036241</v>
      </c>
      <c r="W9" s="14">
        <f t="shared" si="0"/>
        <v>51.545543584720861</v>
      </c>
      <c r="X9" s="14">
        <f t="shared" si="0"/>
        <v>51.862879529872671</v>
      </c>
    </row>
    <row r="10" spans="1:24" x14ac:dyDescent="0.25">
      <c r="A10" s="2"/>
      <c r="B10" s="14">
        <f t="shared" ref="B10:Q12" si="1">B3/$B$7</f>
        <v>1.0107737512242898</v>
      </c>
      <c r="C10" s="14">
        <f t="shared" si="1"/>
        <v>1.0460333006856024</v>
      </c>
      <c r="D10" s="14">
        <f t="shared" si="1"/>
        <v>9.375122428991185</v>
      </c>
      <c r="E10" s="14">
        <f t="shared" si="1"/>
        <v>1.1792360430950048</v>
      </c>
      <c r="F10" s="14">
        <f t="shared" si="1"/>
        <v>3.357492654260529</v>
      </c>
      <c r="G10" s="14">
        <f t="shared" si="1"/>
        <v>20.02350636630754</v>
      </c>
      <c r="H10" s="14">
        <f t="shared" si="1"/>
        <v>37.578844270323209</v>
      </c>
      <c r="I10" s="14">
        <f t="shared" si="1"/>
        <v>42.060724779627819</v>
      </c>
      <c r="J10" s="14">
        <f t="shared" si="1"/>
        <v>48.258570029382959</v>
      </c>
      <c r="K10" s="14">
        <f t="shared" si="1"/>
        <v>53.692458374142994</v>
      </c>
      <c r="L10" s="14">
        <f t="shared" si="1"/>
        <v>55.839373163565135</v>
      </c>
      <c r="M10" s="14">
        <f t="shared" si="1"/>
        <v>54.456415279138099</v>
      </c>
      <c r="N10" s="14">
        <f t="shared" si="1"/>
        <v>0.99118511263467191</v>
      </c>
      <c r="O10" s="14">
        <f t="shared" si="1"/>
        <v>0.76003917727717929</v>
      </c>
      <c r="P10" s="14">
        <f t="shared" si="1"/>
        <v>4.4897159647404505</v>
      </c>
      <c r="Q10" s="14">
        <f t="shared" si="1"/>
        <v>4.7717923604309505</v>
      </c>
      <c r="R10" s="14">
        <f t="shared" si="0"/>
        <v>26.233104799216456</v>
      </c>
      <c r="S10" s="14">
        <f t="shared" si="0"/>
        <v>46.832517140058769</v>
      </c>
      <c r="T10" s="14">
        <f t="shared" si="0"/>
        <v>49.606268364348679</v>
      </c>
      <c r="U10" s="14">
        <f t="shared" si="0"/>
        <v>53.222331047992164</v>
      </c>
      <c r="V10" s="14">
        <f t="shared" si="0"/>
        <v>49.563173359451518</v>
      </c>
      <c r="W10" s="14">
        <f t="shared" si="0"/>
        <v>52.948090107737514</v>
      </c>
      <c r="X10" s="14">
        <f t="shared" si="0"/>
        <v>52.783545543584722</v>
      </c>
    </row>
    <row r="11" spans="1:24" x14ac:dyDescent="0.25">
      <c r="A11" s="2"/>
      <c r="B11" s="14">
        <f t="shared" si="1"/>
        <v>1.030362389813908</v>
      </c>
      <c r="C11" s="14">
        <f t="shared" si="0"/>
        <v>0.86581782566111654</v>
      </c>
      <c r="D11" s="14">
        <f t="shared" si="0"/>
        <v>5.6963761018609205</v>
      </c>
      <c r="E11" s="14">
        <f t="shared" si="0"/>
        <v>1.0186092066601371</v>
      </c>
      <c r="F11" s="14">
        <f t="shared" si="0"/>
        <v>4.8031341821743387</v>
      </c>
      <c r="G11" s="14">
        <f t="shared" si="0"/>
        <v>20.493633692458374</v>
      </c>
      <c r="H11" s="14">
        <f t="shared" si="0"/>
        <v>36.223310479921643</v>
      </c>
      <c r="I11" s="14">
        <f t="shared" si="0"/>
        <v>44.912830558276198</v>
      </c>
      <c r="J11" s="14">
        <f t="shared" si="0"/>
        <v>51.631733594515183</v>
      </c>
      <c r="K11" s="14">
        <f t="shared" si="0"/>
        <v>55.569049951028404</v>
      </c>
      <c r="L11" s="14">
        <f t="shared" si="0"/>
        <v>53.633692458374142</v>
      </c>
      <c r="M11" s="14">
        <f t="shared" si="0"/>
        <v>54.064642507345738</v>
      </c>
      <c r="N11" s="14">
        <f t="shared" si="0"/>
        <v>0.94809010773751223</v>
      </c>
      <c r="O11" s="14">
        <f t="shared" si="0"/>
        <v>1.0695396669931441</v>
      </c>
      <c r="P11" s="14">
        <f t="shared" si="0"/>
        <v>4.3016650342801173</v>
      </c>
      <c r="Q11" s="14">
        <f t="shared" si="0"/>
        <v>4.7091087169441721</v>
      </c>
      <c r="R11" s="14">
        <f t="shared" si="0"/>
        <v>26.554358472086189</v>
      </c>
      <c r="S11" s="14">
        <f t="shared" si="0"/>
        <v>46.12340842311459</v>
      </c>
      <c r="T11" s="14">
        <f t="shared" si="0"/>
        <v>50.957884427032319</v>
      </c>
      <c r="U11" s="14">
        <f t="shared" si="0"/>
        <v>51.27522037218413</v>
      </c>
      <c r="V11" s="14">
        <f t="shared" si="0"/>
        <v>52.532810969637609</v>
      </c>
      <c r="W11" s="14">
        <f t="shared" si="0"/>
        <v>49.700293829578847</v>
      </c>
      <c r="X11" s="14">
        <f t="shared" si="0"/>
        <v>53.42605288932419</v>
      </c>
    </row>
    <row r="12" spans="1:24" x14ac:dyDescent="0.25">
      <c r="A12" s="2"/>
      <c r="B12" s="14">
        <f t="shared" si="1"/>
        <v>0.97159647404505389</v>
      </c>
      <c r="C12" s="14">
        <f t="shared" si="0"/>
        <v>1.1283055827619981</v>
      </c>
      <c r="D12" s="14">
        <f t="shared" si="0"/>
        <v>12.470127326150832</v>
      </c>
      <c r="E12" s="14">
        <f t="shared" si="0"/>
        <v>1.1596474045053868</v>
      </c>
      <c r="F12" s="14">
        <f t="shared" si="0"/>
        <v>3.9138099902056807</v>
      </c>
      <c r="G12" s="14">
        <f t="shared" si="0"/>
        <v>22.957884427032322</v>
      </c>
      <c r="H12" s="14">
        <f t="shared" si="0"/>
        <v>38.918707149853084</v>
      </c>
      <c r="I12" s="14">
        <f t="shared" si="0"/>
        <v>43.643486777668954</v>
      </c>
      <c r="J12" s="14">
        <f t="shared" si="0"/>
        <v>53.860920666013712</v>
      </c>
      <c r="K12" s="14">
        <f t="shared" si="0"/>
        <v>57.543584720861901</v>
      </c>
      <c r="L12" s="14">
        <f t="shared" si="0"/>
        <v>54.507345739471106</v>
      </c>
      <c r="M12" s="14">
        <f t="shared" si="0"/>
        <v>53.712047012732619</v>
      </c>
      <c r="N12" s="14">
        <f t="shared" si="0"/>
        <v>0.8893241919686582</v>
      </c>
      <c r="O12" s="14">
        <f t="shared" si="0"/>
        <v>0.81488736532810968</v>
      </c>
      <c r="P12" s="14">
        <f t="shared" si="0"/>
        <v>4.438785504407444</v>
      </c>
      <c r="Q12" s="14">
        <f t="shared" si="0"/>
        <v>5.5710088148873655</v>
      </c>
      <c r="R12" s="14">
        <f t="shared" si="0"/>
        <v>27.357492654260529</v>
      </c>
      <c r="S12" s="14">
        <f t="shared" si="0"/>
        <v>42.910871694417239</v>
      </c>
      <c r="T12" s="14">
        <f t="shared" si="0"/>
        <v>47.714005876591578</v>
      </c>
      <c r="U12" s="14">
        <f t="shared" si="0"/>
        <v>47.921645445641531</v>
      </c>
      <c r="V12" s="14">
        <f t="shared" si="0"/>
        <v>51.686581782566108</v>
      </c>
      <c r="W12" s="14">
        <f t="shared" si="0"/>
        <v>50.734573947110675</v>
      </c>
      <c r="X12" s="14">
        <f t="shared" si="0"/>
        <v>49.57492654260529</v>
      </c>
    </row>
    <row r="13" spans="1:24" x14ac:dyDescent="0.25">
      <c r="A13" s="2"/>
    </row>
    <row r="14" spans="1:24" x14ac:dyDescent="0.25">
      <c r="A14" s="2" t="s">
        <v>60</v>
      </c>
      <c r="B14" s="25">
        <f>AVERAGE(B9:B12)</f>
        <v>1</v>
      </c>
      <c r="C14" s="25">
        <f t="shared" ref="C14:X14" si="2">AVERAGE(C9:C12)</f>
        <v>0.95592556317335942</v>
      </c>
      <c r="D14" s="25">
        <f t="shared" si="2"/>
        <v>8.4436826640548475</v>
      </c>
      <c r="E14" s="25">
        <f t="shared" si="2"/>
        <v>1.0871694417238003</v>
      </c>
      <c r="F14" s="25">
        <f t="shared" si="2"/>
        <v>3.9441723800195891</v>
      </c>
      <c r="G14" s="25">
        <f t="shared" si="2"/>
        <v>21.485798237022529</v>
      </c>
      <c r="H14" s="25">
        <f t="shared" si="2"/>
        <v>37.262487757100878</v>
      </c>
      <c r="I14" s="25">
        <f t="shared" si="2"/>
        <v>42.339862879529875</v>
      </c>
      <c r="J14" s="25">
        <f t="shared" si="2"/>
        <v>51.469147894221351</v>
      </c>
      <c r="K14" s="25">
        <f t="shared" si="2"/>
        <v>54.959843290891278</v>
      </c>
      <c r="L14" s="25">
        <f t="shared" si="2"/>
        <v>54.942213516160628</v>
      </c>
      <c r="M14" s="25">
        <f t="shared" si="2"/>
        <v>54.707149853085212</v>
      </c>
      <c r="N14" s="25">
        <f t="shared" si="2"/>
        <v>0.95690499510284033</v>
      </c>
      <c r="O14" s="25">
        <f t="shared" si="2"/>
        <v>0.87659157688540645</v>
      </c>
      <c r="P14" s="25">
        <f t="shared" si="2"/>
        <v>4.1762977473065623</v>
      </c>
      <c r="Q14" s="25">
        <f t="shared" si="2"/>
        <v>5.2095984329089129</v>
      </c>
      <c r="R14" s="25">
        <f t="shared" si="2"/>
        <v>26.950048971596473</v>
      </c>
      <c r="S14" s="25">
        <f t="shared" si="2"/>
        <v>45.691478942213514</v>
      </c>
      <c r="T14" s="25">
        <f t="shared" si="2"/>
        <v>49.241919686581788</v>
      </c>
      <c r="U14" s="25">
        <f t="shared" si="2"/>
        <v>50.824681684622917</v>
      </c>
      <c r="V14" s="25">
        <f t="shared" si="2"/>
        <v>51.032321253672876</v>
      </c>
      <c r="W14" s="25">
        <f t="shared" si="2"/>
        <v>51.232125367286976</v>
      </c>
      <c r="X14" s="25">
        <f t="shared" si="2"/>
        <v>51.911851126346718</v>
      </c>
    </row>
    <row r="15" spans="1:24" x14ac:dyDescent="0.25">
      <c r="A15" s="2" t="s">
        <v>61</v>
      </c>
      <c r="B15">
        <f>STDEV(B9:B12)/SQRT(4)</f>
        <v>1.2931963643707722E-2</v>
      </c>
      <c r="C15">
        <f t="shared" ref="C15:X15" si="3">STDEV(C9:C12)/SQRT(4)</f>
        <v>7.9408517084079019E-2</v>
      </c>
      <c r="D15">
        <f t="shared" si="3"/>
        <v>1.5682842136076944</v>
      </c>
      <c r="E15">
        <f t="shared" si="3"/>
        <v>4.7995495830067375E-2</v>
      </c>
      <c r="F15">
        <f t="shared" si="3"/>
        <v>0.30841739678135927</v>
      </c>
      <c r="G15">
        <f t="shared" si="3"/>
        <v>0.72196358454810727</v>
      </c>
      <c r="H15">
        <f t="shared" si="3"/>
        <v>0.63207769393414381</v>
      </c>
      <c r="I15">
        <f t="shared" si="3"/>
        <v>1.3335162647911076</v>
      </c>
      <c r="J15">
        <f t="shared" si="3"/>
        <v>1.1720866442461237</v>
      </c>
      <c r="K15">
        <f t="shared" si="3"/>
        <v>1.0149265405889087</v>
      </c>
      <c r="L15">
        <f t="shared" si="3"/>
        <v>0.53403625125517962</v>
      </c>
      <c r="M15">
        <f t="shared" si="3"/>
        <v>0.6475440211256448</v>
      </c>
      <c r="N15">
        <f t="shared" si="3"/>
        <v>2.5155706999798546E-2</v>
      </c>
      <c r="O15">
        <f t="shared" si="3"/>
        <v>6.7599726705609431E-2</v>
      </c>
      <c r="P15">
        <f t="shared" si="3"/>
        <v>0.23710615512833788</v>
      </c>
      <c r="Q15">
        <f t="shared" si="3"/>
        <v>0.27470868650236874</v>
      </c>
      <c r="R15">
        <f t="shared" si="3"/>
        <v>0.33340223498814842</v>
      </c>
      <c r="S15">
        <f t="shared" si="3"/>
        <v>0.94334074970490533</v>
      </c>
      <c r="T15">
        <f t="shared" si="3"/>
        <v>0.69022646569733059</v>
      </c>
      <c r="U15">
        <f t="shared" si="3"/>
        <v>1.094773009472207</v>
      </c>
      <c r="V15">
        <f t="shared" si="3"/>
        <v>0.66507971612914607</v>
      </c>
      <c r="W15">
        <f t="shared" si="3"/>
        <v>0.68537284531399523</v>
      </c>
      <c r="X15">
        <f t="shared" si="3"/>
        <v>0.84243065310070919</v>
      </c>
    </row>
    <row r="16" spans="1:24" x14ac:dyDescent="0.25">
      <c r="A16" s="2"/>
    </row>
    <row r="18" spans="1:3" x14ac:dyDescent="0.25">
      <c r="A18" s="22" t="s">
        <v>25</v>
      </c>
      <c r="B18" s="27">
        <v>1</v>
      </c>
      <c r="C18" s="27">
        <v>1.2931963643707722E-2</v>
      </c>
    </row>
    <row r="19" spans="1:3" x14ac:dyDescent="0.25">
      <c r="A19" s="23" t="s">
        <v>48</v>
      </c>
      <c r="B19" s="27">
        <v>0.95592556317335942</v>
      </c>
      <c r="C19" s="27">
        <v>7.9408517084079019E-2</v>
      </c>
    </row>
    <row r="20" spans="1:3" x14ac:dyDescent="0.25">
      <c r="A20" s="23" t="s">
        <v>49</v>
      </c>
      <c r="B20" s="27">
        <v>8.4436826640548475</v>
      </c>
      <c r="C20" s="27">
        <v>1.5682842136076944</v>
      </c>
    </row>
    <row r="21" spans="1:3" x14ac:dyDescent="0.25">
      <c r="A21" s="23" t="s">
        <v>50</v>
      </c>
      <c r="B21" s="27">
        <v>1.0871694417238003</v>
      </c>
      <c r="C21" s="27">
        <v>4.7995495830067375E-2</v>
      </c>
    </row>
    <row r="22" spans="1:3" x14ac:dyDescent="0.25">
      <c r="A22" s="23" t="s">
        <v>51</v>
      </c>
      <c r="B22" s="27">
        <v>3.9441723800195891</v>
      </c>
      <c r="C22" s="27">
        <v>0.30841739678135927</v>
      </c>
    </row>
    <row r="23" spans="1:3" x14ac:dyDescent="0.25">
      <c r="A23" s="23" t="s">
        <v>52</v>
      </c>
      <c r="B23" s="27">
        <v>21.485798237022529</v>
      </c>
      <c r="C23" s="27">
        <v>0.72196358454810727</v>
      </c>
    </row>
    <row r="24" spans="1:3" x14ac:dyDescent="0.25">
      <c r="A24" s="23" t="s">
        <v>53</v>
      </c>
      <c r="B24" s="27">
        <v>37.262487757100878</v>
      </c>
      <c r="C24" s="27">
        <v>0.63207769393414381</v>
      </c>
    </row>
    <row r="25" spans="1:3" x14ac:dyDescent="0.25">
      <c r="A25" s="23" t="s">
        <v>54</v>
      </c>
      <c r="B25" s="27">
        <v>42.339862879529875</v>
      </c>
      <c r="C25" s="27">
        <v>1.3335162647911076</v>
      </c>
    </row>
    <row r="26" spans="1:3" x14ac:dyDescent="0.25">
      <c r="A26" s="23" t="s">
        <v>55</v>
      </c>
      <c r="B26" s="27">
        <v>51.469147894221351</v>
      </c>
      <c r="C26" s="27">
        <v>1.1720866442461237</v>
      </c>
    </row>
    <row r="27" spans="1:3" x14ac:dyDescent="0.25">
      <c r="A27" s="23" t="s">
        <v>56</v>
      </c>
      <c r="B27" s="27">
        <v>54.959843290891278</v>
      </c>
      <c r="C27" s="27">
        <v>1.0149265405889087</v>
      </c>
    </row>
    <row r="28" spans="1:3" x14ac:dyDescent="0.25">
      <c r="A28" s="23" t="s">
        <v>57</v>
      </c>
      <c r="B28" s="27">
        <v>54.942213516160628</v>
      </c>
      <c r="C28" s="27">
        <v>0.53403625125517962</v>
      </c>
    </row>
    <row r="29" spans="1:3" x14ac:dyDescent="0.25">
      <c r="A29" s="23" t="s">
        <v>58</v>
      </c>
      <c r="B29" s="27">
        <v>54.707149853085212</v>
      </c>
      <c r="C29" s="27">
        <v>0.6475440211256448</v>
      </c>
    </row>
    <row r="30" spans="1:3" x14ac:dyDescent="0.25">
      <c r="A30" s="28"/>
      <c r="B30" s="27"/>
      <c r="C30" s="27"/>
    </row>
    <row r="31" spans="1:3" x14ac:dyDescent="0.25">
      <c r="A31" s="26" t="s">
        <v>48</v>
      </c>
      <c r="B31" s="27">
        <v>0.95690499510284033</v>
      </c>
      <c r="C31" s="27">
        <v>2.5155706999798546E-2</v>
      </c>
    </row>
    <row r="32" spans="1:3" x14ac:dyDescent="0.25">
      <c r="A32" s="26" t="s">
        <v>49</v>
      </c>
      <c r="B32" s="27">
        <v>0.87659157688540645</v>
      </c>
      <c r="C32" s="27">
        <v>6.7599726705609431E-2</v>
      </c>
    </row>
    <row r="33" spans="1:3" x14ac:dyDescent="0.25">
      <c r="A33" s="26" t="s">
        <v>50</v>
      </c>
      <c r="B33" s="27">
        <v>4.1762977473065623</v>
      </c>
      <c r="C33" s="27">
        <v>0.23710615512833788</v>
      </c>
    </row>
    <row r="34" spans="1:3" x14ac:dyDescent="0.25">
      <c r="A34" s="26" t="s">
        <v>51</v>
      </c>
      <c r="B34" s="27">
        <v>5.2095984329089129</v>
      </c>
      <c r="C34" s="27">
        <v>0.27470868650236874</v>
      </c>
    </row>
    <row r="35" spans="1:3" x14ac:dyDescent="0.25">
      <c r="A35" s="26" t="s">
        <v>52</v>
      </c>
      <c r="B35" s="27">
        <v>26.950048971596473</v>
      </c>
      <c r="C35" s="27">
        <v>0.33340223498814842</v>
      </c>
    </row>
    <row r="36" spans="1:3" x14ac:dyDescent="0.25">
      <c r="A36" s="26" t="s">
        <v>53</v>
      </c>
      <c r="B36" s="27">
        <v>45.691478942213514</v>
      </c>
      <c r="C36" s="27">
        <v>0.94334074970490533</v>
      </c>
    </row>
    <row r="37" spans="1:3" x14ac:dyDescent="0.25">
      <c r="A37" s="26" t="s">
        <v>54</v>
      </c>
      <c r="B37" s="27">
        <v>49.241919686581788</v>
      </c>
      <c r="C37" s="27">
        <v>0.69022646569733059</v>
      </c>
    </row>
    <row r="38" spans="1:3" x14ac:dyDescent="0.25">
      <c r="A38" s="26" t="s">
        <v>55</v>
      </c>
      <c r="B38" s="27">
        <v>50.824681684622917</v>
      </c>
      <c r="C38" s="27">
        <v>1.094773009472207</v>
      </c>
    </row>
    <row r="39" spans="1:3" x14ac:dyDescent="0.25">
      <c r="A39" s="26" t="s">
        <v>56</v>
      </c>
      <c r="B39" s="27">
        <v>51.032321253672876</v>
      </c>
      <c r="C39" s="27">
        <v>0.66507971612914607</v>
      </c>
    </row>
    <row r="40" spans="1:3" x14ac:dyDescent="0.25">
      <c r="A40" s="26" t="s">
        <v>57</v>
      </c>
      <c r="B40" s="27">
        <v>51.232125367286976</v>
      </c>
      <c r="C40" s="27">
        <v>0.68537284531399523</v>
      </c>
    </row>
    <row r="41" spans="1:3" x14ac:dyDescent="0.25">
      <c r="A41" s="26" t="s">
        <v>58</v>
      </c>
      <c r="B41" s="27">
        <v>51.911851126346718</v>
      </c>
      <c r="C41" s="27">
        <v>0.84243065310070919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P30"/>
  <sheetViews>
    <sheetView tabSelected="1" topLeftCell="A12" workbookViewId="0">
      <selection activeCell="H19" sqref="H19:H30"/>
    </sheetView>
  </sheetViews>
  <sheetFormatPr defaultRowHeight="15" x14ac:dyDescent="0.25"/>
  <sheetData>
    <row r="2" spans="3:16" x14ac:dyDescent="0.25">
      <c r="C2" s="27" t="s">
        <v>25</v>
      </c>
      <c r="D2" s="27">
        <v>0.98726738491674826</v>
      </c>
      <c r="E2" s="27">
        <v>1.0107737512242898</v>
      </c>
      <c r="F2" s="27">
        <v>1.030362389813908</v>
      </c>
      <c r="G2" s="27">
        <v>0.97159647404505389</v>
      </c>
      <c r="L2" s="27" t="s">
        <v>25</v>
      </c>
      <c r="M2" s="27">
        <v>0.98726738491674826</v>
      </c>
      <c r="N2" s="27">
        <v>1.0107737512242898</v>
      </c>
      <c r="O2" s="27">
        <v>1.030362389813908</v>
      </c>
      <c r="P2" s="27">
        <v>0.97159647404505389</v>
      </c>
    </row>
    <row r="3" spans="3:16" x14ac:dyDescent="0.25">
      <c r="C3" s="27" t="s">
        <v>26</v>
      </c>
      <c r="D3" s="27">
        <v>0.78354554358472084</v>
      </c>
      <c r="E3" s="27">
        <v>1.0460333006856024</v>
      </c>
      <c r="F3" s="27">
        <v>0.86581782566111654</v>
      </c>
      <c r="G3" s="27">
        <v>1.1283055827619981</v>
      </c>
      <c r="L3" s="27" t="s">
        <v>37</v>
      </c>
      <c r="M3" s="27">
        <v>0.99902056807051909</v>
      </c>
      <c r="N3" s="27">
        <v>0.99118511263467191</v>
      </c>
      <c r="O3" s="27">
        <v>0.94809010773751223</v>
      </c>
      <c r="P3" s="27">
        <v>0.8893241919686582</v>
      </c>
    </row>
    <row r="4" spans="3:16" x14ac:dyDescent="0.25">
      <c r="C4" s="27" t="s">
        <v>27</v>
      </c>
      <c r="D4" s="27">
        <v>6.2331047992164548</v>
      </c>
      <c r="E4" s="27">
        <v>9.375122428991185</v>
      </c>
      <c r="F4" s="27">
        <v>5.6963761018609205</v>
      </c>
      <c r="G4" s="27">
        <v>12.470127326150832</v>
      </c>
      <c r="L4" s="27" t="s">
        <v>38</v>
      </c>
      <c r="M4" s="27">
        <v>0.861900097943193</v>
      </c>
      <c r="N4" s="27">
        <v>0.76003917727717929</v>
      </c>
      <c r="O4" s="27">
        <v>1.0695396669931441</v>
      </c>
      <c r="P4" s="27">
        <v>0.81488736532810968</v>
      </c>
    </row>
    <row r="5" spans="3:16" x14ac:dyDescent="0.25">
      <c r="C5" s="27" t="s">
        <v>28</v>
      </c>
      <c r="D5" s="27">
        <v>0.99118511263467191</v>
      </c>
      <c r="E5" s="27">
        <v>1.1792360430950048</v>
      </c>
      <c r="F5" s="27">
        <v>1.0186092066601371</v>
      </c>
      <c r="G5" s="27">
        <v>1.1596474045053868</v>
      </c>
      <c r="L5" s="27" t="s">
        <v>39</v>
      </c>
      <c r="M5" s="27">
        <v>3.4750244857982371</v>
      </c>
      <c r="N5" s="27">
        <v>4.4897159647404505</v>
      </c>
      <c r="O5" s="27">
        <v>4.3016650342801173</v>
      </c>
      <c r="P5" s="27">
        <v>4.438785504407444</v>
      </c>
    </row>
    <row r="6" spans="3:16" x14ac:dyDescent="0.25">
      <c r="C6" s="27" t="s">
        <v>29</v>
      </c>
      <c r="D6" s="27">
        <v>3.7022526934378059</v>
      </c>
      <c r="E6" s="27">
        <v>3.357492654260529</v>
      </c>
      <c r="F6" s="27">
        <v>4.8031341821743387</v>
      </c>
      <c r="G6" s="27">
        <v>3.9138099902056807</v>
      </c>
      <c r="L6" s="27" t="s">
        <v>40</v>
      </c>
      <c r="M6" s="27">
        <v>5.7864838393731635</v>
      </c>
      <c r="N6" s="27">
        <v>4.7717923604309505</v>
      </c>
      <c r="O6" s="27">
        <v>4.7091087169441721</v>
      </c>
      <c r="P6" s="27">
        <v>5.5710088148873655</v>
      </c>
    </row>
    <row r="7" spans="3:16" x14ac:dyDescent="0.25">
      <c r="C7" s="27" t="s">
        <v>30</v>
      </c>
      <c r="D7" s="27">
        <v>22.468168462291871</v>
      </c>
      <c r="E7" s="27">
        <v>20.02350636630754</v>
      </c>
      <c r="F7" s="27">
        <v>20.493633692458374</v>
      </c>
      <c r="G7" s="27">
        <v>22.957884427032322</v>
      </c>
      <c r="L7" s="27" t="s">
        <v>41</v>
      </c>
      <c r="M7" s="27">
        <v>27.655239960822723</v>
      </c>
      <c r="N7" s="27">
        <v>26.233104799216456</v>
      </c>
      <c r="O7" s="27">
        <v>26.554358472086189</v>
      </c>
      <c r="P7" s="27">
        <v>27.357492654260529</v>
      </c>
    </row>
    <row r="8" spans="3:16" x14ac:dyDescent="0.25">
      <c r="C8" s="27" t="s">
        <v>31</v>
      </c>
      <c r="D8" s="27">
        <v>36.329089128305583</v>
      </c>
      <c r="E8" s="27">
        <v>37.578844270323209</v>
      </c>
      <c r="F8" s="27">
        <v>36.223310479921643</v>
      </c>
      <c r="G8" s="27">
        <v>38.918707149853084</v>
      </c>
      <c r="L8" s="27" t="s">
        <v>42</v>
      </c>
      <c r="M8" s="27">
        <v>46.899118511263467</v>
      </c>
      <c r="N8" s="27">
        <v>46.832517140058769</v>
      </c>
      <c r="O8" s="27">
        <v>46.12340842311459</v>
      </c>
      <c r="P8" s="27">
        <v>42.910871694417239</v>
      </c>
    </row>
    <row r="9" spans="3:16" x14ac:dyDescent="0.25">
      <c r="C9" s="27" t="s">
        <v>32</v>
      </c>
      <c r="D9" s="27">
        <v>38.742409402546521</v>
      </c>
      <c r="E9" s="27">
        <v>42.060724779627819</v>
      </c>
      <c r="F9" s="27">
        <v>44.912830558276198</v>
      </c>
      <c r="G9" s="27">
        <v>43.643486777668954</v>
      </c>
      <c r="L9" s="27" t="s">
        <v>43</v>
      </c>
      <c r="M9" s="27">
        <v>48.689520078354555</v>
      </c>
      <c r="N9" s="27">
        <v>49.606268364348679</v>
      </c>
      <c r="O9" s="27">
        <v>50.957884427032319</v>
      </c>
      <c r="P9" s="27">
        <v>47.714005876591578</v>
      </c>
    </row>
    <row r="10" spans="3:16" x14ac:dyDescent="0.25">
      <c r="C10" s="27" t="s">
        <v>33</v>
      </c>
      <c r="D10" s="27">
        <v>52.125367286973557</v>
      </c>
      <c r="E10" s="27">
        <v>48.258570029382959</v>
      </c>
      <c r="F10" s="27">
        <v>51.631733594515183</v>
      </c>
      <c r="G10" s="27">
        <v>53.860920666013712</v>
      </c>
      <c r="L10" s="27" t="s">
        <v>44</v>
      </c>
      <c r="M10" s="27">
        <v>50.879529872673849</v>
      </c>
      <c r="N10" s="27">
        <v>53.222331047992164</v>
      </c>
      <c r="O10" s="27">
        <v>51.27522037218413</v>
      </c>
      <c r="P10" s="27">
        <v>47.921645445641531</v>
      </c>
    </row>
    <row r="11" spans="3:16" x14ac:dyDescent="0.25">
      <c r="C11" s="27" t="s">
        <v>34</v>
      </c>
      <c r="D11" s="27">
        <v>53.034280117531829</v>
      </c>
      <c r="E11" s="27">
        <v>53.692458374142994</v>
      </c>
      <c r="F11" s="27">
        <v>55.569049951028404</v>
      </c>
      <c r="G11" s="27">
        <v>57.543584720861901</v>
      </c>
      <c r="L11" s="27" t="s">
        <v>45</v>
      </c>
      <c r="M11" s="27">
        <v>50.346718903036241</v>
      </c>
      <c r="N11" s="27">
        <v>49.563173359451518</v>
      </c>
      <c r="O11" s="27">
        <v>52.532810969637609</v>
      </c>
      <c r="P11" s="27">
        <v>51.686581782566108</v>
      </c>
    </row>
    <row r="12" spans="3:16" x14ac:dyDescent="0.25">
      <c r="C12" s="27" t="s">
        <v>35</v>
      </c>
      <c r="D12" s="27">
        <v>55.788442703232128</v>
      </c>
      <c r="E12" s="27">
        <v>55.839373163565135</v>
      </c>
      <c r="F12" s="27">
        <v>53.633692458374142</v>
      </c>
      <c r="G12" s="27">
        <v>54.507345739471106</v>
      </c>
      <c r="L12" s="27" t="s">
        <v>46</v>
      </c>
      <c r="M12" s="27">
        <v>51.545543584720861</v>
      </c>
      <c r="N12" s="27">
        <v>52.948090107737514</v>
      </c>
      <c r="O12" s="27">
        <v>49.700293829578847</v>
      </c>
      <c r="P12" s="27">
        <v>50.734573947110675</v>
      </c>
    </row>
    <row r="13" spans="3:16" x14ac:dyDescent="0.25">
      <c r="C13" s="27" t="s">
        <v>36</v>
      </c>
      <c r="D13" s="27">
        <v>56.595494613124387</v>
      </c>
      <c r="E13" s="27">
        <v>54.456415279138099</v>
      </c>
      <c r="F13" s="27">
        <v>54.064642507345738</v>
      </c>
      <c r="G13" s="27">
        <v>53.712047012732619</v>
      </c>
      <c r="L13" s="27" t="s">
        <v>47</v>
      </c>
      <c r="M13" s="27">
        <v>51.862879529872671</v>
      </c>
      <c r="N13" s="27">
        <v>52.783545543584722</v>
      </c>
      <c r="O13" s="27">
        <v>53.42605288932419</v>
      </c>
      <c r="P13" s="27">
        <v>49.57492654260529</v>
      </c>
    </row>
    <row r="16" spans="3:16" x14ac:dyDescent="0.25">
      <c r="C16" t="s">
        <v>63</v>
      </c>
      <c r="L16" t="s">
        <v>63</v>
      </c>
    </row>
    <row r="17" spans="3:16" x14ac:dyDescent="0.25">
      <c r="C17">
        <v>54.34</v>
      </c>
      <c r="L17">
        <v>54.34</v>
      </c>
    </row>
    <row r="19" spans="3:16" x14ac:dyDescent="0.25">
      <c r="C19" s="27" t="s">
        <v>25</v>
      </c>
      <c r="D19" s="27">
        <f>(D2/$C$17)*100</f>
        <v>1.8168336122869859</v>
      </c>
      <c r="E19" s="27">
        <f t="shared" ref="E19:G19" si="0">(E2/$C$17)*100</f>
        <v>1.8600915554366759</v>
      </c>
      <c r="F19" s="27">
        <f t="shared" si="0"/>
        <v>1.8961398413947517</v>
      </c>
      <c r="G19" s="27">
        <f t="shared" si="0"/>
        <v>1.7879949835205262</v>
      </c>
      <c r="H19" s="30">
        <f>AVERAGE(D19:G19)</f>
        <v>1.8402649981597348</v>
      </c>
      <c r="L19" s="27" t="s">
        <v>25</v>
      </c>
      <c r="M19" s="27">
        <f>(M2/$L$17)*100</f>
        <v>1.8168336122869859</v>
      </c>
      <c r="N19" s="27">
        <f t="shared" ref="N19:P19" si="1">(N2/$L$17)*100</f>
        <v>1.8600915554366759</v>
      </c>
      <c r="O19" s="27">
        <f t="shared" si="1"/>
        <v>1.8961398413947517</v>
      </c>
      <c r="P19" s="27">
        <f t="shared" si="1"/>
        <v>1.7879949835205262</v>
      </c>
    </row>
    <row r="20" spans="3:16" x14ac:dyDescent="0.25">
      <c r="C20" s="27" t="s">
        <v>26</v>
      </c>
      <c r="D20" s="27">
        <f t="shared" ref="D20:G20" si="2">(D3/$C$17)*100</f>
        <v>1.4419314383230049</v>
      </c>
      <c r="E20" s="27">
        <f t="shared" si="2"/>
        <v>1.9249784701612114</v>
      </c>
      <c r="F20" s="27">
        <f t="shared" si="2"/>
        <v>1.5933342393469201</v>
      </c>
      <c r="G20" s="27">
        <f t="shared" si="2"/>
        <v>2.0763812711851273</v>
      </c>
      <c r="H20" s="30">
        <f t="shared" ref="H20:H30" si="3">AVERAGE(D20:G20)</f>
        <v>1.7591563547540661</v>
      </c>
      <c r="L20" s="27" t="s">
        <v>37</v>
      </c>
      <c r="M20" s="27">
        <f t="shared" ref="M20:P20" si="4">(M3/$L$17)*100</f>
        <v>1.8384625838618311</v>
      </c>
      <c r="N20" s="27">
        <f t="shared" si="4"/>
        <v>1.8240432694786011</v>
      </c>
      <c r="O20" s="27">
        <f t="shared" si="4"/>
        <v>1.7447370403708358</v>
      </c>
      <c r="P20" s="27">
        <f t="shared" si="4"/>
        <v>1.6365921824966105</v>
      </c>
    </row>
    <row r="21" spans="3:16" x14ac:dyDescent="0.25">
      <c r="C21" s="27" t="s">
        <v>27</v>
      </c>
      <c r="D21" s="27">
        <f t="shared" ref="D21:G21" si="5">(D4/$C$17)*100</f>
        <v>11.470564591859505</v>
      </c>
      <c r="E21" s="27">
        <f t="shared" si="5"/>
        <v>17.252709659534752</v>
      </c>
      <c r="F21" s="27">
        <f t="shared" si="5"/>
        <v>10.482841556608244</v>
      </c>
      <c r="G21" s="27">
        <f t="shared" si="5"/>
        <v>22.948338840910619</v>
      </c>
      <c r="H21" s="30">
        <f t="shared" si="3"/>
        <v>15.538613662228279</v>
      </c>
      <c r="L21" s="27" t="s">
        <v>38</v>
      </c>
      <c r="M21" s="27">
        <f t="shared" ref="M21:P21" si="6">(M4/$L$17)*100</f>
        <v>1.5861245821553054</v>
      </c>
      <c r="N21" s="27">
        <f t="shared" si="6"/>
        <v>1.3986734951733149</v>
      </c>
      <c r="O21" s="27">
        <f t="shared" si="6"/>
        <v>1.9682364133109018</v>
      </c>
      <c r="P21" s="27">
        <f t="shared" si="6"/>
        <v>1.4996086958559249</v>
      </c>
    </row>
    <row r="22" spans="3:16" x14ac:dyDescent="0.25">
      <c r="C22" s="27" t="s">
        <v>28</v>
      </c>
      <c r="D22" s="27">
        <f t="shared" ref="D22:G22" si="7">(D5/$C$17)*100</f>
        <v>1.8240432694786011</v>
      </c>
      <c r="E22" s="27">
        <f t="shared" si="7"/>
        <v>2.1701068146761222</v>
      </c>
      <c r="F22" s="27">
        <f t="shared" si="7"/>
        <v>1.874510869819906</v>
      </c>
      <c r="G22" s="27">
        <f t="shared" si="7"/>
        <v>2.1340585287180467</v>
      </c>
      <c r="H22" s="30">
        <f t="shared" si="3"/>
        <v>2.000679870673169</v>
      </c>
      <c r="L22" s="27" t="s">
        <v>39</v>
      </c>
      <c r="M22" s="27">
        <f t="shared" ref="M22:P22" si="8">(M5/$L$17)*100</f>
        <v>6.3949659289625256</v>
      </c>
      <c r="N22" s="27">
        <f t="shared" si="8"/>
        <v>8.2622671415908187</v>
      </c>
      <c r="O22" s="27">
        <f t="shared" si="8"/>
        <v>7.9162035963932951</v>
      </c>
      <c r="P22" s="27">
        <f t="shared" si="8"/>
        <v>8.1685415980998233</v>
      </c>
    </row>
    <row r="23" spans="3:16" x14ac:dyDescent="0.25">
      <c r="C23" s="27" t="s">
        <v>29</v>
      </c>
      <c r="D23" s="27">
        <f t="shared" ref="D23:G23" si="9">(D6/$C$17)*100</f>
        <v>6.8131260460761967</v>
      </c>
      <c r="E23" s="27">
        <f t="shared" si="9"/>
        <v>6.178676213214076</v>
      </c>
      <c r="F23" s="27">
        <f t="shared" si="9"/>
        <v>8.8390397169200199</v>
      </c>
      <c r="G23" s="27">
        <f t="shared" si="9"/>
        <v>7.2024475344234089</v>
      </c>
      <c r="H23" s="30">
        <f t="shared" si="3"/>
        <v>7.258322377658426</v>
      </c>
      <c r="L23" s="27" t="s">
        <v>40</v>
      </c>
      <c r="M23" s="27">
        <f t="shared" ref="M23:P23" si="10">(M6/$L$17)*100</f>
        <v>10.64866367201539</v>
      </c>
      <c r="N23" s="27">
        <f t="shared" si="10"/>
        <v>8.7813624593871005</v>
      </c>
      <c r="O23" s="27">
        <f t="shared" si="10"/>
        <v>8.6660079443212581</v>
      </c>
      <c r="P23" s="27">
        <f t="shared" si="10"/>
        <v>10.252132526476565</v>
      </c>
    </row>
    <row r="24" spans="3:16" x14ac:dyDescent="0.25">
      <c r="C24" s="27" t="s">
        <v>30</v>
      </c>
      <c r="D24" s="27">
        <f t="shared" ref="D24:G24" si="11">(D7/$C$17)*100</f>
        <v>41.34738399391216</v>
      </c>
      <c r="E24" s="27">
        <f t="shared" si="11"/>
        <v>36.848557906344389</v>
      </c>
      <c r="F24" s="27">
        <f t="shared" si="11"/>
        <v>37.713716769338191</v>
      </c>
      <c r="G24" s="27">
        <f t="shared" si="11"/>
        <v>42.248591142864043</v>
      </c>
      <c r="H24" s="30">
        <f t="shared" si="3"/>
        <v>39.539562453114698</v>
      </c>
      <c r="L24" s="27" t="s">
        <v>41</v>
      </c>
      <c r="M24" s="27">
        <f t="shared" ref="M24:P24" si="12">(M7/$L$17)*100</f>
        <v>50.89297011561046</v>
      </c>
      <c r="N24" s="27">
        <f t="shared" si="12"/>
        <v>48.275864555054206</v>
      </c>
      <c r="O24" s="27">
        <f t="shared" si="12"/>
        <v>48.867056444766632</v>
      </c>
      <c r="P24" s="27">
        <f t="shared" si="12"/>
        <v>50.34503616904771</v>
      </c>
    </row>
    <row r="25" spans="3:16" x14ac:dyDescent="0.25">
      <c r="C25" s="27" t="s">
        <v>31</v>
      </c>
      <c r="D25" s="27">
        <f t="shared" ref="D25:G25" si="13">(D8/$C$17)*100</f>
        <v>66.855151137846107</v>
      </c>
      <c r="E25" s="27">
        <f t="shared" si="13"/>
        <v>69.155031781971303</v>
      </c>
      <c r="F25" s="27">
        <f t="shared" si="13"/>
        <v>66.660490393672518</v>
      </c>
      <c r="G25" s="27">
        <f t="shared" si="13"/>
        <v>71.620734541503651</v>
      </c>
      <c r="H25" s="30">
        <f t="shared" si="3"/>
        <v>68.572851963748391</v>
      </c>
      <c r="L25" s="27" t="s">
        <v>42</v>
      </c>
      <c r="M25" s="27">
        <f t="shared" ref="M25:P25" si="14">(M8/$L$17)*100</f>
        <v>86.306806240823448</v>
      </c>
      <c r="N25" s="27">
        <f t="shared" si="14"/>
        <v>86.184242068566007</v>
      </c>
      <c r="O25" s="27">
        <f t="shared" si="14"/>
        <v>84.879294116883671</v>
      </c>
      <c r="P25" s="27">
        <f t="shared" si="14"/>
        <v>78.967375219759361</v>
      </c>
    </row>
    <row r="26" spans="3:16" x14ac:dyDescent="0.25">
      <c r="C26" s="27" t="s">
        <v>32</v>
      </c>
      <c r="D26" s="27">
        <f t="shared" ref="D26:G26" si="15">(D9/$C$17)*100</f>
        <v>71.296299967880969</v>
      </c>
      <c r="E26" s="27">
        <f t="shared" si="15"/>
        <v>77.402879609178896</v>
      </c>
      <c r="F26" s="27">
        <f t="shared" si="15"/>
        <v>82.651510044674637</v>
      </c>
      <c r="G26" s="27">
        <f t="shared" si="15"/>
        <v>80.315581114591367</v>
      </c>
      <c r="H26" s="30">
        <f t="shared" si="3"/>
        <v>77.916567684081457</v>
      </c>
      <c r="L26" s="27" t="s">
        <v>43</v>
      </c>
      <c r="M26" s="27">
        <f t="shared" ref="M26:P26" si="16">(M9/$L$17)*100</f>
        <v>89.601619577391517</v>
      </c>
      <c r="N26" s="27">
        <f t="shared" si="16"/>
        <v>91.288679360229438</v>
      </c>
      <c r="O26" s="27">
        <f t="shared" si="16"/>
        <v>93.776011091336613</v>
      </c>
      <c r="P26" s="27">
        <f t="shared" si="16"/>
        <v>87.806414936679374</v>
      </c>
    </row>
    <row r="27" spans="3:16" x14ac:dyDescent="0.25">
      <c r="C27" s="27" t="s">
        <v>33</v>
      </c>
      <c r="D27" s="27">
        <f t="shared" ref="D27:G27" si="17">(D10/$C$17)*100</f>
        <v>95.924488934437903</v>
      </c>
      <c r="E27" s="27">
        <f t="shared" si="17"/>
        <v>88.808557286313871</v>
      </c>
      <c r="F27" s="27">
        <f t="shared" si="17"/>
        <v>95.016072128294411</v>
      </c>
      <c r="G27" s="27">
        <f t="shared" si="17"/>
        <v>99.118367070323359</v>
      </c>
      <c r="H27" s="30">
        <f t="shared" si="3"/>
        <v>94.716871354842382</v>
      </c>
      <c r="L27" s="27" t="s">
        <v>44</v>
      </c>
      <c r="M27" s="27">
        <f t="shared" ref="M27:P27" si="18">(M10/$L$17)*100</f>
        <v>93.631817947504317</v>
      </c>
      <c r="N27" s="27">
        <f t="shared" si="18"/>
        <v>97.9431929480901</v>
      </c>
      <c r="O27" s="27">
        <f t="shared" si="18"/>
        <v>94.359993323857424</v>
      </c>
      <c r="P27" s="27">
        <f t="shared" si="18"/>
        <v>88.188526767834972</v>
      </c>
    </row>
    <row r="28" spans="3:16" x14ac:dyDescent="0.25">
      <c r="C28" s="27" t="s">
        <v>34</v>
      </c>
      <c r="D28" s="27">
        <f t="shared" ref="D28:G28" si="19">(D11/$C$17)*100</f>
        <v>97.597129402892577</v>
      </c>
      <c r="E28" s="27">
        <f t="shared" si="19"/>
        <v>98.808351811083895</v>
      </c>
      <c r="F28" s="27">
        <f t="shared" si="19"/>
        <v>102.26177760586749</v>
      </c>
      <c r="G28" s="27">
        <f t="shared" si="19"/>
        <v>105.89544483044146</v>
      </c>
      <c r="H28" s="30">
        <f t="shared" si="3"/>
        <v>101.14067591257137</v>
      </c>
      <c r="L28" s="27" t="s">
        <v>45</v>
      </c>
      <c r="M28" s="27">
        <f t="shared" ref="M28:P28" si="20">(M11/$L$17)*100</f>
        <v>92.651304569444676</v>
      </c>
      <c r="N28" s="27">
        <f t="shared" si="20"/>
        <v>91.20937313112168</v>
      </c>
      <c r="O28" s="27">
        <f t="shared" si="20"/>
        <v>96.674293282365852</v>
      </c>
      <c r="P28" s="27">
        <f t="shared" si="20"/>
        <v>95.11700732897701</v>
      </c>
    </row>
    <row r="29" spans="3:16" x14ac:dyDescent="0.25">
      <c r="C29" s="27" t="s">
        <v>35</v>
      </c>
      <c r="D29" s="27">
        <f t="shared" ref="D29:G29" si="21">(D12/$C$17)*100</f>
        <v>102.66551840859795</v>
      </c>
      <c r="E29" s="27">
        <f t="shared" si="21"/>
        <v>102.75924395208895</v>
      </c>
      <c r="F29" s="27">
        <f t="shared" si="21"/>
        <v>98.700206953209673</v>
      </c>
      <c r="G29" s="27">
        <f t="shared" si="21"/>
        <v>100.30796050693982</v>
      </c>
      <c r="H29" s="30">
        <f t="shared" si="3"/>
        <v>101.10823245520909</v>
      </c>
      <c r="L29" s="27" t="s">
        <v>46</v>
      </c>
      <c r="M29" s="27">
        <f t="shared" ref="M29:P29" si="22">(M12/$L$17)*100</f>
        <v>94.857459670078867</v>
      </c>
      <c r="N29" s="27">
        <f t="shared" si="22"/>
        <v>97.438516944677062</v>
      </c>
      <c r="O29" s="27">
        <f t="shared" si="22"/>
        <v>91.461711132828199</v>
      </c>
      <c r="P29" s="27">
        <f t="shared" si="22"/>
        <v>93.365060631414565</v>
      </c>
    </row>
    <row r="30" spans="3:16" x14ac:dyDescent="0.25">
      <c r="C30" s="27" t="s">
        <v>36</v>
      </c>
      <c r="D30" s="27">
        <f t="shared" ref="D30:G30" si="23">(D13/$C$17)*100</f>
        <v>104.15070779007063</v>
      </c>
      <c r="E30" s="27">
        <f t="shared" si="23"/>
        <v>100.21423496344883</v>
      </c>
      <c r="F30" s="27">
        <f t="shared" si="23"/>
        <v>99.493269244287333</v>
      </c>
      <c r="G30" s="27">
        <f t="shared" si="23"/>
        <v>98.844400097041984</v>
      </c>
      <c r="H30" s="30">
        <f t="shared" si="3"/>
        <v>100.67565302371219</v>
      </c>
      <c r="L30" s="27" t="s">
        <v>47</v>
      </c>
      <c r="M30" s="27">
        <f t="shared" ref="M30:P30" si="24">(M13/$L$17)*100</f>
        <v>95.441441902599692</v>
      </c>
      <c r="N30" s="27">
        <f t="shared" si="24"/>
        <v>97.135711342629222</v>
      </c>
      <c r="O30" s="27">
        <f t="shared" si="24"/>
        <v>98.318095122054089</v>
      </c>
      <c r="P30" s="27">
        <f t="shared" si="24"/>
        <v>91.231002102696507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Analysis</vt:lpstr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EPA</dc:creator>
  <cp:lastModifiedBy>MedlockKakaley, Elizabeth</cp:lastModifiedBy>
  <dcterms:created xsi:type="dcterms:W3CDTF">2017-03-09T19:09:49Z</dcterms:created>
  <dcterms:modified xsi:type="dcterms:W3CDTF">2017-04-17T20:09:57Z</dcterms:modified>
</cp:coreProperties>
</file>