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K-Q\mcardon\Net MyDocuments\CV-1 Adenovirus Tranduction Assays\Ad5hGR Assays\GR Elizabeth\"/>
    </mc:Choice>
  </mc:AlternateContent>
  <bookViews>
    <workbookView xWindow="0" yWindow="-20" windowWidth="19100" windowHeight="11780"/>
  </bookViews>
  <sheets>
    <sheet name="End point" sheetId="1" r:id="rId1"/>
  </sheets>
  <definedNames>
    <definedName name="_xlnm.Print_Area" localSheetId="0">'End point'!$B$2:$R$40</definedName>
  </definedNames>
  <calcPr calcId="171027"/>
</workbook>
</file>

<file path=xl/calcChain.xml><?xml version="1.0" encoding="utf-8"?>
<calcChain xmlns="http://schemas.openxmlformats.org/spreadsheetml/2006/main">
  <c r="I22" i="1" l="1"/>
  <c r="L21" i="1"/>
  <c r="M21" i="1"/>
  <c r="L22" i="1" l="1"/>
  <c r="K22" i="1"/>
  <c r="J22" i="1"/>
  <c r="H22" i="1"/>
  <c r="G22" i="1"/>
  <c r="F22" i="1"/>
  <c r="H21" i="1" l="1"/>
  <c r="I21" i="1"/>
  <c r="J21" i="1"/>
  <c r="K21" i="1"/>
  <c r="C22" i="1"/>
  <c r="D22" i="1"/>
  <c r="E22" i="1"/>
  <c r="B22" i="1"/>
  <c r="G21" i="1"/>
  <c r="F21" i="1"/>
  <c r="E21" i="1"/>
  <c r="D21" i="1"/>
  <c r="C21" i="1"/>
  <c r="B21" i="1"/>
  <c r="G26" i="1" l="1"/>
  <c r="L31" i="1"/>
  <c r="L33" i="1"/>
  <c r="M31" i="1"/>
  <c r="M33" i="1"/>
  <c r="L32" i="1"/>
  <c r="L30" i="1"/>
  <c r="L39" i="1" s="1"/>
  <c r="M32" i="1"/>
  <c r="M30" i="1"/>
  <c r="M25" i="1"/>
  <c r="L25" i="1"/>
  <c r="J26" i="1"/>
  <c r="K26" i="1"/>
  <c r="F34" i="1"/>
  <c r="J34" i="1"/>
  <c r="F35" i="1"/>
  <c r="J35" i="1"/>
  <c r="F36" i="1"/>
  <c r="J36" i="1"/>
  <c r="F37" i="1"/>
  <c r="J37" i="1"/>
  <c r="G34" i="1"/>
  <c r="K34" i="1"/>
  <c r="G35" i="1"/>
  <c r="K35" i="1"/>
  <c r="G36" i="1"/>
  <c r="K36" i="1"/>
  <c r="G37" i="1"/>
  <c r="K37" i="1"/>
  <c r="H34" i="1"/>
  <c r="L34" i="1"/>
  <c r="H35" i="1"/>
  <c r="L35" i="1"/>
  <c r="H36" i="1"/>
  <c r="L36" i="1"/>
  <c r="H37" i="1"/>
  <c r="L37" i="1"/>
  <c r="H26" i="1"/>
  <c r="I34" i="1"/>
  <c r="M34" i="1"/>
  <c r="I35" i="1"/>
  <c r="M35" i="1"/>
  <c r="I36" i="1"/>
  <c r="M36" i="1"/>
  <c r="I37" i="1"/>
  <c r="M37" i="1"/>
  <c r="I26" i="1"/>
  <c r="L26" i="1"/>
  <c r="F26" i="1"/>
  <c r="B25" i="1"/>
  <c r="G30" i="1"/>
  <c r="E26" i="1"/>
  <c r="C26" i="1"/>
  <c r="B26" i="1"/>
  <c r="D26" i="1"/>
  <c r="J25" i="1"/>
  <c r="H25" i="1"/>
  <c r="K30" i="1"/>
  <c r="I30" i="1"/>
  <c r="E30" i="1"/>
  <c r="C30" i="1"/>
  <c r="B36" i="1"/>
  <c r="B34" i="1"/>
  <c r="B32" i="1"/>
  <c r="E37" i="1"/>
  <c r="C37" i="1"/>
  <c r="D36" i="1"/>
  <c r="E35" i="1"/>
  <c r="C35" i="1"/>
  <c r="D34" i="1"/>
  <c r="K33" i="1"/>
  <c r="I33" i="1"/>
  <c r="G33" i="1"/>
  <c r="E33" i="1"/>
  <c r="C33" i="1"/>
  <c r="J32" i="1"/>
  <c r="H32" i="1"/>
  <c r="F32" i="1"/>
  <c r="D32" i="1"/>
  <c r="K31" i="1"/>
  <c r="I31" i="1"/>
  <c r="G31" i="1"/>
  <c r="E31" i="1"/>
  <c r="C31" i="1"/>
  <c r="B30" i="1"/>
  <c r="J30" i="1"/>
  <c r="H30" i="1"/>
  <c r="F30" i="1"/>
  <c r="D30" i="1"/>
  <c r="B37" i="1"/>
  <c r="B35" i="1"/>
  <c r="B33" i="1"/>
  <c r="B31" i="1"/>
  <c r="D37" i="1"/>
  <c r="E36" i="1"/>
  <c r="C36" i="1"/>
  <c r="D35" i="1"/>
  <c r="E34" i="1"/>
  <c r="C34" i="1"/>
  <c r="J33" i="1"/>
  <c r="H33" i="1"/>
  <c r="F33" i="1"/>
  <c r="D33" i="1"/>
  <c r="K32" i="1"/>
  <c r="I32" i="1"/>
  <c r="G32" i="1"/>
  <c r="E32" i="1"/>
  <c r="C32" i="1"/>
  <c r="J31" i="1"/>
  <c r="H31" i="1"/>
  <c r="F31" i="1"/>
  <c r="D31" i="1"/>
  <c r="F25" i="1"/>
  <c r="K25" i="1"/>
  <c r="I25" i="1"/>
  <c r="E25" i="1"/>
  <c r="G25" i="1"/>
  <c r="D25" i="1"/>
  <c r="C25" i="1"/>
  <c r="C40" i="1" l="1"/>
  <c r="B40" i="1"/>
  <c r="I40" i="1"/>
  <c r="L40" i="1"/>
  <c r="K40" i="1"/>
  <c r="J40" i="1"/>
  <c r="E40" i="1"/>
  <c r="D40" i="1"/>
  <c r="H40" i="1"/>
  <c r="G40" i="1"/>
  <c r="F40" i="1"/>
  <c r="M39" i="1"/>
  <c r="M40" i="1"/>
  <c r="D39" i="1"/>
  <c r="F39" i="1"/>
  <c r="J39" i="1"/>
  <c r="B39" i="1"/>
  <c r="E39" i="1"/>
  <c r="I39" i="1"/>
  <c r="H39" i="1"/>
  <c r="C39" i="1"/>
  <c r="G39" i="1"/>
  <c r="K39" i="1"/>
</calcChain>
</file>

<file path=xl/sharedStrings.xml><?xml version="1.0" encoding="utf-8"?>
<sst xmlns="http://schemas.openxmlformats.org/spreadsheetml/2006/main" count="154" uniqueCount="28">
  <si>
    <t>3nM</t>
  </si>
  <si>
    <t>1nM</t>
  </si>
  <si>
    <t>300pM</t>
  </si>
  <si>
    <t>no CPE</t>
  </si>
  <si>
    <t>CPE +1</t>
  </si>
  <si>
    <t>CPE+2</t>
  </si>
  <si>
    <t>CPE+3</t>
  </si>
  <si>
    <t>CPE+4</t>
  </si>
  <si>
    <t>fold</t>
  </si>
  <si>
    <t>mean</t>
  </si>
  <si>
    <t>mean fold</t>
  </si>
  <si>
    <t>10nM</t>
  </si>
  <si>
    <t>indiv.</t>
  </si>
  <si>
    <t>Std. Err</t>
  </si>
  <si>
    <t>Mean, fold</t>
  </si>
  <si>
    <t>10pM</t>
  </si>
  <si>
    <t>30pM</t>
  </si>
  <si>
    <t>100pM</t>
  </si>
  <si>
    <t>30nM</t>
  </si>
  <si>
    <t>Relative light units (RLU)</t>
  </si>
  <si>
    <t>RLU's</t>
  </si>
  <si>
    <t>DMSO</t>
  </si>
  <si>
    <t>1pM Dex</t>
  </si>
  <si>
    <t>3pM</t>
  </si>
  <si>
    <t>100nM</t>
  </si>
  <si>
    <t xml:space="preserve">1pM </t>
  </si>
  <si>
    <t>1pM fluc</t>
  </si>
  <si>
    <t>MC27:176, Mar 30, 2017, hGR, mLUC, assay validation, fluocinonide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</si>
</sst>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sz val="9"/>
      <color rgb="FF7030A0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7"/>
      <color rgb="FF7030A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left" wrapText="1" readingOrder="1"/>
    </xf>
    <xf numFmtId="0" fontId="4" fillId="3" borderId="0" xfId="0" applyFont="1" applyFill="1" applyBorder="1" applyAlignment="1">
      <alignment horizontal="left" wrapText="1" readingOrder="1"/>
    </xf>
    <xf numFmtId="0" fontId="4" fillId="4" borderId="0" xfId="0" applyFont="1" applyFill="1" applyBorder="1" applyAlignment="1">
      <alignment horizontal="left" wrapText="1" readingOrder="1"/>
    </xf>
    <xf numFmtId="0" fontId="4" fillId="5" borderId="0" xfId="0" applyFont="1" applyFill="1" applyBorder="1" applyAlignment="1">
      <alignment horizontal="left" wrapText="1" readingOrder="1"/>
    </xf>
    <xf numFmtId="0" fontId="4" fillId="6" borderId="0" xfId="0" applyFont="1" applyFill="1" applyBorder="1" applyAlignment="1">
      <alignment horizontal="left" wrapText="1" readingOrder="1"/>
    </xf>
    <xf numFmtId="0" fontId="6" fillId="0" borderId="0" xfId="0" applyFont="1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Fill="1"/>
    <xf numFmtId="0" fontId="0" fillId="0" borderId="0" xfId="0" applyFill="1"/>
    <xf numFmtId="0" fontId="7" fillId="0" borderId="0" xfId="0" applyFont="1" applyFill="1"/>
    <xf numFmtId="1" fontId="7" fillId="0" borderId="0" xfId="0" applyNumberFormat="1" applyFont="1" applyFill="1" applyAlignment="1">
      <alignment horizontal="left"/>
    </xf>
    <xf numFmtId="18" fontId="7" fillId="0" borderId="0" xfId="0" applyNumberFormat="1" applyFont="1" applyFill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readingOrder="1"/>
    </xf>
    <xf numFmtId="0" fontId="5" fillId="0" borderId="0" xfId="0" applyFont="1" applyFill="1"/>
    <xf numFmtId="1" fontId="5" fillId="0" borderId="0" xfId="0" applyNumberFormat="1" applyFont="1" applyFill="1" applyAlignment="1">
      <alignment horizontal="left"/>
    </xf>
    <xf numFmtId="18" fontId="5" fillId="0" borderId="0" xfId="0" applyNumberFormat="1" applyFont="1" applyFill="1"/>
    <xf numFmtId="0" fontId="8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 readingOrder="1"/>
    </xf>
    <xf numFmtId="0" fontId="1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Border="1"/>
    <xf numFmtId="0" fontId="17" fillId="0" borderId="0" xfId="0" applyFont="1" applyFill="1" applyBorder="1"/>
    <xf numFmtId="0" fontId="11" fillId="0" borderId="0" xfId="0" applyFont="1" applyFill="1" applyBorder="1"/>
    <xf numFmtId="0" fontId="16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9" fillId="0" borderId="0" xfId="0" applyFont="1" applyBorder="1"/>
    <xf numFmtId="0" fontId="18" fillId="0" borderId="0" xfId="0" applyFont="1" applyFill="1" applyBorder="1" applyAlignment="1">
      <alignment horizontal="right"/>
    </xf>
    <xf numFmtId="0" fontId="19" fillId="0" borderId="0" xfId="0" applyFont="1"/>
    <xf numFmtId="0" fontId="22" fillId="7" borderId="0" xfId="0" applyFont="1" applyFill="1"/>
    <xf numFmtId="0" fontId="21" fillId="0" borderId="0" xfId="0" applyFont="1"/>
    <xf numFmtId="0" fontId="10" fillId="0" borderId="0" xfId="0" applyFont="1" applyFill="1"/>
    <xf numFmtId="0" fontId="19" fillId="0" borderId="0" xfId="0" applyFont="1" applyFill="1"/>
    <xf numFmtId="0" fontId="20" fillId="7" borderId="0" xfId="0" applyFont="1" applyFill="1"/>
    <xf numFmtId="0" fontId="24" fillId="0" borderId="0" xfId="0" applyFont="1" applyFill="1" applyAlignment="1">
      <alignment horizontal="center" wrapText="1"/>
    </xf>
    <xf numFmtId="0" fontId="20" fillId="7" borderId="0" xfId="0" applyFont="1" applyFill="1" applyBorder="1"/>
    <xf numFmtId="0" fontId="25" fillId="7" borderId="0" xfId="0" applyFont="1" applyFill="1"/>
    <xf numFmtId="0" fontId="1" fillId="0" borderId="0" xfId="0" applyFont="1" applyAlignment="1">
      <alignment horizontal="left"/>
    </xf>
    <xf numFmtId="0" fontId="25" fillId="0" borderId="0" xfId="0" applyFont="1" applyFill="1"/>
    <xf numFmtId="0" fontId="19" fillId="0" borderId="9" xfId="0" applyFont="1" applyBorder="1"/>
    <xf numFmtId="0" fontId="0" fillId="0" borderId="9" xfId="0" applyBorder="1"/>
    <xf numFmtId="0" fontId="24" fillId="0" borderId="9" xfId="0" applyFont="1" applyFill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10" fillId="8" borderId="9" xfId="0" applyFont="1" applyFill="1" applyBorder="1"/>
    <xf numFmtId="0" fontId="10" fillId="0" borderId="9" xfId="0" applyFont="1" applyFill="1" applyBorder="1"/>
    <xf numFmtId="0" fontId="19" fillId="0" borderId="9" xfId="0" applyFont="1" applyFill="1" applyBorder="1"/>
    <xf numFmtId="0" fontId="19" fillId="0" borderId="11" xfId="0" applyFont="1" applyBorder="1"/>
    <xf numFmtId="0" fontId="19" fillId="0" borderId="12" xfId="0" applyFont="1" applyBorder="1"/>
    <xf numFmtId="0" fontId="19" fillId="0" borderId="10" xfId="0" applyFont="1" applyBorder="1"/>
    <xf numFmtId="0" fontId="20" fillId="7" borderId="0" xfId="0" applyFont="1" applyFill="1" applyBorder="1" applyAlignment="1">
      <alignment horizontal="right"/>
    </xf>
    <xf numFmtId="0" fontId="22" fillId="7" borderId="0" xfId="0" applyFont="1" applyFill="1" applyAlignment="1">
      <alignment horizontal="right"/>
    </xf>
    <xf numFmtId="0" fontId="20" fillId="7" borderId="0" xfId="0" applyFont="1" applyFill="1" applyAlignment="1">
      <alignment horizontal="right"/>
    </xf>
    <xf numFmtId="0" fontId="25" fillId="7" borderId="0" xfId="0" applyFont="1" applyFill="1" applyAlignment="1">
      <alignment horizontal="right"/>
    </xf>
    <xf numFmtId="0" fontId="26" fillId="7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 Human GR with mLuc Assay Validation</a:t>
            </a:r>
          </a:p>
          <a:p>
            <a:pPr>
              <a:defRPr/>
            </a:pPr>
            <a:r>
              <a:rPr lang="en-US" baseline="0"/>
              <a:t> Fluocinonide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DCE-4FC6-B589-73B5E21D2B79}"/>
              </c:ext>
            </c:extLst>
          </c:dPt>
          <c:dPt>
            <c:idx val="1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DCE-4FC6-B589-73B5E21D2B79}"/>
              </c:ext>
            </c:extLst>
          </c:dPt>
          <c:dPt>
            <c:idx val="2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DCE-4FC6-B589-73B5E21D2B79}"/>
              </c:ext>
            </c:extLst>
          </c:dPt>
          <c:dPt>
            <c:idx val="3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DCE-4FC6-B589-73B5E21D2B79}"/>
              </c:ext>
            </c:extLst>
          </c:dPt>
          <c:dPt>
            <c:idx val="4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DCE-4FC6-B589-73B5E21D2B79}"/>
              </c:ext>
            </c:extLst>
          </c:dPt>
          <c:dPt>
            <c:idx val="5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DCE-4FC6-B589-73B5E21D2B79}"/>
              </c:ext>
            </c:extLst>
          </c:dPt>
          <c:dPt>
            <c:idx val="6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DCE-4FC6-B589-73B5E21D2B79}"/>
              </c:ext>
            </c:extLst>
          </c:dPt>
          <c:dPt>
            <c:idx val="7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DCE-4FC6-B589-73B5E21D2B79}"/>
              </c:ext>
            </c:extLst>
          </c:dPt>
          <c:dPt>
            <c:idx val="8"/>
            <c:invertIfNegative val="0"/>
            <c:bubble3D val="0"/>
            <c:spPr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DCE-4FC6-B589-73B5E21D2B7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DCE-4FC6-B589-73B5E21D2B79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DCE-4FC6-B589-73B5E21D2B79}"/>
              </c:ext>
            </c:extLst>
          </c:dPt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1DCE-4FC6-B589-73B5E21D2B7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1DCE-4FC6-B589-73B5E21D2B7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DCE-4FC6-B589-73B5E21D2B7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1DCE-4FC6-B589-73B5E21D2B7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1DCE-4FC6-B589-73B5E21D2B7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1DCE-4FC6-B589-73B5E21D2B7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1DCE-4FC6-B589-73B5E21D2B7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1DCE-4FC6-B589-73B5E21D2B7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1DCE-4FC6-B589-73B5E21D2B7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1DCE-4FC6-B589-73B5E21D2B7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1DCE-4FC6-B589-73B5E21D2B7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1DCE-4FC6-B589-73B5E21D2B7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1DCE-4FC6-B589-73B5E21D2B79}"/>
              </c:ext>
            </c:extLst>
          </c:dPt>
          <c:errBars>
            <c:errBarType val="both"/>
            <c:errValType val="cust"/>
            <c:noEndCap val="0"/>
            <c:plus>
              <c:numRef>
                <c:f>'End point'!$S$8:$S$29</c:f>
                <c:numCache>
                  <c:formatCode>General</c:formatCode>
                  <c:ptCount val="22"/>
                  <c:pt idx="0">
                    <c:v>6.9485818129138927E-2</c:v>
                  </c:pt>
                  <c:pt idx="1">
                    <c:v>4.9857238685551482E-2</c:v>
                  </c:pt>
                  <c:pt idx="2">
                    <c:v>5.917346347201221E-2</c:v>
                  </c:pt>
                  <c:pt idx="3">
                    <c:v>1.0019697753627349E-2</c:v>
                  </c:pt>
                  <c:pt idx="4">
                    <c:v>3.375320639935301E-2</c:v>
                  </c:pt>
                  <c:pt idx="5">
                    <c:v>0.45477653543917029</c:v>
                  </c:pt>
                  <c:pt idx="6">
                    <c:v>0.89655219113833295</c:v>
                  </c:pt>
                  <c:pt idx="7">
                    <c:v>2.3778064129284937</c:v>
                  </c:pt>
                  <c:pt idx="8">
                    <c:v>9.471028297926766E-2</c:v>
                  </c:pt>
                  <c:pt idx="9">
                    <c:v>2.0682530250548092</c:v>
                  </c:pt>
                  <c:pt idx="10">
                    <c:v>1.1354074069681332</c:v>
                  </c:pt>
                  <c:pt idx="11">
                    <c:v>0.98744098685328074</c:v>
                  </c:pt>
                  <c:pt idx="12">
                    <c:v>1.0685221513384347E-2</c:v>
                  </c:pt>
                  <c:pt idx="13">
                    <c:v>6.195649469736178E-2</c:v>
                  </c:pt>
                  <c:pt idx="14">
                    <c:v>8.8899391124375754E-2</c:v>
                  </c:pt>
                  <c:pt idx="15">
                    <c:v>0.1123307213670236</c:v>
                  </c:pt>
                  <c:pt idx="16">
                    <c:v>1.1401082837287047</c:v>
                  </c:pt>
                  <c:pt idx="17">
                    <c:v>2.1044755194397338</c:v>
                  </c:pt>
                  <c:pt idx="18">
                    <c:v>1.7278260272666555</c:v>
                  </c:pt>
                  <c:pt idx="19">
                    <c:v>5.257856297702209</c:v>
                  </c:pt>
                  <c:pt idx="20">
                    <c:v>0.7034761248119169</c:v>
                  </c:pt>
                  <c:pt idx="21">
                    <c:v>0.67050957696756264</c:v>
                  </c:pt>
                </c:numCache>
              </c:numRef>
            </c:plus>
            <c:minus>
              <c:numRef>
                <c:f>'End point'!$S$8:$S$29</c:f>
                <c:numCache>
                  <c:formatCode>General</c:formatCode>
                  <c:ptCount val="22"/>
                  <c:pt idx="0">
                    <c:v>6.9485818129138927E-2</c:v>
                  </c:pt>
                  <c:pt idx="1">
                    <c:v>4.9857238685551482E-2</c:v>
                  </c:pt>
                  <c:pt idx="2">
                    <c:v>5.917346347201221E-2</c:v>
                  </c:pt>
                  <c:pt idx="3">
                    <c:v>1.0019697753627349E-2</c:v>
                  </c:pt>
                  <c:pt idx="4">
                    <c:v>3.375320639935301E-2</c:v>
                  </c:pt>
                  <c:pt idx="5">
                    <c:v>0.45477653543917029</c:v>
                  </c:pt>
                  <c:pt idx="6">
                    <c:v>0.89655219113833295</c:v>
                  </c:pt>
                  <c:pt idx="7">
                    <c:v>2.3778064129284937</c:v>
                  </c:pt>
                  <c:pt idx="8">
                    <c:v>9.471028297926766E-2</c:v>
                  </c:pt>
                  <c:pt idx="9">
                    <c:v>2.0682530250548092</c:v>
                  </c:pt>
                  <c:pt idx="10">
                    <c:v>1.1354074069681332</c:v>
                  </c:pt>
                  <c:pt idx="11">
                    <c:v>0.98744098685328074</c:v>
                  </c:pt>
                  <c:pt idx="12">
                    <c:v>1.0685221513384347E-2</c:v>
                  </c:pt>
                  <c:pt idx="13">
                    <c:v>6.195649469736178E-2</c:v>
                  </c:pt>
                  <c:pt idx="14">
                    <c:v>8.8899391124375754E-2</c:v>
                  </c:pt>
                  <c:pt idx="15">
                    <c:v>0.1123307213670236</c:v>
                  </c:pt>
                  <c:pt idx="16">
                    <c:v>1.1401082837287047</c:v>
                  </c:pt>
                  <c:pt idx="17">
                    <c:v>2.1044755194397338</c:v>
                  </c:pt>
                  <c:pt idx="18">
                    <c:v>1.7278260272666555</c:v>
                  </c:pt>
                  <c:pt idx="19">
                    <c:v>5.257856297702209</c:v>
                  </c:pt>
                  <c:pt idx="20">
                    <c:v>0.7034761248119169</c:v>
                  </c:pt>
                  <c:pt idx="21">
                    <c:v>0.67050957696756264</c:v>
                  </c:pt>
                </c:numCache>
              </c:numRef>
            </c:minus>
          </c:errBars>
          <c:cat>
            <c:strRef>
              <c:f>'End point'!$Q$8:$Q$30</c:f>
              <c:strCache>
                <c:ptCount val="23"/>
                <c:pt idx="0">
                  <c:v>DMSO</c:v>
                </c:pt>
                <c:pt idx="1">
                  <c:v>1pM Dex</c:v>
                </c:pt>
                <c:pt idx="2">
                  <c:v>3pM</c:v>
                </c:pt>
                <c:pt idx="3">
                  <c:v>10pM</c:v>
                </c:pt>
                <c:pt idx="4">
                  <c:v>30pM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2">
                  <c:v>1pM fluc</c:v>
                </c:pt>
                <c:pt idx="13">
                  <c:v>3pM</c:v>
                </c:pt>
                <c:pt idx="14">
                  <c:v>10pM</c:v>
                </c:pt>
                <c:pt idx="15">
                  <c:v>30pM</c:v>
                </c:pt>
                <c:pt idx="16">
                  <c:v>100pM</c:v>
                </c:pt>
                <c:pt idx="17">
                  <c:v>300pM</c:v>
                </c:pt>
                <c:pt idx="18">
                  <c:v>1nM</c:v>
                </c:pt>
                <c:pt idx="19">
                  <c:v>3nM</c:v>
                </c:pt>
                <c:pt idx="20">
                  <c:v>10nM</c:v>
                </c:pt>
                <c:pt idx="21">
                  <c:v>30nM</c:v>
                </c:pt>
                <c:pt idx="22">
                  <c:v>100nM</c:v>
                </c:pt>
              </c:strCache>
            </c:strRef>
          </c:cat>
          <c:val>
            <c:numRef>
              <c:f>'End point'!$R$8:$R$30</c:f>
              <c:numCache>
                <c:formatCode>General</c:formatCode>
                <c:ptCount val="23"/>
                <c:pt idx="0">
                  <c:v>1</c:v>
                </c:pt>
                <c:pt idx="1">
                  <c:v>0.92952612393681655</c:v>
                </c:pt>
                <c:pt idx="2">
                  <c:v>1.0072904009720534</c:v>
                </c:pt>
                <c:pt idx="3">
                  <c:v>1.134872417982989</c:v>
                </c:pt>
                <c:pt idx="4">
                  <c:v>2.5042527339003646</c:v>
                </c:pt>
                <c:pt idx="5">
                  <c:v>18.064398541919804</c:v>
                </c:pt>
                <c:pt idx="6">
                  <c:v>37.724179829890645</c:v>
                </c:pt>
                <c:pt idx="7">
                  <c:v>43.09356014580802</c:v>
                </c:pt>
                <c:pt idx="8">
                  <c:v>58.253948967193196</c:v>
                </c:pt>
                <c:pt idx="9">
                  <c:v>58.229647630619681</c:v>
                </c:pt>
                <c:pt idx="10">
                  <c:v>58.35236938031592</c:v>
                </c:pt>
                <c:pt idx="11">
                  <c:v>63.992709599027947</c:v>
                </c:pt>
                <c:pt idx="12">
                  <c:v>1.054678007290401</c:v>
                </c:pt>
                <c:pt idx="13">
                  <c:v>1.0498177399756987</c:v>
                </c:pt>
                <c:pt idx="14">
                  <c:v>1.2940461725394896</c:v>
                </c:pt>
                <c:pt idx="15">
                  <c:v>7.4021871202916163</c:v>
                </c:pt>
                <c:pt idx="16">
                  <c:v>27.377885783718103</c:v>
                </c:pt>
                <c:pt idx="17">
                  <c:v>46.13487241798299</c:v>
                </c:pt>
                <c:pt idx="18">
                  <c:v>58.19805589307412</c:v>
                </c:pt>
                <c:pt idx="19">
                  <c:v>52.959902794653708</c:v>
                </c:pt>
                <c:pt idx="20">
                  <c:v>59.524908869987847</c:v>
                </c:pt>
                <c:pt idx="21">
                  <c:v>51.753341433778857</c:v>
                </c:pt>
                <c:pt idx="22">
                  <c:v>51.938031591737548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DCE-4FC6-B589-73B5E21D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66256"/>
        <c:axId val="228460624"/>
      </c:barChart>
      <c:catAx>
        <c:axId val="22846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28460624"/>
        <c:crosses val="autoZero"/>
        <c:auto val="1"/>
        <c:lblAlgn val="ctr"/>
        <c:lblOffset val="100"/>
        <c:noMultiLvlLbl val="0"/>
      </c:catAx>
      <c:valAx>
        <c:axId val="228460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Fold Induction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846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190499</xdr:colOff>
      <xdr:row>5</xdr:row>
      <xdr:rowOff>114299</xdr:rowOff>
    </xdr:from>
    <xdr:to>
      <xdr:col>29</xdr:col>
      <xdr:colOff>590550</xdr:colOff>
      <xdr:row>30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5"/>
  <sheetViews>
    <sheetView tabSelected="1" workbookViewId="0">
      <selection activeCell="O36" sqref="O36"/>
    </sheetView>
  </sheetViews>
  <sheetFormatPr defaultRowHeight="14.5" x14ac:dyDescent="0.35"/>
  <cols>
    <col min="1" max="1" width="4.1796875" customWidth="1"/>
    <col min="15" max="15" width="4.1796875" customWidth="1"/>
    <col min="18" max="18" width="9" customWidth="1"/>
  </cols>
  <sheetData>
    <row r="2" spans="1:31" x14ac:dyDescent="0.35">
      <c r="B2" t="s">
        <v>27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x14ac:dyDescent="0.35">
      <c r="A3" s="1"/>
      <c r="B3" s="66" t="s">
        <v>21</v>
      </c>
      <c r="C3" s="67" t="s">
        <v>22</v>
      </c>
      <c r="D3" s="67" t="s">
        <v>23</v>
      </c>
      <c r="E3" s="67" t="s">
        <v>15</v>
      </c>
      <c r="F3" s="67" t="s">
        <v>16</v>
      </c>
      <c r="G3" s="67" t="s">
        <v>17</v>
      </c>
      <c r="H3" s="67" t="s">
        <v>2</v>
      </c>
      <c r="I3" s="67" t="s">
        <v>1</v>
      </c>
      <c r="J3" s="68" t="s">
        <v>0</v>
      </c>
      <c r="K3" s="67" t="s">
        <v>11</v>
      </c>
      <c r="L3" s="67" t="s">
        <v>18</v>
      </c>
      <c r="M3" s="67" t="s">
        <v>24</v>
      </c>
      <c r="N3" s="10"/>
      <c r="R3" s="21"/>
      <c r="S3" s="21"/>
      <c r="T3" s="22"/>
      <c r="U3" s="23"/>
      <c r="V3" s="24"/>
      <c r="W3" s="22"/>
      <c r="X3" s="22"/>
      <c r="Y3" s="22"/>
      <c r="Z3" s="22"/>
      <c r="AA3" s="22"/>
      <c r="AB3" s="22"/>
      <c r="AC3" s="22"/>
      <c r="AD3" s="25"/>
      <c r="AE3" s="21"/>
    </row>
    <row r="4" spans="1:31" x14ac:dyDescent="0.35">
      <c r="A4" s="1"/>
      <c r="B4" s="66" t="s">
        <v>21</v>
      </c>
      <c r="C4" s="67" t="s">
        <v>22</v>
      </c>
      <c r="D4" s="67" t="s">
        <v>23</v>
      </c>
      <c r="E4" s="67" t="s">
        <v>15</v>
      </c>
      <c r="F4" s="67" t="s">
        <v>16</v>
      </c>
      <c r="G4" s="67" t="s">
        <v>17</v>
      </c>
      <c r="H4" s="67" t="s">
        <v>2</v>
      </c>
      <c r="I4" s="67" t="s">
        <v>1</v>
      </c>
      <c r="J4" s="68" t="s">
        <v>0</v>
      </c>
      <c r="K4" s="67" t="s">
        <v>11</v>
      </c>
      <c r="L4" s="67" t="s">
        <v>18</v>
      </c>
      <c r="M4" s="67" t="s">
        <v>24</v>
      </c>
      <c r="N4" s="11" t="s">
        <v>3</v>
      </c>
      <c r="R4" s="21"/>
      <c r="S4" s="21"/>
      <c r="T4" s="22"/>
      <c r="U4" s="23"/>
      <c r="V4" s="24"/>
      <c r="W4" s="22"/>
      <c r="X4" s="22"/>
      <c r="Y4" s="22"/>
      <c r="Z4" s="22"/>
      <c r="AA4" s="22"/>
      <c r="AB4" s="22"/>
      <c r="AC4" s="22"/>
      <c r="AD4" s="26"/>
      <c r="AE4" s="21"/>
    </row>
    <row r="5" spans="1:31" x14ac:dyDescent="0.35">
      <c r="A5" s="1"/>
      <c r="B5" s="66" t="s">
        <v>21</v>
      </c>
      <c r="C5" s="67" t="s">
        <v>22</v>
      </c>
      <c r="D5" s="67" t="s">
        <v>23</v>
      </c>
      <c r="E5" s="67" t="s">
        <v>15</v>
      </c>
      <c r="F5" s="67" t="s">
        <v>16</v>
      </c>
      <c r="G5" s="67" t="s">
        <v>17</v>
      </c>
      <c r="H5" s="67" t="s">
        <v>2</v>
      </c>
      <c r="I5" s="67" t="s">
        <v>1</v>
      </c>
      <c r="J5" s="68" t="s">
        <v>0</v>
      </c>
      <c r="K5" s="67" t="s">
        <v>11</v>
      </c>
      <c r="L5" s="67" t="s">
        <v>18</v>
      </c>
      <c r="M5" s="67" t="s">
        <v>24</v>
      </c>
      <c r="N5" s="12" t="s">
        <v>4</v>
      </c>
      <c r="S5" s="21"/>
      <c r="T5" s="22"/>
      <c r="U5" s="23"/>
      <c r="V5" s="24"/>
      <c r="W5" s="22"/>
      <c r="X5" s="22"/>
      <c r="Y5" s="22"/>
      <c r="Z5" s="22"/>
      <c r="AA5" s="22"/>
      <c r="AB5" s="22"/>
      <c r="AC5" s="22"/>
      <c r="AD5" s="26"/>
      <c r="AE5" s="21"/>
    </row>
    <row r="6" spans="1:31" x14ac:dyDescent="0.35">
      <c r="A6" s="1"/>
      <c r="B6" s="66" t="s">
        <v>21</v>
      </c>
      <c r="C6" s="67" t="s">
        <v>22</v>
      </c>
      <c r="D6" s="67" t="s">
        <v>23</v>
      </c>
      <c r="E6" s="67" t="s">
        <v>15</v>
      </c>
      <c r="F6" s="67" t="s">
        <v>16</v>
      </c>
      <c r="G6" s="67" t="s">
        <v>17</v>
      </c>
      <c r="H6" s="67" t="s">
        <v>2</v>
      </c>
      <c r="I6" s="67" t="s">
        <v>1</v>
      </c>
      <c r="J6" s="68" t="s">
        <v>0</v>
      </c>
      <c r="K6" s="67" t="s">
        <v>11</v>
      </c>
      <c r="L6" s="67" t="s">
        <v>18</v>
      </c>
      <c r="M6" s="67" t="s">
        <v>24</v>
      </c>
      <c r="N6" s="13" t="s">
        <v>5</v>
      </c>
      <c r="R6" s="21"/>
      <c r="S6" s="21"/>
      <c r="T6" s="22"/>
      <c r="U6" s="23"/>
      <c r="V6" s="24"/>
      <c r="W6" s="22"/>
      <c r="X6" s="22"/>
      <c r="Y6" s="22"/>
      <c r="Z6" s="22"/>
      <c r="AA6" s="22"/>
      <c r="AB6" s="22"/>
      <c r="AC6" s="22"/>
      <c r="AD6" s="26"/>
      <c r="AE6" s="21"/>
    </row>
    <row r="7" spans="1:31" ht="16.5" customHeight="1" x14ac:dyDescent="0.35">
      <c r="A7" s="1"/>
      <c r="B7" s="70" t="s">
        <v>26</v>
      </c>
      <c r="C7" s="69" t="s">
        <v>23</v>
      </c>
      <c r="D7" s="69" t="s">
        <v>15</v>
      </c>
      <c r="E7" s="69" t="s">
        <v>16</v>
      </c>
      <c r="F7" s="69" t="s">
        <v>17</v>
      </c>
      <c r="G7" s="69" t="s">
        <v>2</v>
      </c>
      <c r="H7" s="69" t="s">
        <v>1</v>
      </c>
      <c r="I7" s="69" t="s">
        <v>0</v>
      </c>
      <c r="J7" s="69" t="s">
        <v>11</v>
      </c>
      <c r="K7" s="69" t="s">
        <v>18</v>
      </c>
      <c r="L7" s="69" t="s">
        <v>24</v>
      </c>
      <c r="M7" s="69"/>
      <c r="N7" s="14" t="s">
        <v>6</v>
      </c>
      <c r="Q7" s="57"/>
      <c r="R7" s="58" t="s">
        <v>14</v>
      </c>
      <c r="S7" s="59" t="s">
        <v>13</v>
      </c>
      <c r="T7" s="27"/>
      <c r="U7" s="28"/>
      <c r="V7" s="29"/>
      <c r="W7" s="27"/>
      <c r="X7" s="27"/>
      <c r="Y7" s="27"/>
      <c r="Z7" s="27"/>
      <c r="AA7" s="27"/>
      <c r="AB7" s="27"/>
      <c r="AC7" s="30"/>
      <c r="AD7" s="26"/>
      <c r="AE7" s="21"/>
    </row>
    <row r="8" spans="1:31" x14ac:dyDescent="0.35">
      <c r="B8" s="70" t="s">
        <v>26</v>
      </c>
      <c r="C8" s="69" t="s">
        <v>25</v>
      </c>
      <c r="D8" s="69" t="s">
        <v>23</v>
      </c>
      <c r="E8" s="69" t="s">
        <v>15</v>
      </c>
      <c r="F8" s="69" t="s">
        <v>16</v>
      </c>
      <c r="G8" s="69" t="s">
        <v>17</v>
      </c>
      <c r="H8" s="69" t="s">
        <v>2</v>
      </c>
      <c r="I8" s="69" t="s">
        <v>1</v>
      </c>
      <c r="J8" s="69" t="s">
        <v>0</v>
      </c>
      <c r="K8" s="69" t="s">
        <v>11</v>
      </c>
      <c r="L8" s="69" t="s">
        <v>18</v>
      </c>
      <c r="M8" s="69"/>
      <c r="N8" s="15" t="s">
        <v>7</v>
      </c>
      <c r="Q8" s="60" t="s">
        <v>21</v>
      </c>
      <c r="R8" s="61">
        <v>1</v>
      </c>
      <c r="S8" s="56">
        <v>6.9485818129138927E-2</v>
      </c>
      <c r="T8" s="27"/>
      <c r="U8" s="28"/>
      <c r="V8" s="29"/>
      <c r="W8" s="27"/>
      <c r="X8" s="27"/>
      <c r="Y8" s="27"/>
      <c r="Z8" s="27"/>
      <c r="AA8" s="27"/>
      <c r="AB8" s="27"/>
      <c r="AC8" s="30"/>
      <c r="AD8" s="26"/>
      <c r="AE8" s="21"/>
    </row>
    <row r="9" spans="1:31" x14ac:dyDescent="0.35">
      <c r="B9" s="70" t="s">
        <v>26</v>
      </c>
      <c r="C9" s="69" t="s">
        <v>25</v>
      </c>
      <c r="D9" s="69" t="s">
        <v>23</v>
      </c>
      <c r="E9" s="69" t="s">
        <v>15</v>
      </c>
      <c r="F9" s="69" t="s">
        <v>16</v>
      </c>
      <c r="G9" s="69" t="s">
        <v>17</v>
      </c>
      <c r="H9" s="69" t="s">
        <v>2</v>
      </c>
      <c r="I9" s="69" t="s">
        <v>1</v>
      </c>
      <c r="J9" s="69" t="s">
        <v>0</v>
      </c>
      <c r="K9" s="69" t="s">
        <v>11</v>
      </c>
      <c r="L9" s="69" t="s">
        <v>18</v>
      </c>
      <c r="M9" s="69"/>
      <c r="N9" s="16"/>
      <c r="Q9" s="56" t="s">
        <v>22</v>
      </c>
      <c r="R9" s="61">
        <v>0.92952612393681655</v>
      </c>
      <c r="S9" s="56">
        <v>4.9857238685551482E-2</v>
      </c>
      <c r="T9" s="27"/>
      <c r="U9" s="28"/>
      <c r="V9" s="29"/>
      <c r="W9" s="27"/>
      <c r="X9" s="27"/>
      <c r="Y9" s="27"/>
      <c r="Z9" s="27"/>
      <c r="AA9" s="27"/>
      <c r="AB9" s="27"/>
      <c r="AC9" s="30"/>
      <c r="AD9" s="31"/>
      <c r="AE9" s="21"/>
    </row>
    <row r="10" spans="1:31" x14ac:dyDescent="0.35">
      <c r="B10" s="70" t="s">
        <v>26</v>
      </c>
      <c r="C10" s="69" t="s">
        <v>25</v>
      </c>
      <c r="D10" s="69" t="s">
        <v>23</v>
      </c>
      <c r="E10" s="69" t="s">
        <v>15</v>
      </c>
      <c r="F10" s="69" t="s">
        <v>16</v>
      </c>
      <c r="G10" s="69" t="s">
        <v>17</v>
      </c>
      <c r="H10" s="69" t="s">
        <v>2</v>
      </c>
      <c r="I10" s="69" t="s">
        <v>1</v>
      </c>
      <c r="J10" s="69" t="s">
        <v>0</v>
      </c>
      <c r="K10" s="69" t="s">
        <v>11</v>
      </c>
      <c r="L10" s="69" t="s">
        <v>18</v>
      </c>
      <c r="M10" s="69"/>
      <c r="Q10" s="56" t="s">
        <v>23</v>
      </c>
      <c r="R10" s="61">
        <v>1.0072904009720534</v>
      </c>
      <c r="S10" s="56">
        <v>5.917346347201221E-2</v>
      </c>
      <c r="T10" s="27"/>
      <c r="U10" s="28"/>
      <c r="V10" s="29"/>
      <c r="W10" s="27"/>
      <c r="X10" s="27"/>
      <c r="Y10" s="27"/>
      <c r="Z10" s="27"/>
      <c r="AA10" s="27"/>
      <c r="AB10" s="27"/>
      <c r="AC10" s="30"/>
      <c r="AD10" s="32"/>
      <c r="AE10" s="21"/>
    </row>
    <row r="11" spans="1:31" x14ac:dyDescent="0.35">
      <c r="B11" s="54" t="s">
        <v>19</v>
      </c>
      <c r="C11" s="2"/>
      <c r="E11" s="2"/>
      <c r="F11" s="9"/>
      <c r="G11" s="2"/>
      <c r="I11" s="2"/>
      <c r="J11" s="2"/>
      <c r="K11" s="2"/>
      <c r="L11" s="2"/>
      <c r="M11" s="2"/>
      <c r="Q11" s="56" t="s">
        <v>15</v>
      </c>
      <c r="R11" s="62">
        <v>1.134872417982989</v>
      </c>
      <c r="S11" s="56">
        <v>1.0019697753627349E-2</v>
      </c>
      <c r="T11" s="21"/>
      <c r="U11" s="21"/>
      <c r="V11" s="21"/>
      <c r="W11" s="21"/>
      <c r="X11" s="33"/>
      <c r="Y11" s="33"/>
      <c r="Z11" s="33"/>
      <c r="AA11" s="20"/>
      <c r="AB11" s="21"/>
      <c r="AC11" s="21"/>
      <c r="AD11" s="21"/>
      <c r="AE11" s="21"/>
    </row>
    <row r="12" spans="1:31" x14ac:dyDescent="0.35">
      <c r="A12" s="2"/>
      <c r="B12" s="3">
        <v>218</v>
      </c>
      <c r="C12" s="4">
        <v>176</v>
      </c>
      <c r="D12" s="4">
        <v>215</v>
      </c>
      <c r="E12" s="4">
        <v>228</v>
      </c>
      <c r="F12" s="4">
        <v>507</v>
      </c>
      <c r="G12" s="4">
        <v>3580</v>
      </c>
      <c r="H12" s="4">
        <v>8102</v>
      </c>
      <c r="I12" s="4">
        <v>7577</v>
      </c>
      <c r="J12" s="4">
        <v>12042</v>
      </c>
      <c r="K12" s="4">
        <v>10844</v>
      </c>
      <c r="L12" s="4">
        <v>11307</v>
      </c>
      <c r="M12" s="5">
        <v>13774</v>
      </c>
      <c r="Q12" s="56" t="s">
        <v>16</v>
      </c>
      <c r="R12" s="62">
        <v>2.5042527339003646</v>
      </c>
      <c r="S12" s="56">
        <v>3.375320639935301E-2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x14ac:dyDescent="0.35">
      <c r="A13" s="2"/>
      <c r="B13" s="6">
        <v>192</v>
      </c>
      <c r="C13" s="7">
        <v>177</v>
      </c>
      <c r="D13" s="7">
        <v>228</v>
      </c>
      <c r="E13" s="7">
        <v>234</v>
      </c>
      <c r="F13" s="7">
        <v>526</v>
      </c>
      <c r="G13" s="7">
        <v>3753</v>
      </c>
      <c r="H13" s="7">
        <v>7337</v>
      </c>
      <c r="I13" s="7">
        <v>8855</v>
      </c>
      <c r="J13" s="7">
        <v>11974</v>
      </c>
      <c r="K13" s="7">
        <v>12197</v>
      </c>
      <c r="L13" s="7">
        <v>12233</v>
      </c>
      <c r="M13" s="8">
        <v>13008</v>
      </c>
      <c r="Q13" s="56" t="s">
        <v>17</v>
      </c>
      <c r="R13" s="62">
        <v>18.064398541919804</v>
      </c>
      <c r="S13" s="56">
        <v>0.45477653543917029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x14ac:dyDescent="0.35">
      <c r="A14" s="2"/>
      <c r="B14" s="6">
        <v>174</v>
      </c>
      <c r="C14" s="7">
        <v>192</v>
      </c>
      <c r="D14" s="7">
        <v>172</v>
      </c>
      <c r="E14" s="7">
        <v>234</v>
      </c>
      <c r="F14" s="7">
        <v>528</v>
      </c>
      <c r="G14" s="7">
        <v>3567</v>
      </c>
      <c r="H14" s="7">
        <v>8037</v>
      </c>
      <c r="I14" s="7">
        <v>9091</v>
      </c>
      <c r="J14" s="7">
        <v>11975</v>
      </c>
      <c r="K14" s="7">
        <v>12894</v>
      </c>
      <c r="L14" s="7">
        <v>12283</v>
      </c>
      <c r="M14" s="8">
        <v>12929</v>
      </c>
      <c r="Q14" s="56" t="s">
        <v>2</v>
      </c>
      <c r="R14" s="62">
        <v>37.724179829890645</v>
      </c>
      <c r="S14" s="56">
        <v>0.89655219113833295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35">
      <c r="A15" s="2"/>
      <c r="B15" s="6">
        <v>239</v>
      </c>
      <c r="C15" s="7">
        <v>220</v>
      </c>
      <c r="D15" s="7">
        <v>214</v>
      </c>
      <c r="E15" s="7">
        <v>238</v>
      </c>
      <c r="F15" s="7">
        <v>500</v>
      </c>
      <c r="G15" s="7">
        <v>3967</v>
      </c>
      <c r="H15" s="7">
        <v>7571</v>
      </c>
      <c r="I15" s="7">
        <v>9943</v>
      </c>
      <c r="J15" s="7">
        <v>11952</v>
      </c>
      <c r="K15" s="7">
        <v>11988</v>
      </c>
      <c r="L15" s="7">
        <v>12201</v>
      </c>
      <c r="M15" s="8">
        <v>12955</v>
      </c>
      <c r="Q15" s="56" t="s">
        <v>1</v>
      </c>
      <c r="R15" s="62">
        <v>43.09356014580802</v>
      </c>
      <c r="S15" s="56">
        <v>2.3778064129284937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x14ac:dyDescent="0.35">
      <c r="A16" s="2"/>
      <c r="B16" s="6">
        <v>219</v>
      </c>
      <c r="C16" s="7">
        <v>218</v>
      </c>
      <c r="D16" s="7">
        <v>287</v>
      </c>
      <c r="E16" s="7">
        <v>1564</v>
      </c>
      <c r="F16" s="7">
        <v>5705</v>
      </c>
      <c r="G16" s="7">
        <v>9860</v>
      </c>
      <c r="H16" s="7">
        <v>11748</v>
      </c>
      <c r="I16" s="7">
        <v>12224</v>
      </c>
      <c r="J16" s="7">
        <v>12229</v>
      </c>
      <c r="K16" s="7">
        <v>10767</v>
      </c>
      <c r="L16" s="7">
        <v>10567</v>
      </c>
      <c r="M16" s="8"/>
      <c r="N16" s="20"/>
      <c r="O16" s="20"/>
      <c r="Q16" s="56" t="s">
        <v>0</v>
      </c>
      <c r="R16" s="62">
        <v>58.253948967193196</v>
      </c>
      <c r="S16" s="56">
        <v>9.471028297926766E-2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x14ac:dyDescent="0.35">
      <c r="A17" s="2"/>
      <c r="B17" s="6">
        <v>222</v>
      </c>
      <c r="C17" s="7">
        <v>180</v>
      </c>
      <c r="D17" s="7">
        <v>224</v>
      </c>
      <c r="E17" s="7">
        <v>1457</v>
      </c>
      <c r="F17" s="7">
        <v>5311</v>
      </c>
      <c r="G17" s="7">
        <v>9588</v>
      </c>
      <c r="H17" s="7">
        <v>11802</v>
      </c>
      <c r="I17" s="7">
        <v>11379</v>
      </c>
      <c r="J17" s="7">
        <v>12402</v>
      </c>
      <c r="K17" s="7">
        <v>10804</v>
      </c>
      <c r="L17" s="7">
        <v>10599</v>
      </c>
      <c r="M17" s="8"/>
      <c r="N17" s="20"/>
      <c r="O17" s="20"/>
      <c r="Q17" s="56" t="s">
        <v>11</v>
      </c>
      <c r="R17" s="62">
        <v>58.229647630619681</v>
      </c>
      <c r="S17" s="56">
        <v>2.0682530250548092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x14ac:dyDescent="0.35">
      <c r="A18" s="2"/>
      <c r="B18" s="6">
        <v>215</v>
      </c>
      <c r="C18" s="7">
        <v>239</v>
      </c>
      <c r="D18" s="7">
        <v>305</v>
      </c>
      <c r="E18" s="7">
        <v>1541</v>
      </c>
      <c r="F18" s="7">
        <v>6268</v>
      </c>
      <c r="G18" s="7">
        <v>10260</v>
      </c>
      <c r="H18" s="7">
        <v>12997</v>
      </c>
      <c r="I18" s="7">
        <v>12273</v>
      </c>
      <c r="J18" s="7">
        <v>11849</v>
      </c>
      <c r="K18" s="7">
        <v>10787</v>
      </c>
      <c r="L18" s="7">
        <v>10802</v>
      </c>
      <c r="M18" s="8"/>
      <c r="N18" s="20"/>
      <c r="O18" s="20"/>
      <c r="Q18" s="60" t="s">
        <v>18</v>
      </c>
      <c r="R18" s="56">
        <v>58.35236938031592</v>
      </c>
      <c r="S18" s="62">
        <v>1.1354074069681332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x14ac:dyDescent="0.35">
      <c r="A19" s="2"/>
      <c r="B19" s="17">
        <v>212</v>
      </c>
      <c r="C19" s="18">
        <v>227</v>
      </c>
      <c r="D19" s="18">
        <v>249</v>
      </c>
      <c r="E19" s="18">
        <v>1530</v>
      </c>
      <c r="F19" s="18">
        <v>5248</v>
      </c>
      <c r="G19" s="18">
        <v>8261</v>
      </c>
      <c r="H19" s="18">
        <v>11350</v>
      </c>
      <c r="I19" s="18">
        <v>7710</v>
      </c>
      <c r="J19" s="18">
        <v>12509</v>
      </c>
      <c r="K19" s="18">
        <v>10235</v>
      </c>
      <c r="L19" s="18">
        <v>10777</v>
      </c>
      <c r="M19" s="19"/>
      <c r="N19" s="20"/>
      <c r="O19" s="20"/>
      <c r="Q19" s="56" t="s">
        <v>24</v>
      </c>
      <c r="R19" s="56">
        <v>63.992709599027947</v>
      </c>
      <c r="S19" s="56">
        <v>0.98744098685328074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35">
      <c r="Q20" s="60" t="s">
        <v>26</v>
      </c>
      <c r="R20" s="56">
        <v>1.054678007290401</v>
      </c>
      <c r="S20" s="56">
        <v>1.0685221513384347E-2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35">
      <c r="B21">
        <f>AVERAGE(B12:B15)</f>
        <v>205.75</v>
      </c>
      <c r="C21">
        <f t="shared" ref="C21:M21" si="0">AVERAGE(C12:C15)</f>
        <v>191.25</v>
      </c>
      <c r="D21">
        <f t="shared" si="0"/>
        <v>207.25</v>
      </c>
      <c r="E21">
        <f t="shared" si="0"/>
        <v>233.5</v>
      </c>
      <c r="F21">
        <f t="shared" si="0"/>
        <v>515.25</v>
      </c>
      <c r="G21">
        <f t="shared" si="0"/>
        <v>3716.75</v>
      </c>
      <c r="H21">
        <f t="shared" si="0"/>
        <v>7761.75</v>
      </c>
      <c r="I21">
        <f t="shared" si="0"/>
        <v>8866.5</v>
      </c>
      <c r="J21">
        <f t="shared" si="0"/>
        <v>11985.75</v>
      </c>
      <c r="K21">
        <f t="shared" si="0"/>
        <v>11980.75</v>
      </c>
      <c r="L21">
        <f t="shared" si="0"/>
        <v>12006</v>
      </c>
      <c r="M21">
        <f t="shared" si="0"/>
        <v>13166.5</v>
      </c>
      <c r="N21" t="s">
        <v>9</v>
      </c>
      <c r="Q21" s="56" t="s">
        <v>23</v>
      </c>
      <c r="R21" s="56">
        <v>1.0498177399756987</v>
      </c>
      <c r="S21" s="56">
        <v>6.195649469736178E-2</v>
      </c>
    </row>
    <row r="22" spans="1:31" x14ac:dyDescent="0.35">
      <c r="B22">
        <f>AVERAGE(B16:B19)</f>
        <v>217</v>
      </c>
      <c r="C22">
        <f t="shared" ref="C22:E22" si="1">AVERAGE(C16:C19)</f>
        <v>216</v>
      </c>
      <c r="D22">
        <f t="shared" si="1"/>
        <v>266.25</v>
      </c>
      <c r="E22">
        <f t="shared" si="1"/>
        <v>1523</v>
      </c>
      <c r="F22">
        <f t="shared" ref="F22:M22" si="2">AVERAGE(F16:F19)</f>
        <v>5633</v>
      </c>
      <c r="G22">
        <f t="shared" si="2"/>
        <v>9492.25</v>
      </c>
      <c r="H22">
        <f t="shared" si="2"/>
        <v>11974.25</v>
      </c>
      <c r="I22">
        <f t="shared" si="2"/>
        <v>10896.5</v>
      </c>
      <c r="J22">
        <f t="shared" si="2"/>
        <v>12247.25</v>
      </c>
      <c r="K22">
        <f t="shared" si="2"/>
        <v>10648.25</v>
      </c>
      <c r="L22">
        <f t="shared" si="2"/>
        <v>10686.25</v>
      </c>
      <c r="N22" s="34" t="s">
        <v>20</v>
      </c>
      <c r="Q22" s="60" t="s">
        <v>15</v>
      </c>
      <c r="R22" s="61">
        <v>1.2940461725394896</v>
      </c>
      <c r="S22" s="61">
        <v>8.8899391124375754E-2</v>
      </c>
    </row>
    <row r="23" spans="1:31" x14ac:dyDescent="0.35">
      <c r="G23" t="s">
        <v>8</v>
      </c>
      <c r="N23" s="9"/>
      <c r="Q23" s="60" t="s">
        <v>16</v>
      </c>
      <c r="R23" s="61">
        <v>7.4021871202916163</v>
      </c>
      <c r="S23" s="61">
        <v>0.1123307213670236</v>
      </c>
    </row>
    <row r="24" spans="1:31" x14ac:dyDescent="0.35">
      <c r="B24" s="52" t="s">
        <v>21</v>
      </c>
      <c r="C24" s="46" t="s">
        <v>22</v>
      </c>
      <c r="D24" s="46" t="s">
        <v>23</v>
      </c>
      <c r="E24" s="46" t="s">
        <v>15</v>
      </c>
      <c r="F24" s="46" t="s">
        <v>16</v>
      </c>
      <c r="G24" s="46" t="s">
        <v>17</v>
      </c>
      <c r="H24" s="46" t="s">
        <v>2</v>
      </c>
      <c r="I24" s="46" t="s">
        <v>1</v>
      </c>
      <c r="J24" s="50" t="s">
        <v>0</v>
      </c>
      <c r="K24" s="46" t="s">
        <v>11</v>
      </c>
      <c r="L24" s="46" t="s">
        <v>18</v>
      </c>
      <c r="M24" s="46" t="s">
        <v>24</v>
      </c>
      <c r="Q24" s="60" t="s">
        <v>17</v>
      </c>
      <c r="R24" s="61">
        <v>27.377885783718103</v>
      </c>
      <c r="S24" s="61">
        <v>1.1401082837287047</v>
      </c>
      <c r="T24" s="55"/>
    </row>
    <row r="25" spans="1:31" x14ac:dyDescent="0.35">
      <c r="B25">
        <f>B21/$B$21</f>
        <v>1</v>
      </c>
      <c r="C25">
        <f t="shared" ref="C25:M26" si="3">C21/$B$21</f>
        <v>0.92952612393681655</v>
      </c>
      <c r="D25">
        <f t="shared" si="3"/>
        <v>1.0072904009720534</v>
      </c>
      <c r="E25">
        <f t="shared" si="3"/>
        <v>1.134872417982989</v>
      </c>
      <c r="F25">
        <f t="shared" si="3"/>
        <v>2.5042527339003646</v>
      </c>
      <c r="G25">
        <f t="shared" si="3"/>
        <v>18.064398541919804</v>
      </c>
      <c r="H25">
        <f t="shared" si="3"/>
        <v>37.724179829890645</v>
      </c>
      <c r="I25">
        <f t="shared" si="3"/>
        <v>43.09356014580802</v>
      </c>
      <c r="J25">
        <f t="shared" si="3"/>
        <v>58.253948967193196</v>
      </c>
      <c r="K25">
        <f t="shared" si="3"/>
        <v>58.229647630619681</v>
      </c>
      <c r="L25">
        <f t="shared" si="3"/>
        <v>58.35236938031592</v>
      </c>
      <c r="M25">
        <f t="shared" si="3"/>
        <v>63.992709599027947</v>
      </c>
      <c r="N25" t="s">
        <v>10</v>
      </c>
      <c r="Q25" s="60" t="s">
        <v>2</v>
      </c>
      <c r="R25" s="61">
        <v>46.13487241798299</v>
      </c>
      <c r="S25" s="61">
        <v>2.1044755194397338</v>
      </c>
      <c r="T25" s="55"/>
    </row>
    <row r="26" spans="1:31" x14ac:dyDescent="0.35">
      <c r="B26">
        <f>B22/$B$21</f>
        <v>1.054678007290401</v>
      </c>
      <c r="C26">
        <f t="shared" ref="C26:E26" si="4">C22/$B$21</f>
        <v>1.0498177399756987</v>
      </c>
      <c r="D26">
        <f t="shared" si="4"/>
        <v>1.2940461725394896</v>
      </c>
      <c r="E26">
        <f t="shared" si="4"/>
        <v>7.4021871202916163</v>
      </c>
      <c r="F26">
        <f t="shared" si="3"/>
        <v>27.377885783718103</v>
      </c>
      <c r="G26">
        <f t="shared" si="3"/>
        <v>46.13487241798299</v>
      </c>
      <c r="H26">
        <f t="shared" si="3"/>
        <v>58.19805589307412</v>
      </c>
      <c r="I26">
        <f t="shared" si="3"/>
        <v>52.959902794653708</v>
      </c>
      <c r="J26">
        <f t="shared" si="3"/>
        <v>59.524908869987847</v>
      </c>
      <c r="K26">
        <f t="shared" si="3"/>
        <v>51.753341433778857</v>
      </c>
      <c r="L26">
        <f t="shared" si="3"/>
        <v>51.938031591737548</v>
      </c>
      <c r="N26" s="9"/>
      <c r="Q26" s="60" t="s">
        <v>1</v>
      </c>
      <c r="R26" s="56">
        <v>58.19805589307412</v>
      </c>
      <c r="S26" s="56">
        <v>1.7278260272666555</v>
      </c>
      <c r="T26" s="55"/>
    </row>
    <row r="27" spans="1:31" x14ac:dyDescent="0.35">
      <c r="A27" s="1"/>
      <c r="B27" s="70" t="s">
        <v>26</v>
      </c>
      <c r="C27" s="69" t="s">
        <v>23</v>
      </c>
      <c r="D27" s="69" t="s">
        <v>15</v>
      </c>
      <c r="E27" s="69" t="s">
        <v>16</v>
      </c>
      <c r="F27" s="69" t="s">
        <v>17</v>
      </c>
      <c r="G27" s="69" t="s">
        <v>2</v>
      </c>
      <c r="H27" s="69" t="s">
        <v>1</v>
      </c>
      <c r="I27" s="69" t="s">
        <v>0</v>
      </c>
      <c r="J27" s="69" t="s">
        <v>11</v>
      </c>
      <c r="K27" s="69" t="s">
        <v>18</v>
      </c>
      <c r="L27" s="69" t="s">
        <v>24</v>
      </c>
      <c r="M27" s="53"/>
      <c r="Q27" s="60" t="s">
        <v>0</v>
      </c>
      <c r="R27" s="56">
        <v>52.959902794653708</v>
      </c>
      <c r="S27" s="56">
        <v>5.257856297702209</v>
      </c>
      <c r="T27" s="55"/>
    </row>
    <row r="28" spans="1:31" x14ac:dyDescent="0.35">
      <c r="Q28" s="60" t="s">
        <v>11</v>
      </c>
      <c r="R28" s="56">
        <v>59.524908869987847</v>
      </c>
      <c r="S28" s="56">
        <v>0.7034761248119169</v>
      </c>
    </row>
    <row r="29" spans="1:31" x14ac:dyDescent="0.35">
      <c r="Q29" s="60" t="s">
        <v>18</v>
      </c>
      <c r="R29" s="56">
        <v>51.753341433778857</v>
      </c>
      <c r="S29" s="56">
        <v>0.67050957696756264</v>
      </c>
    </row>
    <row r="30" spans="1:31" x14ac:dyDescent="0.35">
      <c r="B30">
        <f>B12/$B$21</f>
        <v>1.0595382746051032</v>
      </c>
      <c r="C30">
        <f t="shared" ref="C30:M30" si="5">C12/$B$21</f>
        <v>0.85540704738760631</v>
      </c>
      <c r="D30">
        <f t="shared" si="5"/>
        <v>1.0449574726609963</v>
      </c>
      <c r="E30">
        <f t="shared" si="5"/>
        <v>1.1081409477521265</v>
      </c>
      <c r="F30">
        <f t="shared" si="5"/>
        <v>2.4641555285540706</v>
      </c>
      <c r="G30">
        <f t="shared" si="5"/>
        <v>17.399756986634266</v>
      </c>
      <c r="H30">
        <f t="shared" si="5"/>
        <v>39.377885783718106</v>
      </c>
      <c r="I30">
        <f t="shared" si="5"/>
        <v>36.826245443499396</v>
      </c>
      <c r="J30">
        <f t="shared" si="5"/>
        <v>58.527339003645203</v>
      </c>
      <c r="K30">
        <f t="shared" si="5"/>
        <v>52.704738760631834</v>
      </c>
      <c r="L30">
        <f t="shared" si="5"/>
        <v>54.955042527339003</v>
      </c>
      <c r="M30">
        <f t="shared" si="5"/>
        <v>66.945321992709594</v>
      </c>
      <c r="Q30" s="63" t="s">
        <v>24</v>
      </c>
      <c r="R30" s="64">
        <v>51.938031591737548</v>
      </c>
      <c r="S30" s="65">
        <v>0.29251498409127141</v>
      </c>
    </row>
    <row r="31" spans="1:31" x14ac:dyDescent="0.35">
      <c r="B31">
        <f t="shared" ref="B31:M37" si="6">B13/$B$21</f>
        <v>0.93317132442284323</v>
      </c>
      <c r="C31">
        <f t="shared" si="6"/>
        <v>0.86026731470230866</v>
      </c>
      <c r="D31">
        <f t="shared" si="6"/>
        <v>1.1081409477521265</v>
      </c>
      <c r="E31">
        <f t="shared" si="6"/>
        <v>1.1373025516403401</v>
      </c>
      <c r="F31">
        <f t="shared" si="6"/>
        <v>2.5565006075334145</v>
      </c>
      <c r="G31">
        <f t="shared" si="6"/>
        <v>18.240583232077764</v>
      </c>
      <c r="H31">
        <f t="shared" si="6"/>
        <v>35.659781287970837</v>
      </c>
      <c r="I31">
        <f t="shared" si="6"/>
        <v>43.037667071688944</v>
      </c>
      <c r="J31">
        <f t="shared" si="6"/>
        <v>58.196840826245442</v>
      </c>
      <c r="K31">
        <f t="shared" si="6"/>
        <v>59.28068043742406</v>
      </c>
      <c r="L31">
        <f t="shared" si="6"/>
        <v>59.455650060753342</v>
      </c>
      <c r="M31">
        <f t="shared" si="6"/>
        <v>63.222357229647628</v>
      </c>
      <c r="N31" t="s">
        <v>12</v>
      </c>
    </row>
    <row r="32" spans="1:31" x14ac:dyDescent="0.35">
      <c r="B32">
        <f t="shared" si="6"/>
        <v>0.84568651275820172</v>
      </c>
      <c r="C32">
        <f t="shared" si="6"/>
        <v>0.93317132442284323</v>
      </c>
      <c r="D32">
        <f t="shared" si="6"/>
        <v>0.83596597812879714</v>
      </c>
      <c r="E32">
        <f t="shared" si="6"/>
        <v>1.1373025516403401</v>
      </c>
      <c r="F32">
        <f t="shared" si="6"/>
        <v>2.5662211421628189</v>
      </c>
      <c r="G32">
        <f t="shared" si="6"/>
        <v>17.336573511543136</v>
      </c>
      <c r="H32">
        <f t="shared" si="6"/>
        <v>39.061968408262452</v>
      </c>
      <c r="I32">
        <f t="shared" si="6"/>
        <v>44.184690157958691</v>
      </c>
      <c r="J32">
        <f t="shared" si="6"/>
        <v>58.201701093560146</v>
      </c>
      <c r="K32">
        <f t="shared" si="6"/>
        <v>62.668286755771568</v>
      </c>
      <c r="L32">
        <f t="shared" si="6"/>
        <v>59.698663426488459</v>
      </c>
      <c r="M32">
        <f t="shared" si="6"/>
        <v>62.838396111786146</v>
      </c>
      <c r="N32" t="s">
        <v>8</v>
      </c>
    </row>
    <row r="33" spans="2:19" x14ac:dyDescent="0.35">
      <c r="B33">
        <f t="shared" si="6"/>
        <v>1.1616038882138517</v>
      </c>
      <c r="C33">
        <f t="shared" si="6"/>
        <v>1.0692588092345079</v>
      </c>
      <c r="D33">
        <f t="shared" si="6"/>
        <v>1.040097205346294</v>
      </c>
      <c r="E33">
        <f t="shared" si="6"/>
        <v>1.1567436208991495</v>
      </c>
      <c r="F33">
        <f t="shared" si="6"/>
        <v>2.4301336573511545</v>
      </c>
      <c r="G33">
        <f t="shared" si="6"/>
        <v>19.28068043742406</v>
      </c>
      <c r="H33">
        <f t="shared" si="6"/>
        <v>36.797083839611176</v>
      </c>
      <c r="I33">
        <f t="shared" si="6"/>
        <v>48.325637910085057</v>
      </c>
      <c r="J33">
        <f t="shared" si="6"/>
        <v>58.089914945321993</v>
      </c>
      <c r="K33">
        <f t="shared" si="6"/>
        <v>58.264884568651276</v>
      </c>
      <c r="L33">
        <f t="shared" si="6"/>
        <v>59.300121506682871</v>
      </c>
      <c r="M33">
        <f t="shared" si="6"/>
        <v>62.964763061968405</v>
      </c>
      <c r="R33" s="51"/>
      <c r="S33" s="51"/>
    </row>
    <row r="34" spans="2:19" x14ac:dyDescent="0.35">
      <c r="B34">
        <f t="shared" si="6"/>
        <v>1.0643985419198057</v>
      </c>
      <c r="C34">
        <f t="shared" si="6"/>
        <v>1.0595382746051032</v>
      </c>
      <c r="D34">
        <f t="shared" si="6"/>
        <v>1.3948967193195625</v>
      </c>
      <c r="E34">
        <f t="shared" si="6"/>
        <v>7.6014580801944103</v>
      </c>
      <c r="F34">
        <f t="shared" ref="F34:M34" si="7">F16/$B$21</f>
        <v>27.727825030376671</v>
      </c>
      <c r="G34">
        <f t="shared" si="7"/>
        <v>47.922235722964764</v>
      </c>
      <c r="H34">
        <f t="shared" si="7"/>
        <v>57.098420413122724</v>
      </c>
      <c r="I34">
        <f t="shared" si="7"/>
        <v>59.411907654921023</v>
      </c>
      <c r="J34">
        <f t="shared" si="7"/>
        <v>59.436208991494532</v>
      </c>
      <c r="K34">
        <f t="shared" si="7"/>
        <v>52.330498177399754</v>
      </c>
      <c r="L34">
        <f t="shared" si="7"/>
        <v>51.358444714459296</v>
      </c>
      <c r="M34">
        <f t="shared" si="7"/>
        <v>0</v>
      </c>
      <c r="N34" s="34"/>
      <c r="Q34" s="45"/>
      <c r="R34" s="48"/>
      <c r="S34" s="48"/>
    </row>
    <row r="35" spans="2:19" x14ac:dyDescent="0.35">
      <c r="B35">
        <f t="shared" si="6"/>
        <v>1.0789793438639126</v>
      </c>
      <c r="C35">
        <f t="shared" si="6"/>
        <v>0.8748481166464156</v>
      </c>
      <c r="D35">
        <f t="shared" si="6"/>
        <v>1.0886998784933171</v>
      </c>
      <c r="E35">
        <f t="shared" si="6"/>
        <v>7.0814094775212633</v>
      </c>
      <c r="F35">
        <f t="shared" ref="F35:M35" si="8">F17/$B$21</f>
        <v>25.81287970838396</v>
      </c>
      <c r="G35">
        <f t="shared" si="8"/>
        <v>46.600243013365734</v>
      </c>
      <c r="H35">
        <f t="shared" si="8"/>
        <v>57.360874848116644</v>
      </c>
      <c r="I35">
        <f t="shared" si="8"/>
        <v>55.304981773997568</v>
      </c>
      <c r="J35">
        <f t="shared" si="8"/>
        <v>60.277035236938033</v>
      </c>
      <c r="K35">
        <f t="shared" si="8"/>
        <v>52.510328068043741</v>
      </c>
      <c r="L35">
        <f t="shared" si="8"/>
        <v>51.513973268529767</v>
      </c>
      <c r="M35">
        <f t="shared" si="8"/>
        <v>0</v>
      </c>
      <c r="N35" s="34"/>
      <c r="Q35" s="47"/>
      <c r="R35" s="48"/>
      <c r="S35" s="48"/>
    </row>
    <row r="36" spans="2:19" x14ac:dyDescent="0.35">
      <c r="B36">
        <f t="shared" si="6"/>
        <v>1.0449574726609963</v>
      </c>
      <c r="C36">
        <f t="shared" si="6"/>
        <v>1.1616038882138517</v>
      </c>
      <c r="D36">
        <f t="shared" si="6"/>
        <v>1.4823815309842041</v>
      </c>
      <c r="E36">
        <f t="shared" si="6"/>
        <v>7.4896719319562575</v>
      </c>
      <c r="F36">
        <f t="shared" ref="F36:M36" si="9">F18/$B$21</f>
        <v>30.46415552855407</v>
      </c>
      <c r="G36">
        <f t="shared" si="9"/>
        <v>49.866342648845688</v>
      </c>
      <c r="H36">
        <f t="shared" si="9"/>
        <v>63.168894289185907</v>
      </c>
      <c r="I36">
        <f t="shared" si="9"/>
        <v>59.650060753341435</v>
      </c>
      <c r="J36">
        <f t="shared" si="9"/>
        <v>57.589307411907654</v>
      </c>
      <c r="K36">
        <f t="shared" si="9"/>
        <v>52.4277035236938</v>
      </c>
      <c r="L36">
        <f t="shared" si="9"/>
        <v>52.500607533414339</v>
      </c>
      <c r="M36">
        <f t="shared" si="9"/>
        <v>0</v>
      </c>
      <c r="N36" s="34"/>
      <c r="Q36" s="45"/>
      <c r="R36" s="48"/>
      <c r="S36" s="48"/>
    </row>
    <row r="37" spans="2:19" x14ac:dyDescent="0.35">
      <c r="B37">
        <f t="shared" si="6"/>
        <v>1.0303766707168893</v>
      </c>
      <c r="C37">
        <f t="shared" si="6"/>
        <v>1.103280680437424</v>
      </c>
      <c r="D37">
        <f t="shared" si="6"/>
        <v>1.2102065613608748</v>
      </c>
      <c r="E37">
        <f t="shared" si="6"/>
        <v>7.4362089914945324</v>
      </c>
      <c r="F37">
        <f t="shared" ref="F37:M37" si="10">F19/$B$21</f>
        <v>25.506682867557714</v>
      </c>
      <c r="G37">
        <f t="shared" si="10"/>
        <v>40.150668286755774</v>
      </c>
      <c r="H37">
        <f t="shared" si="10"/>
        <v>55.164034021871203</v>
      </c>
      <c r="I37">
        <f t="shared" si="10"/>
        <v>37.472660996354797</v>
      </c>
      <c r="J37">
        <f t="shared" si="10"/>
        <v>60.797083839611176</v>
      </c>
      <c r="K37">
        <f t="shared" si="10"/>
        <v>49.744835965978126</v>
      </c>
      <c r="L37">
        <f t="shared" si="10"/>
        <v>52.379100850546777</v>
      </c>
      <c r="M37">
        <f t="shared" si="10"/>
        <v>0</v>
      </c>
      <c r="N37" s="34"/>
      <c r="Q37" s="45"/>
      <c r="R37" s="49"/>
      <c r="S37" s="49"/>
    </row>
    <row r="38" spans="2:19" x14ac:dyDescent="0.3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Q38" s="45"/>
      <c r="R38" s="49"/>
      <c r="S38" s="49"/>
    </row>
    <row r="39" spans="2:19" x14ac:dyDescent="0.35">
      <c r="B39" s="34">
        <f>STDEV(B30:B33)/SQRT(4)</f>
        <v>6.9485818129138927E-2</v>
      </c>
      <c r="C39" s="34">
        <f t="shared" ref="C39:M39" si="11">STDEV(C30:C33)/SQRT(4)</f>
        <v>4.9857238685551482E-2</v>
      </c>
      <c r="D39" s="34">
        <f t="shared" si="11"/>
        <v>5.917346347201221E-2</v>
      </c>
      <c r="E39" s="34">
        <f t="shared" si="11"/>
        <v>1.0019697753627349E-2</v>
      </c>
      <c r="F39" s="34">
        <f t="shared" si="11"/>
        <v>3.375320639935301E-2</v>
      </c>
      <c r="G39" s="34">
        <f t="shared" si="11"/>
        <v>0.45477653543917029</v>
      </c>
      <c r="H39" s="34">
        <f t="shared" si="11"/>
        <v>0.89655219113833295</v>
      </c>
      <c r="I39" s="34">
        <f t="shared" si="11"/>
        <v>2.3778064129284937</v>
      </c>
      <c r="J39" s="34">
        <f t="shared" si="11"/>
        <v>9.471028297926766E-2</v>
      </c>
      <c r="K39" s="34">
        <f t="shared" si="11"/>
        <v>2.0682530250548092</v>
      </c>
      <c r="L39" s="34">
        <f t="shared" si="11"/>
        <v>1.1354074069681332</v>
      </c>
      <c r="M39" s="34">
        <f t="shared" si="11"/>
        <v>0.98744098685328074</v>
      </c>
      <c r="N39" t="s">
        <v>13</v>
      </c>
      <c r="Q39" s="45"/>
      <c r="R39" s="49"/>
      <c r="S39" s="49"/>
    </row>
    <row r="40" spans="2:19" x14ac:dyDescent="0.35">
      <c r="B40" s="34">
        <f>STDEV(B34:B37)/SQRT(4)</f>
        <v>1.0685221513384347E-2</v>
      </c>
      <c r="C40" s="34">
        <f t="shared" ref="C40:E40" si="12">STDEV(C34:C37)/SQRT(4)</f>
        <v>6.195649469736178E-2</v>
      </c>
      <c r="D40" s="34">
        <f t="shared" si="12"/>
        <v>8.8899391124375754E-2</v>
      </c>
      <c r="E40" s="34">
        <f t="shared" si="12"/>
        <v>0.1123307213670236</v>
      </c>
      <c r="F40" s="34">
        <f t="shared" ref="F40:M40" si="13">STDEV(F34:F37)/SQRT(4)</f>
        <v>1.1401082837287047</v>
      </c>
      <c r="G40" s="34">
        <f t="shared" si="13"/>
        <v>2.1044755194397338</v>
      </c>
      <c r="H40" s="34">
        <f t="shared" si="13"/>
        <v>1.7278260272666555</v>
      </c>
      <c r="I40" s="34">
        <f t="shared" si="13"/>
        <v>5.257856297702209</v>
      </c>
      <c r="J40" s="34">
        <f t="shared" si="13"/>
        <v>0.7034761248119169</v>
      </c>
      <c r="K40" s="34">
        <f t="shared" si="13"/>
        <v>0.67050957696756264</v>
      </c>
      <c r="L40" s="34">
        <f t="shared" si="13"/>
        <v>0.29251498409127141</v>
      </c>
      <c r="M40" s="34">
        <f t="shared" si="13"/>
        <v>0</v>
      </c>
      <c r="N40" s="34"/>
      <c r="O40" s="9"/>
      <c r="Q40" s="45"/>
      <c r="R40" s="49"/>
      <c r="S40" s="49"/>
    </row>
    <row r="41" spans="2:19" x14ac:dyDescent="0.35">
      <c r="Q41" s="45"/>
      <c r="R41" s="49"/>
      <c r="S41" s="49"/>
    </row>
    <row r="42" spans="2:19" x14ac:dyDescent="0.35">
      <c r="Q42" s="45"/>
      <c r="R42" s="49"/>
      <c r="S42" s="49"/>
    </row>
    <row r="43" spans="2:19" x14ac:dyDescent="0.35">
      <c r="H43" s="9"/>
      <c r="I43" s="9"/>
      <c r="J43" s="9"/>
      <c r="K43" s="9"/>
      <c r="L43" s="9"/>
      <c r="Q43" s="45"/>
      <c r="R43" s="49"/>
      <c r="S43" s="49"/>
    </row>
    <row r="44" spans="2:19" x14ac:dyDescent="0.35">
      <c r="B44" s="35"/>
      <c r="H44" s="34"/>
      <c r="I44" s="34"/>
      <c r="J44" s="34"/>
      <c r="K44" s="43"/>
      <c r="L44" s="42"/>
      <c r="Q44" s="45"/>
      <c r="R44" s="49"/>
      <c r="S44" s="49"/>
    </row>
    <row r="45" spans="2:19" x14ac:dyDescent="0.35">
      <c r="B45" s="36"/>
      <c r="H45" s="34"/>
      <c r="I45" s="34"/>
      <c r="J45" s="34"/>
      <c r="K45" s="34"/>
      <c r="L45" s="40"/>
      <c r="Q45" s="45"/>
      <c r="R45" s="45"/>
      <c r="S45" s="45"/>
    </row>
    <row r="46" spans="2:19" x14ac:dyDescent="0.35">
      <c r="B46" s="37"/>
      <c r="H46" s="34"/>
      <c r="I46" s="34"/>
      <c r="J46" s="34"/>
      <c r="K46" s="34"/>
      <c r="L46" s="40"/>
      <c r="Q46" s="45"/>
      <c r="R46" s="45"/>
      <c r="S46" s="45"/>
    </row>
    <row r="47" spans="2:19" x14ac:dyDescent="0.35">
      <c r="B47" s="37"/>
      <c r="H47" s="34"/>
      <c r="I47" s="34"/>
      <c r="J47" s="34"/>
      <c r="K47" s="34"/>
      <c r="L47" s="40"/>
      <c r="Q47" s="45"/>
      <c r="R47" s="45"/>
      <c r="S47" s="45"/>
    </row>
    <row r="48" spans="2:19" x14ac:dyDescent="0.35">
      <c r="B48" s="37"/>
      <c r="H48" s="34"/>
      <c r="I48" s="34"/>
      <c r="J48" s="34"/>
      <c r="K48" s="34"/>
      <c r="L48" s="40"/>
      <c r="Q48" s="45"/>
      <c r="R48" s="45"/>
      <c r="S48" s="45"/>
    </row>
    <row r="49" spans="2:19" x14ac:dyDescent="0.35">
      <c r="B49" s="37"/>
      <c r="H49" s="34"/>
      <c r="I49" s="34"/>
      <c r="J49" s="34"/>
      <c r="K49" s="34"/>
      <c r="L49" s="40"/>
      <c r="Q49" s="45"/>
      <c r="R49" s="45"/>
      <c r="S49" s="45"/>
    </row>
    <row r="50" spans="2:19" x14ac:dyDescent="0.35">
      <c r="B50" s="38"/>
      <c r="H50" s="34"/>
      <c r="I50" s="34"/>
      <c r="J50" s="34"/>
      <c r="K50" s="34"/>
      <c r="L50" s="44"/>
      <c r="Q50" s="45"/>
      <c r="R50" s="45"/>
      <c r="S50" s="45"/>
    </row>
    <row r="51" spans="2:19" x14ac:dyDescent="0.35">
      <c r="B51" s="39"/>
      <c r="H51" s="34"/>
      <c r="I51" s="34"/>
      <c r="J51" s="34"/>
      <c r="K51" s="34"/>
      <c r="L51" s="41"/>
      <c r="Q51" s="45"/>
      <c r="R51" s="45"/>
      <c r="S51" s="45"/>
    </row>
    <row r="52" spans="2:19" x14ac:dyDescent="0.35">
      <c r="B52" s="39"/>
      <c r="H52" s="34"/>
      <c r="I52" s="34"/>
      <c r="J52" s="34"/>
      <c r="K52" s="34"/>
      <c r="L52" s="41"/>
      <c r="Q52" s="45"/>
      <c r="R52" s="45"/>
      <c r="S52" s="45"/>
    </row>
    <row r="53" spans="2:19" x14ac:dyDescent="0.35">
      <c r="B53" s="39"/>
      <c r="H53" s="34"/>
      <c r="I53" s="34"/>
      <c r="J53" s="34"/>
      <c r="K53" s="34"/>
      <c r="L53" s="41"/>
      <c r="Q53" s="45"/>
      <c r="R53" s="45"/>
      <c r="S53" s="45"/>
    </row>
    <row r="54" spans="2:19" x14ac:dyDescent="0.35">
      <c r="B54" s="39"/>
      <c r="H54" s="34"/>
      <c r="I54" s="34"/>
      <c r="J54" s="34"/>
      <c r="K54" s="34"/>
      <c r="L54" s="41"/>
    </row>
    <row r="55" spans="2:19" x14ac:dyDescent="0.35">
      <c r="B55" s="39"/>
      <c r="H55" s="34"/>
      <c r="I55" s="34"/>
      <c r="J55" s="34"/>
      <c r="K55" s="34"/>
      <c r="L55" s="41"/>
    </row>
  </sheetData>
  <printOptions gridLines="1"/>
  <pageMargins left="0.7" right="0.2" top="0.25" bottom="0.25" header="0" footer="0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End point</vt:lpstr>
      <vt:lpstr>'End point'!Print_Area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Cardon, Mary</cp:lastModifiedBy>
  <cp:lastPrinted>2015-09-17T17:38:43Z</cp:lastPrinted>
  <dcterms:created xsi:type="dcterms:W3CDTF">2012-06-21T14:08:33Z</dcterms:created>
  <dcterms:modified xsi:type="dcterms:W3CDTF">2017-03-30T19:49:54Z</dcterms:modified>
</cp:coreProperties>
</file>