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CIN\USERS\MAIN\F-K\hryu\Net MyDocuments\Working folder\backup\Research\EPA\SciHub\UV-LED_enteroviruses\"/>
    </mc:Choice>
  </mc:AlternateContent>
  <bookViews>
    <workbookView xWindow="120" yWindow="135" windowWidth="15195" windowHeight="8445"/>
  </bookViews>
  <sheets>
    <sheet name="Figures_050914" sheetId="5" r:id="rId1"/>
  </sheets>
  <calcPr calcId="171027"/>
</workbook>
</file>

<file path=xl/calcChain.xml><?xml version="1.0" encoding="utf-8"?>
<calcChain xmlns="http://schemas.openxmlformats.org/spreadsheetml/2006/main">
  <c r="B152" i="5" l="1"/>
  <c r="C152" i="5"/>
  <c r="D152" i="5"/>
  <c r="E152" i="5"/>
  <c r="B150" i="5" l="1"/>
  <c r="C150" i="5"/>
  <c r="D150" i="5"/>
  <c r="E150" i="5"/>
  <c r="B151" i="5"/>
  <c r="C151" i="5"/>
  <c r="D151" i="5"/>
  <c r="E151" i="5"/>
  <c r="C149" i="5"/>
  <c r="D149" i="5"/>
  <c r="E149" i="5"/>
  <c r="B149" i="5"/>
  <c r="X105" i="5" l="1"/>
  <c r="X104" i="5"/>
  <c r="X103" i="5"/>
  <c r="T105" i="5"/>
  <c r="T104" i="5"/>
  <c r="T103" i="5"/>
  <c r="U103" i="5"/>
  <c r="Z105" i="5"/>
  <c r="Z104" i="5"/>
  <c r="Z103" i="5"/>
  <c r="V105" i="5"/>
  <c r="V104" i="5"/>
  <c r="V103" i="5"/>
  <c r="AA105" i="5"/>
  <c r="Y105" i="5"/>
  <c r="W105" i="5"/>
  <c r="U105" i="5"/>
  <c r="AA103" i="5"/>
  <c r="Y103" i="5"/>
  <c r="W103" i="5"/>
  <c r="S95" i="5" l="1"/>
  <c r="L95" i="5"/>
  <c r="E95" i="5"/>
  <c r="S94" i="5"/>
  <c r="L94" i="5"/>
  <c r="E94" i="5"/>
  <c r="S93" i="5"/>
  <c r="L93" i="5"/>
  <c r="E93" i="5"/>
  <c r="S92" i="5"/>
  <c r="L92" i="5"/>
  <c r="E92" i="5"/>
  <c r="S91" i="5"/>
  <c r="L91" i="5"/>
  <c r="E91" i="5"/>
  <c r="S90" i="5"/>
  <c r="T94" i="5" s="1"/>
  <c r="L90" i="5"/>
  <c r="E90" i="5"/>
  <c r="S88" i="5"/>
  <c r="L88" i="5"/>
  <c r="E88" i="5"/>
  <c r="S87" i="5"/>
  <c r="L87" i="5"/>
  <c r="E87" i="5"/>
  <c r="S86" i="5"/>
  <c r="L86" i="5"/>
  <c r="E86" i="5"/>
  <c r="S85" i="5"/>
  <c r="L85" i="5"/>
  <c r="E85" i="5"/>
  <c r="S84" i="5"/>
  <c r="T84" i="5" s="1"/>
  <c r="L84" i="5"/>
  <c r="E84" i="5"/>
  <c r="S83" i="5"/>
  <c r="T87" i="5" s="1"/>
  <c r="L83" i="5"/>
  <c r="M87" i="5" s="1"/>
  <c r="E83" i="5"/>
  <c r="F87" i="5" s="1"/>
  <c r="S81" i="5"/>
  <c r="L81" i="5"/>
  <c r="E81" i="5"/>
  <c r="F81" i="5" s="1"/>
  <c r="S80" i="5"/>
  <c r="L80" i="5"/>
  <c r="E80" i="5"/>
  <c r="S79" i="5"/>
  <c r="L79" i="5"/>
  <c r="E79" i="5"/>
  <c r="S78" i="5"/>
  <c r="L78" i="5"/>
  <c r="E78" i="5"/>
  <c r="S77" i="5"/>
  <c r="L77" i="5"/>
  <c r="E77" i="5"/>
  <c r="S76" i="5"/>
  <c r="L76" i="5"/>
  <c r="E76" i="5"/>
  <c r="F80" i="5" s="1"/>
  <c r="S71" i="5"/>
  <c r="L71" i="5"/>
  <c r="E71" i="5"/>
  <c r="S70" i="5"/>
  <c r="L70" i="5"/>
  <c r="E70" i="5"/>
  <c r="S69" i="5"/>
  <c r="L69" i="5"/>
  <c r="E69" i="5"/>
  <c r="S68" i="5"/>
  <c r="L68" i="5"/>
  <c r="E68" i="5"/>
  <c r="S67" i="5"/>
  <c r="L67" i="5"/>
  <c r="E67" i="5"/>
  <c r="S66" i="5"/>
  <c r="L66" i="5"/>
  <c r="M71" i="5" s="1"/>
  <c r="E66" i="5"/>
  <c r="S64" i="5"/>
  <c r="L64" i="5"/>
  <c r="E64" i="5"/>
  <c r="S63" i="5"/>
  <c r="L63" i="5"/>
  <c r="E63" i="5"/>
  <c r="S62" i="5"/>
  <c r="L62" i="5"/>
  <c r="E62" i="5"/>
  <c r="S61" i="5"/>
  <c r="L61" i="5"/>
  <c r="E61" i="5"/>
  <c r="S60" i="5"/>
  <c r="L60" i="5"/>
  <c r="M60" i="5" s="1"/>
  <c r="E60" i="5"/>
  <c r="S59" i="5"/>
  <c r="L59" i="5"/>
  <c r="E59" i="5"/>
  <c r="S57" i="5"/>
  <c r="L57" i="5"/>
  <c r="E57" i="5"/>
  <c r="S56" i="5"/>
  <c r="L56" i="5"/>
  <c r="E56" i="5"/>
  <c r="S55" i="5"/>
  <c r="L55" i="5"/>
  <c r="E55" i="5"/>
  <c r="S54" i="5"/>
  <c r="L54" i="5"/>
  <c r="E54" i="5"/>
  <c r="S53" i="5"/>
  <c r="L53" i="5"/>
  <c r="E53" i="5"/>
  <c r="S52" i="5"/>
  <c r="L52" i="5"/>
  <c r="M55" i="5" s="1"/>
  <c r="E52" i="5"/>
  <c r="F56" i="5" s="1"/>
  <c r="S47" i="5"/>
  <c r="L47" i="5"/>
  <c r="E47" i="5"/>
  <c r="S46" i="5"/>
  <c r="L46" i="5"/>
  <c r="E46" i="5"/>
  <c r="S45" i="5"/>
  <c r="L45" i="5"/>
  <c r="E45" i="5"/>
  <c r="S44" i="5"/>
  <c r="L44" i="5"/>
  <c r="E44" i="5"/>
  <c r="S43" i="5"/>
  <c r="L43" i="5"/>
  <c r="E43" i="5"/>
  <c r="S42" i="5"/>
  <c r="T46" i="5" s="1"/>
  <c r="L42" i="5"/>
  <c r="E42" i="5"/>
  <c r="S40" i="5"/>
  <c r="L40" i="5"/>
  <c r="E40" i="5"/>
  <c r="S39" i="5"/>
  <c r="L39" i="5"/>
  <c r="E39" i="5"/>
  <c r="S38" i="5"/>
  <c r="L38" i="5"/>
  <c r="E38" i="5"/>
  <c r="S37" i="5"/>
  <c r="L37" i="5"/>
  <c r="E37" i="5"/>
  <c r="S36" i="5"/>
  <c r="L36" i="5"/>
  <c r="E36" i="5"/>
  <c r="S35" i="5"/>
  <c r="L35" i="5"/>
  <c r="E35" i="5"/>
  <c r="F39" i="5" s="1"/>
  <c r="S33" i="5"/>
  <c r="L33" i="5"/>
  <c r="E33" i="5"/>
  <c r="S32" i="5"/>
  <c r="L32" i="5"/>
  <c r="E32" i="5"/>
  <c r="S31" i="5"/>
  <c r="L31" i="5"/>
  <c r="E31" i="5"/>
  <c r="S30" i="5"/>
  <c r="L30" i="5"/>
  <c r="E30" i="5"/>
  <c r="S29" i="5"/>
  <c r="L29" i="5"/>
  <c r="E29" i="5"/>
  <c r="S28" i="5"/>
  <c r="T32" i="5" s="1"/>
  <c r="L28" i="5"/>
  <c r="E28" i="5"/>
  <c r="S4" i="5"/>
  <c r="S23" i="5"/>
  <c r="S22" i="5"/>
  <c r="S21" i="5"/>
  <c r="S20" i="5"/>
  <c r="S19" i="5"/>
  <c r="S18" i="5"/>
  <c r="T22" i="5" s="1"/>
  <c r="S16" i="5"/>
  <c r="S15" i="5"/>
  <c r="S14" i="5"/>
  <c r="S13" i="5"/>
  <c r="S12" i="5"/>
  <c r="S11" i="5"/>
  <c r="S9" i="5"/>
  <c r="S8" i="5"/>
  <c r="S7" i="5"/>
  <c r="S6" i="5"/>
  <c r="S5" i="5"/>
  <c r="E23" i="5"/>
  <c r="E22" i="5"/>
  <c r="E21" i="5"/>
  <c r="E20" i="5"/>
  <c r="E19" i="5"/>
  <c r="E18" i="5"/>
  <c r="E16" i="5"/>
  <c r="E15" i="5"/>
  <c r="E14" i="5"/>
  <c r="E13" i="5"/>
  <c r="E12" i="5"/>
  <c r="E11" i="5"/>
  <c r="E9" i="5"/>
  <c r="E8" i="5"/>
  <c r="E7" i="5"/>
  <c r="E6" i="5"/>
  <c r="E5" i="5"/>
  <c r="E4" i="5"/>
  <c r="F9" i="5" s="1"/>
  <c r="T47" i="5" l="1"/>
  <c r="M86" i="5"/>
  <c r="F23" i="5"/>
  <c r="M29" i="5"/>
  <c r="T30" i="5"/>
  <c r="M33" i="5"/>
  <c r="F37" i="5"/>
  <c r="F36" i="5"/>
  <c r="T64" i="5"/>
  <c r="M31" i="5"/>
  <c r="T33" i="5"/>
  <c r="F40" i="5"/>
  <c r="M45" i="5"/>
  <c r="T78" i="5"/>
  <c r="F78" i="5"/>
  <c r="M84" i="5"/>
  <c r="T85" i="5"/>
  <c r="F77" i="5"/>
  <c r="M53" i="5"/>
  <c r="T93" i="5"/>
  <c r="F6" i="5"/>
  <c r="T19" i="5"/>
  <c r="T23" i="5"/>
  <c r="F22" i="5"/>
  <c r="M46" i="5"/>
  <c r="M68" i="5"/>
  <c r="M57" i="5"/>
  <c r="F92" i="5"/>
  <c r="F95" i="5"/>
  <c r="T88" i="5"/>
  <c r="F5" i="5"/>
  <c r="M54" i="5"/>
  <c r="T21" i="5"/>
  <c r="M69" i="5"/>
  <c r="M70" i="5"/>
  <c r="T20" i="5"/>
  <c r="M30" i="5"/>
  <c r="T31" i="5"/>
  <c r="F43" i="5"/>
  <c r="T45" i="5"/>
  <c r="T29" i="5"/>
  <c r="M67" i="5"/>
  <c r="M56" i="5"/>
  <c r="F79" i="5"/>
  <c r="T81" i="5"/>
  <c r="M85" i="5"/>
  <c r="F93" i="5"/>
  <c r="F94" i="5"/>
  <c r="F16" i="5"/>
  <c r="F13" i="5"/>
  <c r="F12" i="5"/>
  <c r="F15" i="5"/>
  <c r="T9" i="5"/>
  <c r="T6" i="5"/>
  <c r="T5" i="5"/>
  <c r="M39" i="5"/>
  <c r="M40" i="5"/>
  <c r="T7" i="5"/>
  <c r="M79" i="5"/>
  <c r="M80" i="5"/>
  <c r="M81" i="5"/>
  <c r="M95" i="5"/>
  <c r="M92" i="5"/>
  <c r="M91" i="5"/>
  <c r="M93" i="5"/>
  <c r="T13" i="5"/>
  <c r="T12" i="5"/>
  <c r="T14" i="5"/>
  <c r="F14" i="5"/>
  <c r="F30" i="5"/>
  <c r="F29" i="5"/>
  <c r="F31" i="5"/>
  <c r="T40" i="5"/>
  <c r="T37" i="5"/>
  <c r="T36" i="5"/>
  <c r="F46" i="5"/>
  <c r="F47" i="5"/>
  <c r="T16" i="5"/>
  <c r="M36" i="5"/>
  <c r="F45" i="5"/>
  <c r="T57" i="5"/>
  <c r="T56" i="5"/>
  <c r="T67" i="5"/>
  <c r="T68" i="5"/>
  <c r="T70" i="5"/>
  <c r="F88" i="5"/>
  <c r="M94" i="5"/>
  <c r="F7" i="5"/>
  <c r="F20" i="5"/>
  <c r="M47" i="5"/>
  <c r="T15" i="5"/>
  <c r="T39" i="5"/>
  <c r="M38" i="5"/>
  <c r="F33" i="5"/>
  <c r="F44" i="5"/>
  <c r="T55" i="5"/>
  <c r="M63" i="5"/>
  <c r="M64" i="5"/>
  <c r="T69" i="5"/>
  <c r="M62" i="5"/>
  <c r="T71" i="5"/>
  <c r="M77" i="5"/>
  <c r="F38" i="5"/>
  <c r="T44" i="5"/>
  <c r="T8" i="5"/>
  <c r="T38" i="5"/>
  <c r="M37" i="5"/>
  <c r="F32" i="5"/>
  <c r="M61" i="5"/>
  <c r="T86" i="5"/>
  <c r="M78" i="5"/>
  <c r="F86" i="5"/>
  <c r="T80" i="5"/>
  <c r="T91" i="5"/>
  <c r="T92" i="5"/>
  <c r="F8" i="5"/>
  <c r="F21" i="5"/>
  <c r="M32" i="5"/>
  <c r="M43" i="5"/>
  <c r="M44" i="5"/>
  <c r="T54" i="5"/>
  <c r="T61" i="5"/>
  <c r="F84" i="5"/>
  <c r="F85" i="5"/>
  <c r="M88" i="5"/>
  <c r="T79" i="5"/>
  <c r="T95" i="5"/>
  <c r="F19" i="5"/>
  <c r="T43" i="5"/>
  <c r="T53" i="5"/>
  <c r="F91" i="5"/>
  <c r="T77" i="5"/>
  <c r="T63" i="5"/>
  <c r="T62" i="5"/>
  <c r="T60" i="5"/>
  <c r="F68" i="5"/>
  <c r="F69" i="5"/>
  <c r="F71" i="5"/>
  <c r="F70" i="5"/>
  <c r="F64" i="5"/>
  <c r="F55" i="5"/>
  <c r="F53" i="5"/>
  <c r="F54" i="5"/>
  <c r="F62" i="5"/>
  <c r="F63" i="5"/>
  <c r="F57" i="5"/>
  <c r="F60" i="5"/>
  <c r="F61" i="5"/>
  <c r="F67" i="5"/>
  <c r="H104" i="5" l="1"/>
  <c r="P104" i="5"/>
  <c r="K104" i="5"/>
  <c r="C104" i="5"/>
  <c r="E105" i="5"/>
  <c r="M105" i="5"/>
  <c r="P103" i="5"/>
  <c r="H103" i="5"/>
  <c r="Q104" i="5"/>
  <c r="I104" i="5"/>
  <c r="C103" i="5"/>
  <c r="K103" i="5"/>
  <c r="B105" i="5"/>
  <c r="J105" i="5"/>
  <c r="J103" i="5"/>
  <c r="B103" i="5"/>
  <c r="D104" i="5"/>
  <c r="L104" i="5"/>
  <c r="Q103" i="5"/>
  <c r="I103" i="5"/>
  <c r="L103" i="5"/>
  <c r="D103" i="5"/>
  <c r="L105" i="5"/>
  <c r="D105" i="5"/>
  <c r="M104" i="5"/>
  <c r="E104" i="5"/>
  <c r="O103" i="5"/>
  <c r="G103" i="5"/>
  <c r="N105" i="5"/>
  <c r="F105" i="5"/>
  <c r="E103" i="5"/>
  <c r="M103" i="5"/>
  <c r="Q105" i="5"/>
  <c r="I105" i="5"/>
  <c r="P105" i="5"/>
  <c r="H105" i="5"/>
  <c r="C105" i="5"/>
  <c r="K105" i="5"/>
  <c r="O104" i="5"/>
  <c r="G104" i="5"/>
  <c r="N103" i="5"/>
  <c r="F103" i="5"/>
  <c r="O105" i="5"/>
  <c r="G105" i="5"/>
  <c r="L23" i="5" l="1"/>
  <c r="L22" i="5"/>
  <c r="L21" i="5"/>
  <c r="L20" i="5"/>
  <c r="L19" i="5"/>
  <c r="L18" i="5"/>
  <c r="L16" i="5"/>
  <c r="L15" i="5"/>
  <c r="L14" i="5"/>
  <c r="L13" i="5"/>
  <c r="L12" i="5"/>
  <c r="L11" i="5"/>
  <c r="L5" i="5"/>
  <c r="L6" i="5"/>
  <c r="L7" i="5"/>
  <c r="L8" i="5"/>
  <c r="L9" i="5"/>
  <c r="L4" i="5"/>
  <c r="M6" i="5" l="1"/>
  <c r="M5" i="5"/>
  <c r="M7" i="5"/>
  <c r="M9" i="5"/>
  <c r="M8" i="5"/>
  <c r="M22" i="5"/>
  <c r="M23" i="5"/>
  <c r="M20" i="5"/>
  <c r="M21" i="5"/>
  <c r="M19" i="5"/>
  <c r="M14" i="5"/>
  <c r="M15" i="5"/>
  <c r="M13" i="5"/>
  <c r="M16" i="5"/>
  <c r="M12" i="5"/>
  <c r="B104" i="5" l="1"/>
  <c r="J104" i="5"/>
  <c r="F104" i="5"/>
  <c r="N104" i="5"/>
</calcChain>
</file>

<file path=xl/sharedStrings.xml><?xml version="1.0" encoding="utf-8"?>
<sst xmlns="http://schemas.openxmlformats.org/spreadsheetml/2006/main" count="243" uniqueCount="47">
  <si>
    <t>EV70</t>
  </si>
  <si>
    <t>Echo30</t>
  </si>
  <si>
    <t>PV1</t>
  </si>
  <si>
    <t>CVA10</t>
  </si>
  <si>
    <t>1. CB tests: ICC-qPCR vs. qPCR</t>
  </si>
  <si>
    <t>Log reduction</t>
  </si>
  <si>
    <t>A10</t>
  </si>
  <si>
    <t>A20</t>
  </si>
  <si>
    <t>A30</t>
  </si>
  <si>
    <t>C10</t>
  </si>
  <si>
    <t>C20</t>
  </si>
  <si>
    <t>C30</t>
  </si>
  <si>
    <t>B20</t>
  </si>
  <si>
    <t>B30</t>
  </si>
  <si>
    <t>B10</t>
  </si>
  <si>
    <r>
      <t>UV Dose, mJ/cm</t>
    </r>
    <r>
      <rPr>
        <b/>
        <vertAlign val="superscript"/>
        <sz val="9"/>
        <rFont val="Arial"/>
        <family val="2"/>
      </rPr>
      <t>-2</t>
    </r>
  </si>
  <si>
    <t>ICC-qPCR</t>
  </si>
  <si>
    <t xml:space="preserve">Log </t>
  </si>
  <si>
    <t xml:space="preserve">EV70 </t>
  </si>
  <si>
    <t>Std</t>
  </si>
  <si>
    <t>A5</t>
  </si>
  <si>
    <t>A15</t>
  </si>
  <si>
    <t>B5</t>
  </si>
  <si>
    <t>B15</t>
  </si>
  <si>
    <t>265 nm</t>
  </si>
  <si>
    <t>280 nm</t>
  </si>
  <si>
    <t>ICCqPCR (PFU/rxn)</t>
  </si>
  <si>
    <t>C5</t>
  </si>
  <si>
    <t>C15</t>
  </si>
  <si>
    <t>265/280 nm</t>
  </si>
  <si>
    <t>Average (Log inactivation)</t>
  </si>
  <si>
    <t>wavelength (nm)</t>
  </si>
  <si>
    <t>260 nm</t>
  </si>
  <si>
    <t>260/280 nm</t>
  </si>
  <si>
    <t>UV dose</t>
  </si>
  <si>
    <t>UV Dose, mJ/cm-2</t>
  </si>
  <si>
    <t>260/280</t>
  </si>
  <si>
    <t>LP</t>
  </si>
  <si>
    <t>CVA10 (ave)</t>
  </si>
  <si>
    <t>CVA10 (std)</t>
  </si>
  <si>
    <t>Echo30 (ave)</t>
  </si>
  <si>
    <t>Echo30 (std)</t>
  </si>
  <si>
    <t>PV1 (ave)</t>
  </si>
  <si>
    <t>PV1 (std)</t>
  </si>
  <si>
    <t>EV70 (ave)</t>
  </si>
  <si>
    <t>EV70 (std)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</si>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</sst>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4"/>
      <color rgb="FF00B0F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rgb="FF00B05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rgb="FF00B05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rgb="FF00B05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70C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thin">
        <color auto="1"/>
      </right>
      <top style="thin">
        <color auto="1"/>
      </top>
      <bottom/>
      <diagonal/>
    </border>
    <border>
      <left style="medium">
        <color rgb="FF0070C0"/>
      </left>
      <right style="thin">
        <color auto="1"/>
      </right>
      <top style="double">
        <color rgb="FF00B050"/>
      </top>
      <bottom style="thin">
        <color auto="1"/>
      </bottom>
      <diagonal/>
    </border>
    <border>
      <left style="medium">
        <color rgb="FF0070C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double">
        <color rgb="FF00B05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0" fillId="0" borderId="0" xfId="0" applyNumberFormat="1"/>
    <xf numFmtId="0" fontId="1" fillId="0" borderId="0" xfId="0" applyFont="1"/>
    <xf numFmtId="49" fontId="0" fillId="0" borderId="0" xfId="0" applyNumberFormat="1"/>
    <xf numFmtId="11" fontId="0" fillId="0" borderId="0" xfId="0" applyNumberFormat="1"/>
    <xf numFmtId="11" fontId="0" fillId="0" borderId="0" xfId="0" applyNumberFormat="1" applyFill="1"/>
    <xf numFmtId="49" fontId="3" fillId="0" borderId="0" xfId="0" applyNumberFormat="1" applyFont="1"/>
    <xf numFmtId="0" fontId="2" fillId="0" borderId="0" xfId="0" applyFont="1"/>
    <xf numFmtId="0" fontId="0" fillId="0" borderId="0" xfId="0" applyFill="1"/>
    <xf numFmtId="0" fontId="5" fillId="0" borderId="0" xfId="0" applyFont="1" applyAlignment="1">
      <alignment horizontal="center" wrapText="1"/>
    </xf>
    <xf numFmtId="2" fontId="0" fillId="0" borderId="0" xfId="0" applyNumberFormat="1"/>
    <xf numFmtId="0" fontId="7" fillId="0" borderId="0" xfId="0" applyFont="1"/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center"/>
    </xf>
    <xf numFmtId="0" fontId="4" fillId="0" borderId="0" xfId="0" applyFont="1"/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8" fillId="0" borderId="0" xfId="0" applyFont="1"/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4" xfId="0" applyBorder="1"/>
    <xf numFmtId="1" fontId="1" fillId="0" borderId="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2" fontId="0" fillId="2" borderId="0" xfId="0" applyNumberFormat="1" applyFill="1"/>
    <xf numFmtId="2" fontId="0" fillId="0" borderId="12" xfId="0" applyNumberFormat="1" applyBorder="1"/>
    <xf numFmtId="2" fontId="0" fillId="0" borderId="24" xfId="0" applyNumberFormat="1" applyBorder="1"/>
    <xf numFmtId="2" fontId="0" fillId="0" borderId="13" xfId="0" applyNumberFormat="1" applyBorder="1"/>
    <xf numFmtId="2" fontId="0" fillId="0" borderId="5" xfId="0" applyNumberFormat="1" applyBorder="1"/>
    <xf numFmtId="2" fontId="0" fillId="0" borderId="22" xfId="0" applyNumberFormat="1" applyBorder="1"/>
    <xf numFmtId="2" fontId="0" fillId="0" borderId="6" xfId="0" applyNumberFormat="1" applyBorder="1"/>
    <xf numFmtId="2" fontId="0" fillId="0" borderId="16" xfId="0" applyNumberFormat="1" applyBorder="1"/>
    <xf numFmtId="2" fontId="0" fillId="0" borderId="15" xfId="0" applyNumberFormat="1" applyBorder="1"/>
    <xf numFmtId="1" fontId="1" fillId="0" borderId="16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2" fontId="0" fillId="0" borderId="17" xfId="0" applyNumberFormat="1" applyBorder="1"/>
    <xf numFmtId="2" fontId="0" fillId="0" borderId="7" xfId="0" applyNumberFormat="1" applyBorder="1"/>
    <xf numFmtId="2" fontId="0" fillId="0" borderId="25" xfId="0" applyNumberFormat="1" applyBorder="1"/>
    <xf numFmtId="2" fontId="0" fillId="0" borderId="8" xfId="0" applyNumberFormat="1" applyBorder="1"/>
    <xf numFmtId="2" fontId="0" fillId="0" borderId="27" xfId="0" applyNumberFormat="1" applyBorder="1"/>
    <xf numFmtId="2" fontId="0" fillId="0" borderId="28" xfId="0" applyNumberFormat="1" applyBorder="1"/>
    <xf numFmtId="0" fontId="0" fillId="0" borderId="26" xfId="0" applyBorder="1"/>
    <xf numFmtId="0" fontId="0" fillId="0" borderId="0" xfId="0" applyBorder="1"/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4" xfId="0" applyBorder="1"/>
    <xf numFmtId="0" fontId="0" fillId="0" borderId="37" xfId="0" applyBorder="1"/>
    <xf numFmtId="164" fontId="0" fillId="0" borderId="36" xfId="0" applyNumberFormat="1" applyBorder="1"/>
    <xf numFmtId="2" fontId="0" fillId="3" borderId="0" xfId="0" applyNumberFormat="1" applyFill="1"/>
    <xf numFmtId="1" fontId="1" fillId="0" borderId="0" xfId="0" applyNumberFormat="1" applyFont="1"/>
    <xf numFmtId="0" fontId="1" fillId="3" borderId="0" xfId="0" applyFont="1" applyFill="1"/>
    <xf numFmtId="164" fontId="0" fillId="0" borderId="0" xfId="0" applyNumberFormat="1" applyBorder="1"/>
    <xf numFmtId="0" fontId="10" fillId="0" borderId="0" xfId="0" applyFont="1"/>
    <xf numFmtId="1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CVA10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265_rep1</c:v>
          </c:tx>
          <c:spPr>
            <a:ln w="28575">
              <a:noFill/>
            </a:ln>
          </c:spPr>
          <c:xVal>
            <c:numRef>
              <c:f>Figures_050914!$C$4:$C$9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Figures_050914!$D$4:$D$9</c:f>
              <c:numCache>
                <c:formatCode>0.00E+00</c:formatCode>
                <c:ptCount val="6"/>
                <c:pt idx="0">
                  <c:v>43201.006376342775</c:v>
                </c:pt>
                <c:pt idx="1">
                  <c:v>2169.7128646484375</c:v>
                </c:pt>
                <c:pt idx="2">
                  <c:v>453.23071135559081</c:v>
                </c:pt>
                <c:pt idx="3">
                  <c:v>5.9635185824394226</c:v>
                </c:pt>
                <c:pt idx="4">
                  <c:v>2.9683831388592719</c:v>
                </c:pt>
                <c:pt idx="5">
                  <c:v>2.9889250213980674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F2-48CD-AF56-9A58A6AF56E5}"/>
            </c:ext>
          </c:extLst>
        </c:ser>
        <c:ser>
          <c:idx val="1"/>
          <c:order val="1"/>
          <c:tx>
            <c:v>265_rep2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</c:spPr>
          </c:marker>
          <c:xVal>
            <c:numRef>
              <c:f>Figures_050914!$C$11:$C$16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Figures_050914!$D$11:$D$16</c:f>
              <c:numCache>
                <c:formatCode>0.00E+00</c:formatCode>
                <c:ptCount val="6"/>
                <c:pt idx="0">
                  <c:v>59618.786851196288</c:v>
                </c:pt>
                <c:pt idx="1">
                  <c:v>5522.7346370239256</c:v>
                </c:pt>
                <c:pt idx="2">
                  <c:v>700.03675173034674</c:v>
                </c:pt>
                <c:pt idx="3">
                  <c:v>22.145303884387015</c:v>
                </c:pt>
                <c:pt idx="4">
                  <c:v>2.0982291939496993</c:v>
                </c:pt>
                <c:pt idx="5">
                  <c:v>2.0435204192638396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F2-48CD-AF56-9A58A6AF56E5}"/>
            </c:ext>
          </c:extLst>
        </c:ser>
        <c:ser>
          <c:idx val="4"/>
          <c:order val="2"/>
          <c:tx>
            <c:v>265_rep3</c:v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Figures_050914!$C$18:$C$23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Figures_050914!$D$18:$D$23</c:f>
              <c:numCache>
                <c:formatCode>0.00E+00</c:formatCode>
                <c:ptCount val="6"/>
                <c:pt idx="0">
                  <c:v>44632.799956359864</c:v>
                </c:pt>
                <c:pt idx="1">
                  <c:v>4389.3833734741211</c:v>
                </c:pt>
                <c:pt idx="2">
                  <c:v>35.43442380142212</c:v>
                </c:pt>
                <c:pt idx="3">
                  <c:v>2.8503157505750658</c:v>
                </c:pt>
                <c:pt idx="4">
                  <c:v>2.578289916396141</c:v>
                </c:pt>
                <c:pt idx="5">
                  <c:v>1.2627006548941135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F2-48CD-AF56-9A58A6AF56E5}"/>
            </c:ext>
          </c:extLst>
        </c:ser>
        <c:ser>
          <c:idx val="2"/>
          <c:order val="3"/>
          <c:tx>
            <c:v>280_rep1</c:v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Figures_050914!$J$4:$J$9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Figures_050914!$K$4:$K$9</c:f>
              <c:numCache>
                <c:formatCode>0.00E+00</c:formatCode>
                <c:ptCount val="6"/>
                <c:pt idx="0">
                  <c:v>43201.006376342775</c:v>
                </c:pt>
                <c:pt idx="1">
                  <c:v>15674.903950097656</c:v>
                </c:pt>
                <c:pt idx="2">
                  <c:v>1249.1432687377931</c:v>
                </c:pt>
                <c:pt idx="3">
                  <c:v>39.867732852935795</c:v>
                </c:pt>
                <c:pt idx="4">
                  <c:v>2.3980504787206649</c:v>
                </c:pt>
                <c:pt idx="5">
                  <c:v>1.3498191124916077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F2-48CD-AF56-9A58A6AF56E5}"/>
            </c:ext>
          </c:extLst>
        </c:ser>
        <c:ser>
          <c:idx val="3"/>
          <c:order val="4"/>
          <c:tx>
            <c:v>280_rep2</c:v>
          </c:tx>
          <c:spPr>
            <a:ln w="28575">
              <a:noFill/>
            </a:ln>
          </c:spPr>
          <c:xVal>
            <c:numRef>
              <c:f>Figures_050914!$J$11:$J$16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Figures_050914!$K$11:$K$16</c:f>
              <c:numCache>
                <c:formatCode>0.00E+00</c:formatCode>
                <c:ptCount val="6"/>
                <c:pt idx="0">
                  <c:v>59618.786851196288</c:v>
                </c:pt>
                <c:pt idx="1">
                  <c:v>12099.16341484375</c:v>
                </c:pt>
                <c:pt idx="2">
                  <c:v>1871.66212159729</c:v>
                </c:pt>
                <c:pt idx="3">
                  <c:v>216.74423867314655</c:v>
                </c:pt>
                <c:pt idx="4">
                  <c:v>43.706289076995851</c:v>
                </c:pt>
                <c:pt idx="5">
                  <c:v>2.4179973391294478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F2-48CD-AF56-9A58A6AF56E5}"/>
            </c:ext>
          </c:extLst>
        </c:ser>
        <c:ser>
          <c:idx val="5"/>
          <c:order val="5"/>
          <c:tx>
            <c:v>280_rep3</c:v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Figures_050914!$J$18:$J$23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Figures_050914!$K$18:$K$23</c:f>
              <c:numCache>
                <c:formatCode>0.00E+00</c:formatCode>
                <c:ptCount val="6"/>
                <c:pt idx="0">
                  <c:v>44632.799956359864</c:v>
                </c:pt>
                <c:pt idx="1">
                  <c:v>12952.75895703125</c:v>
                </c:pt>
                <c:pt idx="2">
                  <c:v>5681.2660041097006</c:v>
                </c:pt>
                <c:pt idx="3">
                  <c:v>52.042943301391603</c:v>
                </c:pt>
                <c:pt idx="4">
                  <c:v>3.1967230987548829</c:v>
                </c:pt>
                <c:pt idx="5">
                  <c:v>0.69084370367924375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F2-48CD-AF56-9A58A6AF56E5}"/>
            </c:ext>
          </c:extLst>
        </c:ser>
        <c:ser>
          <c:idx val="6"/>
          <c:order val="6"/>
          <c:tx>
            <c:v>265/280_rep1</c:v>
          </c:tx>
          <c:spPr>
            <a:ln w="28575">
              <a:noFill/>
            </a:ln>
          </c:spPr>
          <c:xVal>
            <c:numRef>
              <c:f>Figures_050914!$Q$4:$Q$9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Figures_050914!$R$4:$R$9</c:f>
              <c:numCache>
                <c:formatCode>0.00E+00</c:formatCode>
                <c:ptCount val="6"/>
                <c:pt idx="0">
                  <c:v>43201.006376342775</c:v>
                </c:pt>
                <c:pt idx="1">
                  <c:v>8946.4386019531248</c:v>
                </c:pt>
                <c:pt idx="2">
                  <c:v>368.50231267445884</c:v>
                </c:pt>
                <c:pt idx="3">
                  <c:v>18.698380036592482</c:v>
                </c:pt>
                <c:pt idx="4">
                  <c:v>1.2365814353823663</c:v>
                </c:pt>
                <c:pt idx="5">
                  <c:v>0.88978047313690189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F2-48CD-AF56-9A58A6AF56E5}"/>
            </c:ext>
          </c:extLst>
        </c:ser>
        <c:ser>
          <c:idx val="7"/>
          <c:order val="7"/>
          <c:tx>
            <c:v>265/280_rep2</c:v>
          </c:tx>
          <c:spPr>
            <a:ln w="28575">
              <a:noFill/>
            </a:ln>
          </c:spPr>
          <c:xVal>
            <c:numRef>
              <c:f>Figures_050914!$Q$11:$Q$16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Figures_050914!$R$11:$R$16</c:f>
              <c:numCache>
                <c:formatCode>0.00E+00</c:formatCode>
                <c:ptCount val="6"/>
                <c:pt idx="0">
                  <c:v>59618.786851196288</c:v>
                </c:pt>
                <c:pt idx="1">
                  <c:v>4713.3152852905278</c:v>
                </c:pt>
                <c:pt idx="2">
                  <c:v>578.91859938964842</c:v>
                </c:pt>
                <c:pt idx="3">
                  <c:v>15.378464067339898</c:v>
                </c:pt>
                <c:pt idx="4">
                  <c:v>1.5107186160117387</c:v>
                </c:pt>
                <c:pt idx="5">
                  <c:v>2.4134056267678736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F2-48CD-AF56-9A58A6AF56E5}"/>
            </c:ext>
          </c:extLst>
        </c:ser>
        <c:ser>
          <c:idx val="8"/>
          <c:order val="8"/>
          <c:tx>
            <c:v>265/280_rep3</c:v>
          </c:tx>
          <c:spPr>
            <a:ln w="28575">
              <a:noFill/>
            </a:ln>
          </c:spPr>
          <c:xVal>
            <c:numRef>
              <c:f>Figures_050914!$Q$18:$Q$23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Figures_050914!$R$18:$R$23</c:f>
              <c:numCache>
                <c:formatCode>0.00E+00</c:formatCode>
                <c:ptCount val="6"/>
                <c:pt idx="0">
                  <c:v>44632.799956359864</c:v>
                </c:pt>
                <c:pt idx="1">
                  <c:v>9825.2003097934721</c:v>
                </c:pt>
                <c:pt idx="2">
                  <c:v>403.70336019897462</c:v>
                </c:pt>
                <c:pt idx="3">
                  <c:v>13.157660091527303</c:v>
                </c:pt>
                <c:pt idx="4">
                  <c:v>3.5948326901078227</c:v>
                </c:pt>
                <c:pt idx="5">
                  <c:v>3.0393953927516937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9F2-48CD-AF56-9A58A6AF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78944"/>
        <c:axId val="292579336"/>
      </c:scatterChart>
      <c:valAx>
        <c:axId val="2925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UV dose (mJ/cm2)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2579336"/>
        <c:crosses val="autoZero"/>
        <c:crossBetween val="midCat"/>
      </c:valAx>
      <c:valAx>
        <c:axId val="29257933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Virus concentrations  (PFU/rxn) </a:t>
                </a:r>
              </a:p>
            </c:rich>
          </c:tx>
          <c:overlay val="0"/>
        </c:title>
        <c:numFmt formatCode="0.0E+00" sourceLinked="0"/>
        <c:majorTickMark val="out"/>
        <c:minorTickMark val="none"/>
        <c:tickLblPos val="nextTo"/>
        <c:crossAx val="292578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Echovirus 30</a:t>
            </a:r>
            <a:r>
              <a:rPr lang="en-US" baseline="0"/>
              <a:t> (</a:t>
            </a:r>
            <a:r>
              <a:rPr lang="en-US"/>
              <a:t>Echo30)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88500"/>
                </a:schemeClr>
              </a:solidFill>
              <a:ln w="9525" cap="flat" cmpd="sng" algn="ctr">
                <a:solidFill>
                  <a:schemeClr val="dk1">
                    <a:tint val="8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Figures_050914!$K$187:$K$190</c:f>
              <c:numCache>
                <c:formatCode>0.00</c:formatCode>
                <c:ptCount val="4"/>
                <c:pt idx="0">
                  <c:v>1.2076030916844032</c:v>
                </c:pt>
                <c:pt idx="1">
                  <c:v>1.5785913874818671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4-48E4-8CB7-C91FE00A704D}"/>
            </c:ext>
          </c:extLst>
        </c:ser>
        <c:ser>
          <c:idx val="1"/>
          <c:order val="1"/>
          <c:tx>
            <c:v>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55000"/>
                </a:schemeClr>
              </a:solidFill>
              <a:ln w="9525" cap="flat" cmpd="sng" algn="ctr">
                <a:solidFill>
                  <a:schemeClr val="dk1">
                    <a:tint val="5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Figures_050914!$L$187:$L$190</c:f>
              <c:numCache>
                <c:formatCode>0.00</c:formatCode>
                <c:ptCount val="4"/>
                <c:pt idx="0">
                  <c:v>0.79028911947022884</c:v>
                </c:pt>
                <c:pt idx="1">
                  <c:v>1.3037436941603155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4-48E4-8CB7-C91FE00A704D}"/>
            </c:ext>
          </c:extLst>
        </c:ser>
        <c:ser>
          <c:idx val="2"/>
          <c:order val="2"/>
          <c:tx>
            <c:v>260/280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9525" cap="flat" cmpd="sng" algn="ctr">
                <a:solidFill>
                  <a:schemeClr val="dk1">
                    <a:tint val="7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Figures_050914!$M$187:$M$190</c:f>
              <c:numCache>
                <c:formatCode>0.00</c:formatCode>
                <c:ptCount val="4"/>
                <c:pt idx="0">
                  <c:v>1.253402480075213</c:v>
                </c:pt>
                <c:pt idx="1">
                  <c:v>1.8160569693025594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4-48E4-8CB7-C91FE00A704D}"/>
            </c:ext>
          </c:extLst>
        </c:ser>
        <c:ser>
          <c:idx val="3"/>
          <c:order val="3"/>
          <c:tx>
            <c:v>LPUV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dk1">
                    <a:tint val="9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Figures_050914!$N$187:$N$190</c:f>
              <c:numCache>
                <c:formatCode>0.000</c:formatCode>
                <c:ptCount val="4"/>
                <c:pt idx="0">
                  <c:v>0.44999999999999996</c:v>
                </c:pt>
                <c:pt idx="1">
                  <c:v>0.89999999999999991</c:v>
                </c:pt>
                <c:pt idx="2">
                  <c:v>1.3499999999999999</c:v>
                </c:pt>
                <c:pt idx="3" formatCode="0.00">
                  <c:v>1.7999999999999998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74-48E4-8CB7-C91FE00A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00808"/>
        <c:axId val="292101200"/>
      </c:scatterChart>
      <c:valAx>
        <c:axId val="292100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UV dose (mJ/cm2)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1200"/>
        <c:crosses val="autoZero"/>
        <c:crossBetween val="midCat"/>
      </c:valAx>
      <c:valAx>
        <c:axId val="2921012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10 Inactivation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0808"/>
        <c:crosses val="autoZero"/>
        <c:crossBetween val="midCat"/>
        <c:maj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Poliovirus 1 (PV1)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88500"/>
                </a:schemeClr>
              </a:solidFill>
              <a:ln w="9525" cap="flat" cmpd="sng" algn="ctr">
                <a:solidFill>
                  <a:schemeClr val="dk1">
                    <a:tint val="8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Figures_050914!$T$187:$T$190</c:f>
              <c:numCache>
                <c:formatCode>0.00</c:formatCode>
                <c:ptCount val="4"/>
                <c:pt idx="0">
                  <c:v>1.4497153142503105</c:v>
                </c:pt>
                <c:pt idx="1">
                  <c:v>2.5880415936196282</c:v>
                </c:pt>
                <c:pt idx="2">
                  <c:v>3.7268332999124834</c:v>
                </c:pt>
                <c:pt idx="3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13-4416-8DBD-641F863CDBA4}"/>
            </c:ext>
          </c:extLst>
        </c:ser>
        <c:ser>
          <c:idx val="1"/>
          <c:order val="1"/>
          <c:tx>
            <c:v>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55000"/>
                </a:schemeClr>
              </a:solidFill>
              <a:ln w="9525" cap="flat" cmpd="sng" algn="ctr">
                <a:solidFill>
                  <a:schemeClr val="dk1">
                    <a:tint val="5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Figures_050914!$U$187:$U$190</c:f>
              <c:numCache>
                <c:formatCode>0.00</c:formatCode>
                <c:ptCount val="4"/>
                <c:pt idx="0">
                  <c:v>0.69790847168426839</c:v>
                </c:pt>
                <c:pt idx="1">
                  <c:v>1.6109818854426159</c:v>
                </c:pt>
                <c:pt idx="2">
                  <c:v>3.2578735937687573</c:v>
                </c:pt>
                <c:pt idx="3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13-4416-8DBD-641F863CDBA4}"/>
            </c:ext>
          </c:extLst>
        </c:ser>
        <c:ser>
          <c:idx val="2"/>
          <c:order val="2"/>
          <c:tx>
            <c:v>260/280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9525" cap="flat" cmpd="sng" algn="ctr">
                <a:solidFill>
                  <a:schemeClr val="dk1">
                    <a:tint val="7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Figures_050914!$V$187:$V$190</c:f>
              <c:numCache>
                <c:formatCode>0.00</c:formatCode>
                <c:ptCount val="4"/>
                <c:pt idx="0">
                  <c:v>1.0620298571807079</c:v>
                </c:pt>
                <c:pt idx="1">
                  <c:v>2.086234332499239</c:v>
                </c:pt>
                <c:pt idx="2">
                  <c:v>3.768795592003976</c:v>
                </c:pt>
                <c:pt idx="3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13-4416-8DBD-641F863CDBA4}"/>
            </c:ext>
          </c:extLst>
        </c:ser>
        <c:ser>
          <c:idx val="3"/>
          <c:order val="3"/>
          <c:tx>
            <c:v>LPUV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dk1">
                    <a:tint val="9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Figures_050914!$W$187:$W$190</c:f>
              <c:numCache>
                <c:formatCode>0.000</c:formatCode>
                <c:ptCount val="4"/>
                <c:pt idx="0">
                  <c:v>0.73099999999999998</c:v>
                </c:pt>
                <c:pt idx="1">
                  <c:v>1.462</c:v>
                </c:pt>
                <c:pt idx="2">
                  <c:v>2.1930000000000001</c:v>
                </c:pt>
                <c:pt idx="3" formatCode="0.00">
                  <c:v>2.9239999999999999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13-4416-8DBD-641F863CD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00808"/>
        <c:axId val="292101200"/>
      </c:scatterChart>
      <c:valAx>
        <c:axId val="292100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UV dose (mJ/cm2)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1200"/>
        <c:crosses val="autoZero"/>
        <c:crossBetween val="midCat"/>
      </c:valAx>
      <c:valAx>
        <c:axId val="2921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10 Inactivation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0808"/>
        <c:crosses val="autoZero"/>
        <c:crossBetween val="midCat"/>
        <c:maj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Enterovirus 70 (EV70)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88500"/>
                </a:schemeClr>
              </a:solidFill>
              <a:ln w="9525" cap="flat" cmpd="sng" algn="ctr">
                <a:solidFill>
                  <a:schemeClr val="dk1">
                    <a:tint val="8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Figures_050914!$AC$187:$AC$190</c:f>
              <c:numCache>
                <c:formatCode>0.00</c:formatCode>
                <c:ptCount val="4"/>
                <c:pt idx="0">
                  <c:v>1.581216124536873</c:v>
                </c:pt>
                <c:pt idx="1">
                  <c:v>2.0181336004411627</c:v>
                </c:pt>
                <c:pt idx="2">
                  <c:v>2.2999999999999998</c:v>
                </c:pt>
                <c:pt idx="3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71-47BA-9484-3074E010B63E}"/>
            </c:ext>
          </c:extLst>
        </c:ser>
        <c:ser>
          <c:idx val="1"/>
          <c:order val="1"/>
          <c:tx>
            <c:v>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55000"/>
                </a:schemeClr>
              </a:solidFill>
              <a:ln w="9525" cap="flat" cmpd="sng" algn="ctr">
                <a:solidFill>
                  <a:schemeClr val="dk1">
                    <a:tint val="5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Figures_050914!$AD$187:$AD$190</c:f>
              <c:numCache>
                <c:formatCode>0.00</c:formatCode>
                <c:ptCount val="4"/>
                <c:pt idx="0">
                  <c:v>1.1976168824309887</c:v>
                </c:pt>
                <c:pt idx="1">
                  <c:v>1.790007530779645</c:v>
                </c:pt>
                <c:pt idx="2">
                  <c:v>2.2999999999999998</c:v>
                </c:pt>
                <c:pt idx="3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71-47BA-9484-3074E010B63E}"/>
            </c:ext>
          </c:extLst>
        </c:ser>
        <c:ser>
          <c:idx val="2"/>
          <c:order val="2"/>
          <c:tx>
            <c:v>260/280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9525" cap="flat" cmpd="sng" algn="ctr">
                <a:solidFill>
                  <a:schemeClr val="dk1">
                    <a:tint val="7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Figures_050914!$AE$187:$AE$190</c:f>
              <c:numCache>
                <c:formatCode>0.00</c:formatCode>
                <c:ptCount val="4"/>
                <c:pt idx="0">
                  <c:v>1.2913524127822997</c:v>
                </c:pt>
                <c:pt idx="1">
                  <c:v>2.0339589310296895</c:v>
                </c:pt>
                <c:pt idx="2">
                  <c:v>2.2999999999999998</c:v>
                </c:pt>
                <c:pt idx="3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71-47BA-9484-3074E010B63E}"/>
            </c:ext>
          </c:extLst>
        </c:ser>
        <c:ser>
          <c:idx val="3"/>
          <c:order val="3"/>
          <c:tx>
            <c:v>LPUV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dk1">
                    <a:tint val="9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Figures_050914!$AF$187:$AF$190</c:f>
              <c:numCache>
                <c:formatCode>0.000</c:formatCode>
                <c:ptCount val="4"/>
                <c:pt idx="0">
                  <c:v>0.53949999999999998</c:v>
                </c:pt>
                <c:pt idx="1">
                  <c:v>1.079</c:v>
                </c:pt>
                <c:pt idx="2">
                  <c:v>1.6185</c:v>
                </c:pt>
                <c:pt idx="3">
                  <c:v>2.1579999999999999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71-47BA-9484-3074E010B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00808"/>
        <c:axId val="292101200"/>
      </c:scatterChart>
      <c:valAx>
        <c:axId val="292100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UV dose (mJ/cm2)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1200"/>
        <c:crosses val="autoZero"/>
        <c:crossBetween val="midCat"/>
      </c:valAx>
      <c:valAx>
        <c:axId val="2921012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10 Inactivation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0808"/>
        <c:crosses val="autoZero"/>
        <c:crossBetween val="midCat"/>
        <c:maj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 mJ/cm</a:t>
            </a:r>
            <a:r>
              <a:rPr lang="en-US" baseline="30000"/>
              <a:t>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Figures_050914!$A$103</c:f>
              <c:strCache>
                <c:ptCount val="1"/>
                <c:pt idx="0">
                  <c:v>260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Figures_050914!$J$103:$M$103</c:f>
                <c:numCache>
                  <c:formatCode>General</c:formatCode>
                  <c:ptCount val="4"/>
                  <c:pt idx="0">
                    <c:v>0.16151830494206965</c:v>
                  </c:pt>
                  <c:pt idx="1">
                    <c:v>0.55137882078331624</c:v>
                  </c:pt>
                  <c:pt idx="2">
                    <c:v>0.66942115407028202</c:v>
                  </c:pt>
                  <c:pt idx="3">
                    <c:v>0.11219913286784584</c:v>
                  </c:pt>
                </c:numCache>
              </c:numRef>
            </c:plus>
            <c:minus>
              <c:numRef>
                <c:f>Figures_050914!$J$103:$M$103</c:f>
                <c:numCache>
                  <c:formatCode>General</c:formatCode>
                  <c:ptCount val="4"/>
                  <c:pt idx="0">
                    <c:v>0.16151830494206965</c:v>
                  </c:pt>
                  <c:pt idx="1">
                    <c:v>0.55137882078331624</c:v>
                  </c:pt>
                  <c:pt idx="2">
                    <c:v>0.66942115407028202</c:v>
                  </c:pt>
                  <c:pt idx="3">
                    <c:v>0.11219913286784584</c:v>
                  </c:pt>
                </c:numCache>
              </c:numRef>
            </c:minus>
          </c:errBars>
          <c:cat>
            <c:strRef>
              <c:f>Figures_050914!$B$102:$E$102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Figures_050914!$B$103:$E$103</c:f>
              <c:numCache>
                <c:formatCode>0.00</c:formatCode>
                <c:ptCount val="4"/>
                <c:pt idx="0">
                  <c:v>1.1131903921209345</c:v>
                </c:pt>
                <c:pt idx="1">
                  <c:v>1.2076030916844032</c:v>
                </c:pt>
                <c:pt idx="2">
                  <c:v>1.4497153142503105</c:v>
                </c:pt>
                <c:pt idx="3">
                  <c:v>1.581216124536873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4-4A98-9DC9-AB1F1A438FAA}"/>
            </c:ext>
          </c:extLst>
        </c:ser>
        <c:ser>
          <c:idx val="1"/>
          <c:order val="1"/>
          <c:tx>
            <c:strRef>
              <c:f>Figures_050914!$A$104</c:f>
              <c:strCache>
                <c:ptCount val="1"/>
                <c:pt idx="0">
                  <c:v>280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Figures_050914!$J$104:$M$104</c:f>
                <c:numCache>
                  <c:formatCode>General</c:formatCode>
                  <c:ptCount val="4"/>
                  <c:pt idx="0">
                    <c:v>0.12728818419665874</c:v>
                  </c:pt>
                  <c:pt idx="1">
                    <c:v>0.30352308069361811</c:v>
                  </c:pt>
                  <c:pt idx="2">
                    <c:v>3.9593126382614079E-2</c:v>
                  </c:pt>
                  <c:pt idx="3">
                    <c:v>0.18772112862438298</c:v>
                  </c:pt>
                </c:numCache>
              </c:numRef>
            </c:plus>
            <c:minus>
              <c:numRef>
                <c:f>Figures_050914!$J$104:$M$104</c:f>
                <c:numCache>
                  <c:formatCode>General</c:formatCode>
                  <c:ptCount val="4"/>
                  <c:pt idx="0">
                    <c:v>0.12728818419665874</c:v>
                  </c:pt>
                  <c:pt idx="1">
                    <c:v>0.30352308069361811</c:v>
                  </c:pt>
                  <c:pt idx="2">
                    <c:v>3.9593126382614079E-2</c:v>
                  </c:pt>
                  <c:pt idx="3">
                    <c:v>0.18772112862438298</c:v>
                  </c:pt>
                </c:numCache>
              </c:numRef>
            </c:minus>
          </c:errBars>
          <c:cat>
            <c:strRef>
              <c:f>Figures_050914!$B$102:$E$102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Figures_050914!$B$104:$E$104</c:f>
              <c:numCache>
                <c:formatCode>0.00</c:formatCode>
                <c:ptCount val="4"/>
                <c:pt idx="0">
                  <c:v>0.5567362054690701</c:v>
                </c:pt>
                <c:pt idx="1">
                  <c:v>0.79028911947022884</c:v>
                </c:pt>
                <c:pt idx="2">
                  <c:v>0.69790847168426839</c:v>
                </c:pt>
                <c:pt idx="3">
                  <c:v>1.1976168824309887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4-4A98-9DC9-AB1F1A438FAA}"/>
            </c:ext>
          </c:extLst>
        </c:ser>
        <c:ser>
          <c:idx val="2"/>
          <c:order val="2"/>
          <c:tx>
            <c:strRef>
              <c:f>Figures_050914!$A$105</c:f>
              <c:strCache>
                <c:ptCount val="1"/>
                <c:pt idx="0">
                  <c:v>260/280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Figures_050914!$J$105:$M$105</c:f>
                <c:numCache>
                  <c:formatCode>General</c:formatCode>
                  <c:ptCount val="4"/>
                  <c:pt idx="0">
                    <c:v>0.24946714322406449</c:v>
                  </c:pt>
                  <c:pt idx="1">
                    <c:v>0.27961063909465445</c:v>
                  </c:pt>
                  <c:pt idx="2">
                    <c:v>0.44964604448875528</c:v>
                  </c:pt>
                  <c:pt idx="3">
                    <c:v>5.3166403123532768E-2</c:v>
                  </c:pt>
                </c:numCache>
              </c:numRef>
            </c:plus>
            <c:minus>
              <c:numRef>
                <c:f>Figures_050914!$J$105:$M$105</c:f>
                <c:numCache>
                  <c:formatCode>General</c:formatCode>
                  <c:ptCount val="4"/>
                  <c:pt idx="0">
                    <c:v>0.24946714322406449</c:v>
                  </c:pt>
                  <c:pt idx="1">
                    <c:v>0.27961063909465445</c:v>
                  </c:pt>
                  <c:pt idx="2">
                    <c:v>0.44964604448875528</c:v>
                  </c:pt>
                  <c:pt idx="3">
                    <c:v>5.3166403123532768E-2</c:v>
                  </c:pt>
                </c:numCache>
              </c:numRef>
            </c:minus>
          </c:errBars>
          <c:cat>
            <c:strRef>
              <c:f>Figures_050914!$B$102:$E$102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Figures_050914!$B$105:$E$105</c:f>
              <c:numCache>
                <c:formatCode>0.00</c:formatCode>
                <c:ptCount val="4"/>
                <c:pt idx="0">
                  <c:v>0.81440434668392758</c:v>
                </c:pt>
                <c:pt idx="1">
                  <c:v>1.253402480075213</c:v>
                </c:pt>
                <c:pt idx="2">
                  <c:v>1.0620298571807079</c:v>
                </c:pt>
                <c:pt idx="3">
                  <c:v>1.2913524127822997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4-4A98-9DC9-AB1F1A438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80512"/>
        <c:axId val="292580904"/>
      </c:barChart>
      <c:catAx>
        <c:axId val="29258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Enteroviruses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2580904"/>
        <c:crosses val="autoZero"/>
        <c:auto val="1"/>
        <c:lblAlgn val="ctr"/>
        <c:lblOffset val="100"/>
        <c:noMultiLvlLbl val="0"/>
      </c:catAx>
      <c:valAx>
        <c:axId val="292580904"/>
        <c:scaling>
          <c:orientation val="minMax"/>
          <c:max val="3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Inactivation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92580512"/>
        <c:crosses val="autoZero"/>
        <c:crossBetween val="between"/>
        <c:maj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UV CB_CVA10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265_rep1</c:v>
          </c:tx>
          <c:spPr>
            <a:ln w="28575">
              <a:noFill/>
            </a:ln>
          </c:spPr>
          <c:xVal>
            <c:numRef>
              <c:f>Figures_050914!$C$5:$C$9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Figures_050914!$F$5:$F$9</c:f>
              <c:numCache>
                <c:formatCode>0.00</c:formatCode>
                <c:ptCount val="5"/>
                <c:pt idx="0">
                  <c:v>1.2990915999022299</c:v>
                </c:pt>
                <c:pt idx="1">
                  <c:v>1.9791745335055331</c:v>
                </c:pt>
                <c:pt idx="2">
                  <c:v>3.8599912870502138</c:v>
                </c:pt>
                <c:pt idx="3">
                  <c:v>4.162973907886939</c:v>
                </c:pt>
                <c:pt idx="4">
                  <c:v>4.1599788432193288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81-425E-95B8-E363E9178937}"/>
            </c:ext>
          </c:extLst>
        </c:ser>
        <c:ser>
          <c:idx val="1"/>
          <c:order val="1"/>
          <c:tx>
            <c:v>265_rep2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</c:spPr>
          </c:marker>
          <c:xVal>
            <c:numRef>
              <c:f>Figures_050914!$C$12:$C$16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Figures_050914!$F$12:$F$16</c:f>
              <c:numCache>
                <c:formatCode>0.00</c:formatCode>
                <c:ptCount val="5"/>
                <c:pt idx="0">
                  <c:v>1.0332289583520105</c:v>
                </c:pt>
                <c:pt idx="1">
                  <c:v>1.9302622936254297</c:v>
                </c:pt>
                <c:pt idx="2">
                  <c:v>3.4301014903964302</c:v>
                </c:pt>
                <c:pt idx="3">
                  <c:v>4.4535302092345601</c:v>
                </c:pt>
                <c:pt idx="4">
                  <c:v>4.4650041529485565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81-425E-95B8-E363E9178937}"/>
            </c:ext>
          </c:extLst>
        </c:ser>
        <c:ser>
          <c:idx val="4"/>
          <c:order val="2"/>
          <c:tx>
            <c:v>265_rep3</c:v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Figures_050914!$C$19:$C$23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Figures_050914!$F$19:$F$23</c:f>
              <c:numCache>
                <c:formatCode>0.00</c:formatCode>
                <c:ptCount val="5"/>
                <c:pt idx="0">
                  <c:v>1.0072506181085634</c:v>
                </c:pt>
                <c:pt idx="1">
                  <c:v>3.1002287572586225</c:v>
                </c:pt>
                <c:pt idx="2">
                  <c:v>4.1947611596701355</c:v>
                </c:pt>
                <c:pt idx="3">
                  <c:v>4.2383223822532141</c:v>
                </c:pt>
                <c:pt idx="4">
                  <c:v>4.5483537266455496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81-425E-95B8-E363E9178937}"/>
            </c:ext>
          </c:extLst>
        </c:ser>
        <c:ser>
          <c:idx val="2"/>
          <c:order val="3"/>
          <c:tx>
            <c:v>280_rep1</c:v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Figures_050914!$J$5:$J$9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Figures_050914!$M$5:$M$9</c:f>
              <c:numCache>
                <c:formatCode>0.00</c:formatCode>
                <c:ptCount val="5"/>
                <c:pt idx="0">
                  <c:v>0.4402889755941306</c:v>
                </c:pt>
                <c:pt idx="1">
                  <c:v>1.5388816118839515</c:v>
                </c:pt>
                <c:pt idx="2">
                  <c:v>3.0348723244487958</c:v>
                </c:pt>
                <c:pt idx="3">
                  <c:v>4.2556355431980899</c:v>
                </c:pt>
                <c:pt idx="4">
                  <c:v>4.5052182907581004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81-425E-95B8-E363E9178937}"/>
            </c:ext>
          </c:extLst>
        </c:ser>
        <c:ser>
          <c:idx val="3"/>
          <c:order val="4"/>
          <c:tx>
            <c:v>280_rep2</c:v>
          </c:tx>
          <c:spPr>
            <a:ln w="28575">
              <a:noFill/>
            </a:ln>
          </c:spPr>
          <c:xVal>
            <c:numRef>
              <c:f>Figures_050914!$J$12:$J$16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Figures_050914!$M$12:$M$16</c:f>
              <c:numCache>
                <c:formatCode>0.00</c:formatCode>
                <c:ptCount val="5"/>
                <c:pt idx="0">
                  <c:v>0.69262779209965331</c:v>
                </c:pt>
                <c:pt idx="1">
                  <c:v>1.503155683319223</c:v>
                </c:pt>
                <c:pt idx="2">
                  <c:v>2.4394355723516026</c:v>
                </c:pt>
                <c:pt idx="3">
                  <c:v>3.1348392006957191</c:v>
                </c:pt>
                <c:pt idx="4">
                  <c:v>4.3919273159667025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81-425E-95B8-E363E9178937}"/>
            </c:ext>
          </c:extLst>
        </c:ser>
        <c:ser>
          <c:idx val="5"/>
          <c:order val="5"/>
          <c:tx>
            <c:v>280_rep3</c:v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Figures_050914!$J$19:$J$23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Figures_050914!$M$19:$M$23</c:f>
              <c:numCache>
                <c:formatCode>0.00</c:formatCode>
                <c:ptCount val="5"/>
                <c:pt idx="0">
                  <c:v>0.53729184871342639</c:v>
                </c:pt>
                <c:pt idx="1">
                  <c:v>0.8952090083841564</c:v>
                </c:pt>
                <c:pt idx="2">
                  <c:v>2.9332922821434053</c:v>
                </c:pt>
                <c:pt idx="3">
                  <c:v>4.1449491131934852</c:v>
                </c:pt>
                <c:pt idx="4">
                  <c:v>4.8102743285549048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81-425E-95B8-E363E9178937}"/>
            </c:ext>
          </c:extLst>
        </c:ser>
        <c:ser>
          <c:idx val="6"/>
          <c:order val="6"/>
          <c:tx>
            <c:v>265/280_rep1</c:v>
          </c:tx>
          <c:spPr>
            <a:ln w="28575">
              <a:noFill/>
            </a:ln>
          </c:spPr>
          <c:xVal>
            <c:numRef>
              <c:f>Figures_050914!$Q$5:$Q$9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Figures_050914!$T$5:$T$9</c:f>
              <c:numCache>
                <c:formatCode>0.00</c:formatCode>
                <c:ptCount val="5"/>
                <c:pt idx="0">
                  <c:v>0.68384367813067648</c:v>
                </c:pt>
                <c:pt idx="1">
                  <c:v>2.0690536461306581</c:v>
                </c:pt>
                <c:pt idx="2">
                  <c:v>3.3636898815277627</c:v>
                </c:pt>
                <c:pt idx="3">
                  <c:v>4.5432711417004041</c:v>
                </c:pt>
                <c:pt idx="4">
                  <c:v>4.6862109932957692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181-425E-95B8-E363E9178937}"/>
            </c:ext>
          </c:extLst>
        </c:ser>
        <c:ser>
          <c:idx val="7"/>
          <c:order val="7"/>
          <c:tx>
            <c:v>265/280_rep2</c:v>
          </c:tx>
          <c:spPr>
            <a:ln w="28575">
              <a:noFill/>
            </a:ln>
          </c:spPr>
          <c:xVal>
            <c:numRef>
              <c:f>Figures_050914!$Q$12:$Q$16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Figures_050914!$T$12:$T$16</c:f>
              <c:numCache>
                <c:formatCode>0.00</c:formatCode>
                <c:ptCount val="5"/>
                <c:pt idx="0">
                  <c:v>1.1020566428140479</c:v>
                </c:pt>
                <c:pt idx="1">
                  <c:v>2.0127656318512748</c:v>
                </c:pt>
                <c:pt idx="2">
                  <c:v>3.5884701723468</c:v>
                </c:pt>
                <c:pt idx="3">
                  <c:v>4.5961995536862581</c:v>
                </c:pt>
                <c:pt idx="4">
                  <c:v>4.3927528136350178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181-425E-95B8-E363E9178937}"/>
            </c:ext>
          </c:extLst>
        </c:ser>
        <c:ser>
          <c:idx val="8"/>
          <c:order val="8"/>
          <c:tx>
            <c:v>265/280_rep3</c:v>
          </c:tx>
          <c:spPr>
            <a:ln w="28575">
              <a:noFill/>
            </a:ln>
          </c:spPr>
          <c:xVal>
            <c:numRef>
              <c:f>Figures_050914!$Q$19:$Q$23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</c:numCache>
            </c:numRef>
          </c:xVal>
          <c:yVal>
            <c:numRef>
              <c:f>Figures_050914!$T$19:$T$23</c:f>
              <c:numCache>
                <c:formatCode>0.00</c:formatCode>
                <c:ptCount val="5"/>
                <c:pt idx="0">
                  <c:v>0.65731271910705846</c:v>
                </c:pt>
                <c:pt idx="1">
                  <c:v>2.0435917681106375</c:v>
                </c:pt>
                <c:pt idx="2">
                  <c:v>3.5304754695006269</c:v>
                </c:pt>
                <c:pt idx="3">
                  <c:v>4.0939754500047618</c:v>
                </c:pt>
                <c:pt idx="4">
                  <c:v>4.1668669315475961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181-425E-95B8-E363E9178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00808"/>
        <c:axId val="292101200"/>
      </c:scatterChart>
      <c:valAx>
        <c:axId val="29210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UV dose (mJ/cm2)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2101200"/>
        <c:crosses val="autoZero"/>
        <c:crossBetween val="midCat"/>
      </c:valAx>
      <c:valAx>
        <c:axId val="29210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10 Inactivation 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92100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mJ/cm</a:t>
            </a:r>
            <a:r>
              <a:rPr lang="en-US" baseline="30000"/>
              <a:t>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Figures_050914!$A$103</c:f>
              <c:strCache>
                <c:ptCount val="1"/>
                <c:pt idx="0">
                  <c:v>260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Figures_050914!$N$103:$Q$103</c:f>
                <c:numCache>
                  <c:formatCode>General</c:formatCode>
                  <c:ptCount val="4"/>
                  <c:pt idx="0">
                    <c:v>0.66181272600727581</c:v>
                  </c:pt>
                  <c:pt idx="1">
                    <c:v>0.66889246800208091</c:v>
                  </c:pt>
                  <c:pt idx="2">
                    <c:v>0.54649918494177274</c:v>
                  </c:pt>
                  <c:pt idx="3">
                    <c:v>7.4753370163568797E-2</c:v>
                  </c:pt>
                </c:numCache>
              </c:numRef>
            </c:plus>
            <c:minus>
              <c:numRef>
                <c:f>Figures_050914!$N$103:$Q$103</c:f>
                <c:numCache>
                  <c:formatCode>General</c:formatCode>
                  <c:ptCount val="4"/>
                  <c:pt idx="0">
                    <c:v>0.66181272600727581</c:v>
                  </c:pt>
                  <c:pt idx="1">
                    <c:v>0.66889246800208091</c:v>
                  </c:pt>
                  <c:pt idx="2">
                    <c:v>0.54649918494177274</c:v>
                  </c:pt>
                  <c:pt idx="3">
                    <c:v>7.4753370163568797E-2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Figures_050914!$F$103:$I$103</c:f>
              <c:numCache>
                <c:formatCode>0.00</c:formatCode>
                <c:ptCount val="4"/>
                <c:pt idx="0">
                  <c:v>2.3365551947965284</c:v>
                </c:pt>
                <c:pt idx="1">
                  <c:v>1.5785913874818671</c:v>
                </c:pt>
                <c:pt idx="2">
                  <c:v>2.5880415936196282</c:v>
                </c:pt>
                <c:pt idx="3">
                  <c:v>2.0181336004411627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9-4DEE-88F0-A2EF6DDA18C5}"/>
            </c:ext>
          </c:extLst>
        </c:ser>
        <c:ser>
          <c:idx val="1"/>
          <c:order val="1"/>
          <c:tx>
            <c:strRef>
              <c:f>Figures_050914!$A$104</c:f>
              <c:strCache>
                <c:ptCount val="1"/>
                <c:pt idx="0">
                  <c:v>280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Figures_050914!$N$104:$Q$104</c:f>
                <c:numCache>
                  <c:formatCode>General</c:formatCode>
                  <c:ptCount val="4"/>
                  <c:pt idx="0">
                    <c:v>0.36175265998391271</c:v>
                  </c:pt>
                  <c:pt idx="1">
                    <c:v>0.53783247800709333</c:v>
                  </c:pt>
                  <c:pt idx="2">
                    <c:v>0.50269317941240876</c:v>
                  </c:pt>
                  <c:pt idx="3">
                    <c:v>0.15090233829137223</c:v>
                  </c:pt>
                </c:numCache>
              </c:numRef>
            </c:plus>
            <c:minus>
              <c:numRef>
                <c:f>Figures_050914!$N$104:$Q$104</c:f>
                <c:numCache>
                  <c:formatCode>General</c:formatCode>
                  <c:ptCount val="4"/>
                  <c:pt idx="0">
                    <c:v>0.36175265998391271</c:v>
                  </c:pt>
                  <c:pt idx="1">
                    <c:v>0.53783247800709333</c:v>
                  </c:pt>
                  <c:pt idx="2">
                    <c:v>0.50269317941240876</c:v>
                  </c:pt>
                  <c:pt idx="3">
                    <c:v>0.15090233829137223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Figures_050914!$F$104:$I$104</c:f>
              <c:numCache>
                <c:formatCode>0.00</c:formatCode>
                <c:ptCount val="4"/>
                <c:pt idx="0">
                  <c:v>1.3124154345291104</c:v>
                </c:pt>
                <c:pt idx="1">
                  <c:v>1.3037436941603155</c:v>
                </c:pt>
                <c:pt idx="2">
                  <c:v>1.6109818854426159</c:v>
                </c:pt>
                <c:pt idx="3">
                  <c:v>1.790007530779645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9-4DEE-88F0-A2EF6DDA18C5}"/>
            </c:ext>
          </c:extLst>
        </c:ser>
        <c:ser>
          <c:idx val="2"/>
          <c:order val="2"/>
          <c:tx>
            <c:strRef>
              <c:f>Figures_050914!$A$105</c:f>
              <c:strCache>
                <c:ptCount val="1"/>
                <c:pt idx="0">
                  <c:v>260/280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Figures_050914!$N$105:$Q$105</c:f>
                <c:numCache>
                  <c:formatCode>General</c:formatCode>
                  <c:ptCount val="4"/>
                  <c:pt idx="0">
                    <c:v>2.8186576179992935E-2</c:v>
                  </c:pt>
                  <c:pt idx="1">
                    <c:v>0.22413297677427704</c:v>
                  </c:pt>
                  <c:pt idx="2">
                    <c:v>0.42302625768836843</c:v>
                  </c:pt>
                  <c:pt idx="3">
                    <c:v>0.13896308140713554</c:v>
                  </c:pt>
                </c:numCache>
              </c:numRef>
            </c:plus>
            <c:minus>
              <c:numRef>
                <c:f>Figures_050914!$N$105:$Q$105</c:f>
                <c:numCache>
                  <c:formatCode>General</c:formatCode>
                  <c:ptCount val="4"/>
                  <c:pt idx="0">
                    <c:v>2.8186576179992935E-2</c:v>
                  </c:pt>
                  <c:pt idx="1">
                    <c:v>0.22413297677427704</c:v>
                  </c:pt>
                  <c:pt idx="2">
                    <c:v>0.42302625768836843</c:v>
                  </c:pt>
                  <c:pt idx="3">
                    <c:v>0.13896308140713554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Figures_050914!$F$105:$I$105</c:f>
              <c:numCache>
                <c:formatCode>0.00</c:formatCode>
                <c:ptCount val="4"/>
                <c:pt idx="0">
                  <c:v>2.0418036820308569</c:v>
                </c:pt>
                <c:pt idx="1">
                  <c:v>1.8160569693025594</c:v>
                </c:pt>
                <c:pt idx="2">
                  <c:v>2.086234332499239</c:v>
                </c:pt>
                <c:pt idx="3">
                  <c:v>2.0339589310296895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9-4DEE-88F0-A2EF6DDA1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01984"/>
        <c:axId val="292102376"/>
      </c:barChart>
      <c:catAx>
        <c:axId val="2921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Enteroviruses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2102376"/>
        <c:crosses val="autoZero"/>
        <c:auto val="1"/>
        <c:lblAlgn val="ctr"/>
        <c:lblOffset val="100"/>
        <c:noMultiLvlLbl val="0"/>
      </c:catAx>
      <c:valAx>
        <c:axId val="292102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Inactivation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92101984"/>
        <c:crosses val="autoZero"/>
        <c:crossBetween val="between"/>
        <c:maj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 mJ/cm</a:t>
            </a:r>
            <a:r>
              <a:rPr lang="en-US" baseline="30000"/>
              <a:t>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Figures_050914!$A$103</c:f>
              <c:strCache>
                <c:ptCount val="1"/>
                <c:pt idx="0">
                  <c:v>260 nm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Figures_050914!$J$103:$M$103</c:f>
                <c:numCache>
                  <c:formatCode>General</c:formatCode>
                  <c:ptCount val="4"/>
                  <c:pt idx="0">
                    <c:v>0.16151830494206965</c:v>
                  </c:pt>
                  <c:pt idx="1">
                    <c:v>0.55137882078331624</c:v>
                  </c:pt>
                  <c:pt idx="2">
                    <c:v>0.66942115407028202</c:v>
                  </c:pt>
                  <c:pt idx="3">
                    <c:v>0.11219913286784584</c:v>
                  </c:pt>
                </c:numCache>
              </c:numRef>
            </c:plus>
            <c:minus>
              <c:numRef>
                <c:f>Figures_050914!$J$103:$M$103</c:f>
                <c:numCache>
                  <c:formatCode>General</c:formatCode>
                  <c:ptCount val="4"/>
                  <c:pt idx="0">
                    <c:v>0.16151830494206965</c:v>
                  </c:pt>
                  <c:pt idx="1">
                    <c:v>0.55137882078331624</c:v>
                  </c:pt>
                  <c:pt idx="2">
                    <c:v>0.66942115407028202</c:v>
                  </c:pt>
                  <c:pt idx="3">
                    <c:v>0.11219913286784584</c:v>
                  </c:pt>
                </c:numCache>
              </c:numRef>
            </c:minus>
          </c:errBars>
          <c:cat>
            <c:strRef>
              <c:f>Figures_050914!$B$102:$E$102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Figures_050914!$B$103:$E$103</c:f>
              <c:numCache>
                <c:formatCode>0.00</c:formatCode>
                <c:ptCount val="4"/>
                <c:pt idx="0">
                  <c:v>1.1131903921209345</c:v>
                </c:pt>
                <c:pt idx="1">
                  <c:v>1.2076030916844032</c:v>
                </c:pt>
                <c:pt idx="2">
                  <c:v>1.4497153142503105</c:v>
                </c:pt>
                <c:pt idx="3">
                  <c:v>1.581216124536873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5-4A83-A161-7352B08ECFCD}"/>
            </c:ext>
          </c:extLst>
        </c:ser>
        <c:ser>
          <c:idx val="1"/>
          <c:order val="1"/>
          <c:tx>
            <c:strRef>
              <c:f>Figures_050914!$A$104</c:f>
              <c:strCache>
                <c:ptCount val="1"/>
                <c:pt idx="0">
                  <c:v>280 nm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Figures_050914!$J$104:$M$104</c:f>
                <c:numCache>
                  <c:formatCode>General</c:formatCode>
                  <c:ptCount val="4"/>
                  <c:pt idx="0">
                    <c:v>0.12728818419665874</c:v>
                  </c:pt>
                  <c:pt idx="1">
                    <c:v>0.30352308069361811</c:v>
                  </c:pt>
                  <c:pt idx="2">
                    <c:v>3.9593126382614079E-2</c:v>
                  </c:pt>
                  <c:pt idx="3">
                    <c:v>0.18772112862438298</c:v>
                  </c:pt>
                </c:numCache>
              </c:numRef>
            </c:plus>
            <c:minus>
              <c:numRef>
                <c:f>Figures_050914!$J$104:$M$104</c:f>
                <c:numCache>
                  <c:formatCode>General</c:formatCode>
                  <c:ptCount val="4"/>
                  <c:pt idx="0">
                    <c:v>0.12728818419665874</c:v>
                  </c:pt>
                  <c:pt idx="1">
                    <c:v>0.30352308069361811</c:v>
                  </c:pt>
                  <c:pt idx="2">
                    <c:v>3.9593126382614079E-2</c:v>
                  </c:pt>
                  <c:pt idx="3">
                    <c:v>0.18772112862438298</c:v>
                  </c:pt>
                </c:numCache>
              </c:numRef>
            </c:minus>
          </c:errBars>
          <c:cat>
            <c:strRef>
              <c:f>Figures_050914!$B$102:$E$102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Figures_050914!$B$104:$E$104</c:f>
              <c:numCache>
                <c:formatCode>0.00</c:formatCode>
                <c:ptCount val="4"/>
                <c:pt idx="0">
                  <c:v>0.5567362054690701</c:v>
                </c:pt>
                <c:pt idx="1">
                  <c:v>0.79028911947022884</c:v>
                </c:pt>
                <c:pt idx="2">
                  <c:v>0.69790847168426839</c:v>
                </c:pt>
                <c:pt idx="3">
                  <c:v>1.1976168824309887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5-4A83-A161-7352B08ECFCD}"/>
            </c:ext>
          </c:extLst>
        </c:ser>
        <c:ser>
          <c:idx val="2"/>
          <c:order val="2"/>
          <c:tx>
            <c:strRef>
              <c:f>Figures_050914!$A$105</c:f>
              <c:strCache>
                <c:ptCount val="1"/>
                <c:pt idx="0">
                  <c:v>260/280 nm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Figures_050914!$J$105:$M$105</c:f>
                <c:numCache>
                  <c:formatCode>General</c:formatCode>
                  <c:ptCount val="4"/>
                  <c:pt idx="0">
                    <c:v>0.24946714322406449</c:v>
                  </c:pt>
                  <c:pt idx="1">
                    <c:v>0.27961063909465445</c:v>
                  </c:pt>
                  <c:pt idx="2">
                    <c:v>0.44964604448875528</c:v>
                  </c:pt>
                  <c:pt idx="3">
                    <c:v>5.3166403123532768E-2</c:v>
                  </c:pt>
                </c:numCache>
              </c:numRef>
            </c:plus>
            <c:minus>
              <c:numRef>
                <c:f>Figures_050914!$J$105:$M$105</c:f>
                <c:numCache>
                  <c:formatCode>General</c:formatCode>
                  <c:ptCount val="4"/>
                  <c:pt idx="0">
                    <c:v>0.24946714322406449</c:v>
                  </c:pt>
                  <c:pt idx="1">
                    <c:v>0.27961063909465445</c:v>
                  </c:pt>
                  <c:pt idx="2">
                    <c:v>0.44964604448875528</c:v>
                  </c:pt>
                  <c:pt idx="3">
                    <c:v>5.3166403123532768E-2</c:v>
                  </c:pt>
                </c:numCache>
              </c:numRef>
            </c:minus>
          </c:errBars>
          <c:cat>
            <c:strRef>
              <c:f>Figures_050914!$B$102:$E$102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Figures_050914!$B$105:$E$105</c:f>
              <c:numCache>
                <c:formatCode>0.00</c:formatCode>
                <c:ptCount val="4"/>
                <c:pt idx="0">
                  <c:v>0.81440434668392758</c:v>
                </c:pt>
                <c:pt idx="1">
                  <c:v>1.253402480075213</c:v>
                </c:pt>
                <c:pt idx="2">
                  <c:v>1.0620298571807079</c:v>
                </c:pt>
                <c:pt idx="3">
                  <c:v>1.2913524127822997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E5-4A83-A161-7352B08ECFCD}"/>
            </c:ext>
          </c:extLst>
        </c:ser>
        <c:ser>
          <c:idx val="3"/>
          <c:order val="3"/>
          <c:tx>
            <c:v>LPUV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Figures_050914!$B$149:$E$149</c:f>
              <c:numCache>
                <c:formatCode>0.000</c:formatCode>
                <c:ptCount val="4"/>
                <c:pt idx="0">
                  <c:v>0.86349999999999993</c:v>
                </c:pt>
                <c:pt idx="1">
                  <c:v>0.44999999999999996</c:v>
                </c:pt>
                <c:pt idx="2">
                  <c:v>0.73099999999999998</c:v>
                </c:pt>
                <c:pt idx="3">
                  <c:v>0.53949999999999998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8-4640-B0E4-57BDBC44A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80512"/>
        <c:axId val="292580904"/>
      </c:barChart>
      <c:catAx>
        <c:axId val="29258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Enteroviruses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2580904"/>
        <c:crosses val="autoZero"/>
        <c:auto val="1"/>
        <c:lblAlgn val="ctr"/>
        <c:lblOffset val="100"/>
        <c:noMultiLvlLbl val="0"/>
      </c:catAx>
      <c:valAx>
        <c:axId val="292580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Inactivation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92580512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mJ/cm2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Figures_050914!$A$103</c:f>
              <c:strCache>
                <c:ptCount val="1"/>
                <c:pt idx="0">
                  <c:v>260 nm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Figures_050914!$N$103:$Q$103</c:f>
                <c:numCache>
                  <c:formatCode>General</c:formatCode>
                  <c:ptCount val="4"/>
                  <c:pt idx="0">
                    <c:v>0.66181272600727581</c:v>
                  </c:pt>
                  <c:pt idx="1">
                    <c:v>0.66889246800208091</c:v>
                  </c:pt>
                  <c:pt idx="2">
                    <c:v>0.54649918494177274</c:v>
                  </c:pt>
                  <c:pt idx="3">
                    <c:v>7.4753370163568797E-2</c:v>
                  </c:pt>
                </c:numCache>
              </c:numRef>
            </c:plus>
            <c:minus>
              <c:numRef>
                <c:f>Figures_050914!$N$103:$Q$103</c:f>
                <c:numCache>
                  <c:formatCode>General</c:formatCode>
                  <c:ptCount val="4"/>
                  <c:pt idx="0">
                    <c:v>0.66181272600727581</c:v>
                  </c:pt>
                  <c:pt idx="1">
                    <c:v>0.66889246800208091</c:v>
                  </c:pt>
                  <c:pt idx="2">
                    <c:v>0.54649918494177274</c:v>
                  </c:pt>
                  <c:pt idx="3">
                    <c:v>7.4753370163568797E-2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Figures_050914!$F$103:$I$103</c:f>
              <c:numCache>
                <c:formatCode>0.00</c:formatCode>
                <c:ptCount val="4"/>
                <c:pt idx="0">
                  <c:v>2.3365551947965284</c:v>
                </c:pt>
                <c:pt idx="1">
                  <c:v>1.5785913874818671</c:v>
                </c:pt>
                <c:pt idx="2">
                  <c:v>2.5880415936196282</c:v>
                </c:pt>
                <c:pt idx="3">
                  <c:v>2.0181336004411627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F-4AA6-AF2C-FFD7C39A08E3}"/>
            </c:ext>
          </c:extLst>
        </c:ser>
        <c:ser>
          <c:idx val="1"/>
          <c:order val="1"/>
          <c:tx>
            <c:strRef>
              <c:f>Figures_050914!$A$104</c:f>
              <c:strCache>
                <c:ptCount val="1"/>
                <c:pt idx="0">
                  <c:v>280 nm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Figures_050914!$N$104:$Q$104</c:f>
                <c:numCache>
                  <c:formatCode>General</c:formatCode>
                  <c:ptCount val="4"/>
                  <c:pt idx="0">
                    <c:v>0.36175265998391271</c:v>
                  </c:pt>
                  <c:pt idx="1">
                    <c:v>0.53783247800709333</c:v>
                  </c:pt>
                  <c:pt idx="2">
                    <c:v>0.50269317941240876</c:v>
                  </c:pt>
                  <c:pt idx="3">
                    <c:v>0.15090233829137223</c:v>
                  </c:pt>
                </c:numCache>
              </c:numRef>
            </c:plus>
            <c:minus>
              <c:numRef>
                <c:f>Figures_050914!$N$104:$Q$104</c:f>
                <c:numCache>
                  <c:formatCode>General</c:formatCode>
                  <c:ptCount val="4"/>
                  <c:pt idx="0">
                    <c:v>0.36175265998391271</c:v>
                  </c:pt>
                  <c:pt idx="1">
                    <c:v>0.53783247800709333</c:v>
                  </c:pt>
                  <c:pt idx="2">
                    <c:v>0.50269317941240876</c:v>
                  </c:pt>
                  <c:pt idx="3">
                    <c:v>0.15090233829137223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Figures_050914!$F$104:$I$104</c:f>
              <c:numCache>
                <c:formatCode>0.00</c:formatCode>
                <c:ptCount val="4"/>
                <c:pt idx="0">
                  <c:v>1.3124154345291104</c:v>
                </c:pt>
                <c:pt idx="1">
                  <c:v>1.3037436941603155</c:v>
                </c:pt>
                <c:pt idx="2">
                  <c:v>1.6109818854426159</c:v>
                </c:pt>
                <c:pt idx="3">
                  <c:v>1.790007530779645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F-4AA6-AF2C-FFD7C39A08E3}"/>
            </c:ext>
          </c:extLst>
        </c:ser>
        <c:ser>
          <c:idx val="2"/>
          <c:order val="2"/>
          <c:tx>
            <c:strRef>
              <c:f>Figures_050914!$A$105</c:f>
              <c:strCache>
                <c:ptCount val="1"/>
                <c:pt idx="0">
                  <c:v>260/280 nm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Figures_050914!$N$105:$Q$105</c:f>
                <c:numCache>
                  <c:formatCode>General</c:formatCode>
                  <c:ptCount val="4"/>
                  <c:pt idx="0">
                    <c:v>2.8186576179992935E-2</c:v>
                  </c:pt>
                  <c:pt idx="1">
                    <c:v>0.22413297677427704</c:v>
                  </c:pt>
                  <c:pt idx="2">
                    <c:v>0.42302625768836843</c:v>
                  </c:pt>
                  <c:pt idx="3">
                    <c:v>0.13896308140713554</c:v>
                  </c:pt>
                </c:numCache>
              </c:numRef>
            </c:plus>
            <c:minus>
              <c:numRef>
                <c:f>Figures_050914!$N$105:$Q$105</c:f>
                <c:numCache>
                  <c:formatCode>General</c:formatCode>
                  <c:ptCount val="4"/>
                  <c:pt idx="0">
                    <c:v>2.8186576179992935E-2</c:v>
                  </c:pt>
                  <c:pt idx="1">
                    <c:v>0.22413297677427704</c:v>
                  </c:pt>
                  <c:pt idx="2">
                    <c:v>0.42302625768836843</c:v>
                  </c:pt>
                  <c:pt idx="3">
                    <c:v>0.13896308140713554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Figures_050914!$F$105:$I$105</c:f>
              <c:numCache>
                <c:formatCode>0.00</c:formatCode>
                <c:ptCount val="4"/>
                <c:pt idx="0">
                  <c:v>2.0418036820308569</c:v>
                </c:pt>
                <c:pt idx="1">
                  <c:v>1.8160569693025594</c:v>
                </c:pt>
                <c:pt idx="2">
                  <c:v>2.086234332499239</c:v>
                </c:pt>
                <c:pt idx="3">
                  <c:v>2.0339589310296895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F-4AA6-AF2C-FFD7C39A08E3}"/>
            </c:ext>
          </c:extLst>
        </c:ser>
        <c:ser>
          <c:idx val="3"/>
          <c:order val="3"/>
          <c:tx>
            <c:v>LPUV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Figures_050914!$B$150:$E$150</c:f>
              <c:numCache>
                <c:formatCode>0.000</c:formatCode>
                <c:ptCount val="4"/>
                <c:pt idx="0">
                  <c:v>1.7269999999999999</c:v>
                </c:pt>
                <c:pt idx="1">
                  <c:v>0.89999999999999991</c:v>
                </c:pt>
                <c:pt idx="2">
                  <c:v>1.462</c:v>
                </c:pt>
                <c:pt idx="3">
                  <c:v>1.079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3-42D9-9AFD-D466A42FF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01984"/>
        <c:axId val="292102376"/>
      </c:barChart>
      <c:catAx>
        <c:axId val="2921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Enteroviruses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2102376"/>
        <c:crosses val="autoZero"/>
        <c:auto val="1"/>
        <c:lblAlgn val="ctr"/>
        <c:lblOffset val="100"/>
        <c:noMultiLvlLbl val="0"/>
      </c:catAx>
      <c:valAx>
        <c:axId val="2921023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Inactivation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92101984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15 mJ/cm</a:t>
            </a:r>
            <a:r>
              <a:rPr lang="en-US" baseline="30000"/>
              <a:t>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Figures_050914!$A$103</c:f>
              <c:strCache>
                <c:ptCount val="1"/>
                <c:pt idx="0">
                  <c:v>260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Figures_050914!$X$103:$AA$103</c:f>
                <c:numCache>
                  <c:formatCode>General</c:formatCode>
                  <c:ptCount val="4"/>
                  <c:pt idx="0">
                    <c:v>0.38331460418624858</c:v>
                  </c:pt>
                  <c:pt idx="1">
                    <c:v>0</c:v>
                  </c:pt>
                  <c:pt idx="2">
                    <c:v>0.94106791041866955</c:v>
                  </c:pt>
                  <c:pt idx="3">
                    <c:v>0</c:v>
                  </c:pt>
                </c:numCache>
              </c:numRef>
            </c:plus>
            <c:minus>
              <c:numRef>
                <c:f>Figures_050914!$X$103:$AA$103</c:f>
                <c:numCache>
                  <c:formatCode>General</c:formatCode>
                  <c:ptCount val="4"/>
                  <c:pt idx="0">
                    <c:v>0.38331460418624858</c:v>
                  </c:pt>
                  <c:pt idx="1">
                    <c:v>0</c:v>
                  </c:pt>
                  <c:pt idx="2">
                    <c:v>0.94106791041866955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Figures_050914!$T$103:$W$103</c:f>
              <c:numCache>
                <c:formatCode>0.00</c:formatCode>
                <c:ptCount val="4"/>
                <c:pt idx="0">
                  <c:v>3.8282846457055926</c:v>
                </c:pt>
                <c:pt idx="1">
                  <c:v>0</c:v>
                </c:pt>
                <c:pt idx="2">
                  <c:v>3.7268332999124834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8-4B81-8CF3-2ED89DE14A61}"/>
            </c:ext>
          </c:extLst>
        </c:ser>
        <c:ser>
          <c:idx val="1"/>
          <c:order val="1"/>
          <c:tx>
            <c:strRef>
              <c:f>Figures_050914!$A$104</c:f>
              <c:strCache>
                <c:ptCount val="1"/>
                <c:pt idx="0">
                  <c:v>280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Figures_050914!$X$104:$AA$104</c:f>
                <c:numCache>
                  <c:formatCode>General</c:formatCode>
                  <c:ptCount val="4"/>
                  <c:pt idx="0">
                    <c:v>0.31852730928163869</c:v>
                  </c:pt>
                  <c:pt idx="2">
                    <c:v>1.2217124704056486</c:v>
                  </c:pt>
                </c:numCache>
              </c:numRef>
            </c:plus>
            <c:minus>
              <c:numRef>
                <c:f>Figures_050914!$X$104:$AA$104</c:f>
                <c:numCache>
                  <c:formatCode>General</c:formatCode>
                  <c:ptCount val="4"/>
                  <c:pt idx="0">
                    <c:v>0.31852730928163869</c:v>
                  </c:pt>
                  <c:pt idx="2">
                    <c:v>1.2217124704056486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Figures_050914!$T$104:$W$104</c:f>
              <c:numCache>
                <c:formatCode>0.00</c:formatCode>
                <c:ptCount val="4"/>
                <c:pt idx="0">
                  <c:v>2.8025333929812679</c:v>
                </c:pt>
                <c:pt idx="2">
                  <c:v>3.2578735937687573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8-4B81-8CF3-2ED89DE14A61}"/>
            </c:ext>
          </c:extLst>
        </c:ser>
        <c:ser>
          <c:idx val="2"/>
          <c:order val="2"/>
          <c:tx>
            <c:strRef>
              <c:f>Figures_050914!$A$105</c:f>
              <c:strCache>
                <c:ptCount val="1"/>
                <c:pt idx="0">
                  <c:v>260/280 nm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Figures_050914!$X$105:$AA$105</c:f>
                <c:numCache>
                  <c:formatCode>General</c:formatCode>
                  <c:ptCount val="4"/>
                  <c:pt idx="0">
                    <c:v>0.11669547053075145</c:v>
                  </c:pt>
                  <c:pt idx="1">
                    <c:v>0</c:v>
                  </c:pt>
                  <c:pt idx="2">
                    <c:v>1.0935799428639634</c:v>
                  </c:pt>
                  <c:pt idx="3">
                    <c:v>0</c:v>
                  </c:pt>
                </c:numCache>
              </c:numRef>
            </c:plus>
            <c:minus>
              <c:numRef>
                <c:f>Figures_050914!$X$105:$AA$105</c:f>
                <c:numCache>
                  <c:formatCode>General</c:formatCode>
                  <c:ptCount val="4"/>
                  <c:pt idx="0">
                    <c:v>0.11669547053075145</c:v>
                  </c:pt>
                  <c:pt idx="1">
                    <c:v>0</c:v>
                  </c:pt>
                  <c:pt idx="2">
                    <c:v>1.0935799428639634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Figures_050914!$T$105:$W$105</c:f>
              <c:numCache>
                <c:formatCode>0.00</c:formatCode>
                <c:ptCount val="4"/>
                <c:pt idx="0">
                  <c:v>3.4942118411250633</c:v>
                </c:pt>
                <c:pt idx="1">
                  <c:v>0</c:v>
                </c:pt>
                <c:pt idx="2">
                  <c:v>3.768795592003976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8-4B81-8CF3-2ED89DE1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01984"/>
        <c:axId val="292102376"/>
      </c:barChart>
      <c:catAx>
        <c:axId val="2921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Enteroviruses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2102376"/>
        <c:crosses val="autoZero"/>
        <c:auto val="1"/>
        <c:lblAlgn val="ctr"/>
        <c:lblOffset val="100"/>
        <c:noMultiLvlLbl val="0"/>
      </c:catAx>
      <c:valAx>
        <c:axId val="292102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Inactivation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92101984"/>
        <c:crosses val="autoZero"/>
        <c:crossBetween val="between"/>
        <c:maj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15 mJ/cm2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Figures_050914!$A$103</c:f>
              <c:strCache>
                <c:ptCount val="1"/>
                <c:pt idx="0">
                  <c:v>260 nm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Figures_050914!$X$103:$AA$103</c:f>
                <c:numCache>
                  <c:formatCode>General</c:formatCode>
                  <c:ptCount val="4"/>
                  <c:pt idx="0">
                    <c:v>0.38331460418624858</c:v>
                  </c:pt>
                  <c:pt idx="1">
                    <c:v>0</c:v>
                  </c:pt>
                  <c:pt idx="2">
                    <c:v>0.94106791041866955</c:v>
                  </c:pt>
                  <c:pt idx="3">
                    <c:v>0</c:v>
                  </c:pt>
                </c:numCache>
              </c:numRef>
            </c:plus>
            <c:minus>
              <c:numRef>
                <c:f>Figures_050914!$X$103:$AA$103</c:f>
                <c:numCache>
                  <c:formatCode>General</c:formatCode>
                  <c:ptCount val="4"/>
                  <c:pt idx="0">
                    <c:v>0.38331460418624858</c:v>
                  </c:pt>
                  <c:pt idx="1">
                    <c:v>0</c:v>
                  </c:pt>
                  <c:pt idx="2">
                    <c:v>0.94106791041866955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Figures_050914!$T$103:$W$103</c:f>
              <c:numCache>
                <c:formatCode>0.00</c:formatCode>
                <c:ptCount val="4"/>
                <c:pt idx="0">
                  <c:v>3.8282846457055926</c:v>
                </c:pt>
                <c:pt idx="1">
                  <c:v>0</c:v>
                </c:pt>
                <c:pt idx="2">
                  <c:v>3.7268332999124834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B-4CEB-A60A-68E2D52E2423}"/>
            </c:ext>
          </c:extLst>
        </c:ser>
        <c:ser>
          <c:idx val="1"/>
          <c:order val="1"/>
          <c:tx>
            <c:strRef>
              <c:f>Figures_050914!$A$104</c:f>
              <c:strCache>
                <c:ptCount val="1"/>
                <c:pt idx="0">
                  <c:v>280 nm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Figures_050914!$X$104:$AA$104</c:f>
                <c:numCache>
                  <c:formatCode>General</c:formatCode>
                  <c:ptCount val="4"/>
                  <c:pt idx="0">
                    <c:v>0.31852730928163869</c:v>
                  </c:pt>
                  <c:pt idx="2">
                    <c:v>1.2217124704056486</c:v>
                  </c:pt>
                </c:numCache>
              </c:numRef>
            </c:plus>
            <c:minus>
              <c:numRef>
                <c:f>Figures_050914!$X$104:$AA$104</c:f>
                <c:numCache>
                  <c:formatCode>General</c:formatCode>
                  <c:ptCount val="4"/>
                  <c:pt idx="0">
                    <c:v>0.31852730928163869</c:v>
                  </c:pt>
                  <c:pt idx="2">
                    <c:v>1.2217124704056486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Figures_050914!$T$104:$W$104</c:f>
              <c:numCache>
                <c:formatCode>0.00</c:formatCode>
                <c:ptCount val="4"/>
                <c:pt idx="0">
                  <c:v>2.8025333929812679</c:v>
                </c:pt>
                <c:pt idx="2">
                  <c:v>3.2578735937687573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B-4CEB-A60A-68E2D52E2423}"/>
            </c:ext>
          </c:extLst>
        </c:ser>
        <c:ser>
          <c:idx val="2"/>
          <c:order val="2"/>
          <c:tx>
            <c:strRef>
              <c:f>Figures_050914!$A$105</c:f>
              <c:strCache>
                <c:ptCount val="1"/>
                <c:pt idx="0">
                  <c:v>260/280 nm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Figures_050914!$X$105:$AA$105</c:f>
                <c:numCache>
                  <c:formatCode>General</c:formatCode>
                  <c:ptCount val="4"/>
                  <c:pt idx="0">
                    <c:v>0.11669547053075145</c:v>
                  </c:pt>
                  <c:pt idx="1">
                    <c:v>0</c:v>
                  </c:pt>
                  <c:pt idx="2">
                    <c:v>1.0935799428639634</c:v>
                  </c:pt>
                  <c:pt idx="3">
                    <c:v>0</c:v>
                  </c:pt>
                </c:numCache>
              </c:numRef>
            </c:plus>
            <c:minus>
              <c:numRef>
                <c:f>Figures_050914!$X$105:$AA$105</c:f>
                <c:numCache>
                  <c:formatCode>General</c:formatCode>
                  <c:ptCount val="4"/>
                  <c:pt idx="0">
                    <c:v>0.11669547053075145</c:v>
                  </c:pt>
                  <c:pt idx="1">
                    <c:v>0</c:v>
                  </c:pt>
                  <c:pt idx="2">
                    <c:v>1.0935799428639634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Figures_050914!$F$102:$I$102</c:f>
              <c:strCache>
                <c:ptCount val="4"/>
                <c:pt idx="0">
                  <c:v>CVA10</c:v>
                </c:pt>
                <c:pt idx="1">
                  <c:v>Echo30</c:v>
                </c:pt>
                <c:pt idx="2">
                  <c:v>PV1</c:v>
                </c:pt>
                <c:pt idx="3">
                  <c:v>EV70 </c:v>
                </c:pt>
              </c:strCache>
            </c:strRef>
          </c:cat>
          <c:val>
            <c:numRef>
              <c:f>Figures_050914!$T$105:$W$105</c:f>
              <c:numCache>
                <c:formatCode>0.00</c:formatCode>
                <c:ptCount val="4"/>
                <c:pt idx="0">
                  <c:v>3.4942118411250633</c:v>
                </c:pt>
                <c:pt idx="1">
                  <c:v>0</c:v>
                </c:pt>
                <c:pt idx="2">
                  <c:v>3.768795592003976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B-4CEB-A60A-68E2D52E2423}"/>
            </c:ext>
          </c:extLst>
        </c:ser>
        <c:ser>
          <c:idx val="3"/>
          <c:order val="3"/>
          <c:tx>
            <c:v>LPUV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Figures_050914!$B$151:$E$151</c:f>
              <c:numCache>
                <c:formatCode>0.000</c:formatCode>
                <c:ptCount val="4"/>
                <c:pt idx="0">
                  <c:v>2.5905</c:v>
                </c:pt>
                <c:pt idx="1">
                  <c:v>1.3499999999999999</c:v>
                </c:pt>
                <c:pt idx="2">
                  <c:v>2.1930000000000001</c:v>
                </c:pt>
                <c:pt idx="3">
                  <c:v>1.6185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4B-4CEB-A60A-68E2D52E2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01984"/>
        <c:axId val="292102376"/>
      </c:barChart>
      <c:catAx>
        <c:axId val="2921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Enteroviruses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92102376"/>
        <c:crosses val="autoZero"/>
        <c:auto val="1"/>
        <c:lblAlgn val="ctr"/>
        <c:lblOffset val="100"/>
        <c:noMultiLvlLbl val="0"/>
      </c:catAx>
      <c:valAx>
        <c:axId val="2921023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10 Inactivation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92101984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40" b="1" i="0" u="none" strike="noStrike" baseline="0">
                <a:effectLst/>
              </a:rPr>
              <a:t>Coxsackievirus A10 (</a:t>
            </a:r>
            <a:r>
              <a:rPr lang="en-US"/>
              <a:t>CVA10)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88500"/>
                </a:schemeClr>
              </a:solidFill>
              <a:ln w="9525" cap="flat" cmpd="sng" algn="ctr">
                <a:solidFill>
                  <a:schemeClr val="dk1">
                    <a:tint val="8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Figures_050914!$B$187:$B$190</c:f>
              <c:numCache>
                <c:formatCode>0.00</c:formatCode>
                <c:ptCount val="4"/>
                <c:pt idx="0">
                  <c:v>1.1131903921209345</c:v>
                </c:pt>
                <c:pt idx="1">
                  <c:v>2.3365551947965284</c:v>
                </c:pt>
                <c:pt idx="2">
                  <c:v>3.8282846457055926</c:v>
                </c:pt>
                <c:pt idx="3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A82-4FB1-A2C8-A4FC8A785904}"/>
            </c:ext>
          </c:extLst>
        </c:ser>
        <c:ser>
          <c:idx val="1"/>
          <c:order val="1"/>
          <c:tx>
            <c:v>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55000"/>
                </a:schemeClr>
              </a:solidFill>
              <a:ln w="9525" cap="flat" cmpd="sng" algn="ctr">
                <a:solidFill>
                  <a:schemeClr val="dk1">
                    <a:tint val="5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Figures_050914!$C$187:$C$190</c:f>
              <c:numCache>
                <c:formatCode>0.00</c:formatCode>
                <c:ptCount val="4"/>
                <c:pt idx="0">
                  <c:v>0.5567362054690701</c:v>
                </c:pt>
                <c:pt idx="1">
                  <c:v>1.3124154345291104</c:v>
                </c:pt>
                <c:pt idx="2">
                  <c:v>2.8025333929812679</c:v>
                </c:pt>
                <c:pt idx="3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A82-4FB1-A2C8-A4FC8A785904}"/>
            </c:ext>
          </c:extLst>
        </c:ser>
        <c:ser>
          <c:idx val="2"/>
          <c:order val="2"/>
          <c:tx>
            <c:v>260/280 nm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9525" cap="flat" cmpd="sng" algn="ctr">
                <a:solidFill>
                  <a:schemeClr val="dk1">
                    <a:tint val="7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Figures_050914!$D$187:$D$190</c:f>
              <c:numCache>
                <c:formatCode>0.00</c:formatCode>
                <c:ptCount val="4"/>
                <c:pt idx="0">
                  <c:v>0.81440434668392758</c:v>
                </c:pt>
                <c:pt idx="1">
                  <c:v>2.0418036820308569</c:v>
                </c:pt>
                <c:pt idx="2">
                  <c:v>3.4942118411250633</c:v>
                </c:pt>
                <c:pt idx="3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A82-4FB1-A2C8-A4FC8A785904}"/>
            </c:ext>
          </c:extLst>
        </c:ser>
        <c:ser>
          <c:idx val="3"/>
          <c:order val="3"/>
          <c:tx>
            <c:v>LPUV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dk1">
                    <a:tint val="985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Figures_050914!$A$187:$A$190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Figures_050914!$E$187:$E$190</c:f>
              <c:numCache>
                <c:formatCode>0.000</c:formatCode>
                <c:ptCount val="4"/>
                <c:pt idx="0">
                  <c:v>0.86349999999999993</c:v>
                </c:pt>
                <c:pt idx="1">
                  <c:v>1.7269999999999999</c:v>
                </c:pt>
                <c:pt idx="2">
                  <c:v>2.5905</c:v>
                </c:pt>
                <c:pt idx="3" formatCode="0.00">
                  <c:v>3.4539999999999997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A82-4FB1-A2C8-A4FC8A785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100808"/>
        <c:axId val="292101200"/>
      </c:scatterChart>
      <c:valAx>
        <c:axId val="292100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UV dose (mJ/cm2)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1200"/>
        <c:crosses val="autoZero"/>
        <c:crossBetween val="midCat"/>
      </c:valAx>
      <c:valAx>
        <c:axId val="2921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10 Inactivation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00808"/>
        <c:crosses val="autoZero"/>
        <c:crossBetween val="midCat"/>
        <c:maj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86784</xdr:colOff>
      <xdr:row>2</xdr:row>
      <xdr:rowOff>1</xdr:rowOff>
    </xdr:from>
    <xdr:to>
      <xdr:col>31</xdr:col>
      <xdr:colOff>55035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74083</xdr:colOff>
      <xdr:row>106</xdr:row>
      <xdr:rowOff>21168</xdr:rowOff>
    </xdr:from>
    <xdr:to>
      <xdr:col>9</xdr:col>
      <xdr:colOff>190500</xdr:colOff>
      <xdr:row>124</xdr:row>
      <xdr:rowOff>179917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95251</xdr:colOff>
      <xdr:row>2</xdr:row>
      <xdr:rowOff>0</xdr:rowOff>
    </xdr:from>
    <xdr:to>
      <xdr:col>41</xdr:col>
      <xdr:colOff>63501</xdr:colOff>
      <xdr:row>23</xdr:row>
      <xdr:rowOff>57149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106</xdr:row>
      <xdr:rowOff>0</xdr:rowOff>
    </xdr:from>
    <xdr:to>
      <xdr:col>19</xdr:col>
      <xdr:colOff>338667</xdr:colOff>
      <xdr:row>124</xdr:row>
      <xdr:rowOff>158749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125</xdr:row>
      <xdr:rowOff>169334</xdr:rowOff>
    </xdr:from>
    <xdr:to>
      <xdr:col>9</xdr:col>
      <xdr:colOff>243417</xdr:colOff>
      <xdr:row>144</xdr:row>
      <xdr:rowOff>137583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508000</xdr:colOff>
      <xdr:row>126</xdr:row>
      <xdr:rowOff>52917</xdr:rowOff>
    </xdr:from>
    <xdr:to>
      <xdr:col>19</xdr:col>
      <xdr:colOff>222250</xdr:colOff>
      <xdr:row>145</xdr:row>
      <xdr:rowOff>21166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106</xdr:row>
      <xdr:rowOff>0</xdr:rowOff>
    </xdr:from>
    <xdr:to>
      <xdr:col>29</xdr:col>
      <xdr:colOff>603250</xdr:colOff>
      <xdr:row>124</xdr:row>
      <xdr:rowOff>158749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126</xdr:row>
      <xdr:rowOff>0</xdr:rowOff>
    </xdr:from>
    <xdr:to>
      <xdr:col>29</xdr:col>
      <xdr:colOff>603250</xdr:colOff>
      <xdr:row>144</xdr:row>
      <xdr:rowOff>158749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232833</xdr:colOff>
      <xdr:row>154</xdr:row>
      <xdr:rowOff>116416</xdr:rowOff>
    </xdr:from>
    <xdr:to>
      <xdr:col>9</xdr:col>
      <xdr:colOff>328084</xdr:colOff>
      <xdr:row>175</xdr:row>
      <xdr:rowOff>173565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87BB265-3BF5-41C3-A5CC-6C41A0E3E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264583</xdr:colOff>
      <xdr:row>156</xdr:row>
      <xdr:rowOff>95250</xdr:rowOff>
    </xdr:from>
    <xdr:to>
      <xdr:col>7</xdr:col>
      <xdr:colOff>275166</xdr:colOff>
      <xdr:row>159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273E627-C2F5-409D-9A39-4367B7D612BF}"/>
            </a:ext>
          </a:extLst>
        </xdr:cNvPr>
        <xdr:cNvCxnSpPr/>
      </xdr:nvCxnSpPr>
      <xdr:spPr>
        <a:xfrm flipH="1" flipV="1">
          <a:off x="5048250" y="30956250"/>
          <a:ext cx="10583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155</xdr:row>
      <xdr:rowOff>0</xdr:rowOff>
    </xdr:from>
    <xdr:to>
      <xdr:col>19</xdr:col>
      <xdr:colOff>317501</xdr:colOff>
      <xdr:row>176</xdr:row>
      <xdr:rowOff>57149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4278DE0-5F23-4FB6-9348-B48961575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423333</xdr:colOff>
      <xdr:row>162</xdr:row>
      <xdr:rowOff>84667</xdr:rowOff>
    </xdr:from>
    <xdr:to>
      <xdr:col>15</xdr:col>
      <xdr:colOff>423334</xdr:colOff>
      <xdr:row>165</xdr:row>
      <xdr:rowOff>63502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A674CCD1-FEB7-4A1F-A4BD-F355D2B0E861}"/>
            </a:ext>
          </a:extLst>
        </xdr:cNvPr>
        <xdr:cNvCxnSpPr/>
      </xdr:nvCxnSpPr>
      <xdr:spPr>
        <a:xfrm flipH="1" flipV="1">
          <a:off x="10392833" y="32088667"/>
          <a:ext cx="1" cy="55033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253999</xdr:colOff>
      <xdr:row>162</xdr:row>
      <xdr:rowOff>84665</xdr:rowOff>
    </xdr:from>
    <xdr:to>
      <xdr:col>17</xdr:col>
      <xdr:colOff>258233</xdr:colOff>
      <xdr:row>165</xdr:row>
      <xdr:rowOff>57150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E286306-F3A8-4E18-8D05-BE633434B3EB}"/>
            </a:ext>
          </a:extLst>
        </xdr:cNvPr>
        <xdr:cNvCxnSpPr/>
      </xdr:nvCxnSpPr>
      <xdr:spPr>
        <a:xfrm flipH="1" flipV="1">
          <a:off x="11451166" y="32088665"/>
          <a:ext cx="4234" cy="5439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155</xdr:row>
      <xdr:rowOff>0</xdr:rowOff>
    </xdr:from>
    <xdr:to>
      <xdr:col>29</xdr:col>
      <xdr:colOff>582084</xdr:colOff>
      <xdr:row>176</xdr:row>
      <xdr:rowOff>57149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E53CDFE-A04A-4DC3-9EE7-625316F3C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518584</xdr:colOff>
      <xdr:row>156</xdr:row>
      <xdr:rowOff>169334</xdr:rowOff>
    </xdr:from>
    <xdr:to>
      <xdr:col>27</xdr:col>
      <xdr:colOff>529167</xdr:colOff>
      <xdr:row>159</xdr:row>
      <xdr:rowOff>74084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B79C703D-1DCC-406F-B554-7B2FAB85238D}"/>
            </a:ext>
          </a:extLst>
        </xdr:cNvPr>
        <xdr:cNvCxnSpPr/>
      </xdr:nvCxnSpPr>
      <xdr:spPr>
        <a:xfrm flipH="1" flipV="1">
          <a:off x="17854084" y="31030334"/>
          <a:ext cx="10583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155</xdr:row>
      <xdr:rowOff>0</xdr:rowOff>
    </xdr:from>
    <xdr:to>
      <xdr:col>39</xdr:col>
      <xdr:colOff>582084</xdr:colOff>
      <xdr:row>176</xdr:row>
      <xdr:rowOff>57149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56B6DCE-79A3-4F68-8C7B-B5F14F7C5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84666</xdr:colOff>
      <xdr:row>161</xdr:row>
      <xdr:rowOff>116418</xdr:rowOff>
    </xdr:from>
    <xdr:to>
      <xdr:col>36</xdr:col>
      <xdr:colOff>84667</xdr:colOff>
      <xdr:row>164</xdr:row>
      <xdr:rowOff>95253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22C1EBF0-BD3B-4BC2-ACB3-31C7FD0FBF7C}"/>
            </a:ext>
          </a:extLst>
        </xdr:cNvPr>
        <xdr:cNvCxnSpPr/>
      </xdr:nvCxnSpPr>
      <xdr:spPr>
        <a:xfrm flipH="1" flipV="1">
          <a:off x="22944666" y="31929918"/>
          <a:ext cx="1" cy="55033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518583</xdr:colOff>
      <xdr:row>161</xdr:row>
      <xdr:rowOff>116416</xdr:rowOff>
    </xdr:from>
    <xdr:to>
      <xdr:col>37</xdr:col>
      <xdr:colOff>522817</xdr:colOff>
      <xdr:row>164</xdr:row>
      <xdr:rowOff>88901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F4767C26-5FC4-4858-82BD-3C85FC8DEBE2}"/>
            </a:ext>
          </a:extLst>
        </xdr:cNvPr>
        <xdr:cNvCxnSpPr/>
      </xdr:nvCxnSpPr>
      <xdr:spPr>
        <a:xfrm flipH="1" flipV="1">
          <a:off x="23992416" y="31929916"/>
          <a:ext cx="4234" cy="5439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0.80829</cdr:x>
      <cdr:y>0.46313</cdr:y>
    </cdr:from>
    <cdr:to>
      <cdr:x>0.81874</cdr:x>
      <cdr:y>0.48097</cdr:y>
    </cdr:to>
    <cdr:sp macro="" textlink="">
      <cdr:nvSpPr>
        <cdr:cNvPr id="2" name="Flowchart: Connector 1">
          <a:extLst xmlns:a="http://schemas.openxmlformats.org/drawingml/2006/main">
            <a:ext uri="{FF2B5EF4-FFF2-40B4-BE49-F238E27FC236}">
              <a16:creationId xmlns:a16="http://schemas.microsoft.com/office/drawing/2014/main" id="{74F19F55-53B3-4953-90C8-E48219CFAF39}"/>
            </a:ext>
          </a:extLst>
        </cdr:cNvPr>
        <cdr:cNvSpPr/>
      </cdr:nvSpPr>
      <cdr:spPr>
        <a:xfrm xmlns:a="http://schemas.openxmlformats.org/drawingml/2006/main">
          <a:off x="4953000" y="1661582"/>
          <a:ext cx="64008" cy="64008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0.59724</cdr:x>
      <cdr:y>0.42124</cdr:y>
    </cdr:from>
    <cdr:to>
      <cdr:x>0.60768</cdr:x>
      <cdr:y>0.43908</cdr:y>
    </cdr:to>
    <cdr:sp macro="" textlink="">
      <cdr:nvSpPr>
        <cdr:cNvPr id="3" name="Flowchart: Connector 2">
          <a:extLst xmlns:a="http://schemas.openxmlformats.org/drawingml/2006/main">
            <a:ext uri="{FF2B5EF4-FFF2-40B4-BE49-F238E27FC236}">
              <a16:creationId xmlns:a16="http://schemas.microsoft.com/office/drawing/2014/main" id="{C5891575-B756-44DF-9F9F-0B6BB242F9FB}"/>
            </a:ext>
          </a:extLst>
        </cdr:cNvPr>
        <cdr:cNvSpPr/>
      </cdr:nvSpPr>
      <cdr:spPr>
        <a:xfrm xmlns:a="http://schemas.openxmlformats.org/drawingml/2006/main">
          <a:off x="3659716" y="1511300"/>
          <a:ext cx="64008" cy="64008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0.21382</cdr:x>
      <cdr:y>0.56578</cdr:y>
    </cdr:from>
    <cdr:to>
      <cdr:x>0.22426</cdr:x>
      <cdr:y>0.58362</cdr:y>
    </cdr:to>
    <cdr:sp macro="" textlink="">
      <cdr:nvSpPr>
        <cdr:cNvPr id="4" name="Flowchart: Connector 3">
          <a:extLst xmlns:a="http://schemas.openxmlformats.org/drawingml/2006/main">
            <a:ext uri="{FF2B5EF4-FFF2-40B4-BE49-F238E27FC236}">
              <a16:creationId xmlns:a16="http://schemas.microsoft.com/office/drawing/2014/main" id="{A948554D-60F4-4E45-A977-15B10530B8A3}"/>
            </a:ext>
          </a:extLst>
        </cdr:cNvPr>
        <cdr:cNvSpPr/>
      </cdr:nvSpPr>
      <cdr:spPr>
        <a:xfrm xmlns:a="http://schemas.openxmlformats.org/drawingml/2006/main">
          <a:off x="1310216" y="2029883"/>
          <a:ext cx="64008" cy="64008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0.84594</cdr:x>
      <cdr:y>0.44189</cdr:y>
    </cdr:from>
    <cdr:to>
      <cdr:x>0.85639</cdr:x>
      <cdr:y>0.45973</cdr:y>
    </cdr:to>
    <cdr:sp macro="" textlink="">
      <cdr:nvSpPr>
        <cdr:cNvPr id="2" name="Flowchart: Connector 1">
          <a:extLst xmlns:a="http://schemas.openxmlformats.org/drawingml/2006/main">
            <a:ext uri="{FF2B5EF4-FFF2-40B4-BE49-F238E27FC236}">
              <a16:creationId xmlns:a16="http://schemas.microsoft.com/office/drawing/2014/main" id="{34F91DA8-9B9F-458E-B2A6-41D6A0A1464A}"/>
            </a:ext>
          </a:extLst>
        </cdr:cNvPr>
        <cdr:cNvSpPr/>
      </cdr:nvSpPr>
      <cdr:spPr>
        <a:xfrm xmlns:a="http://schemas.openxmlformats.org/drawingml/2006/main">
          <a:off x="5183716" y="1585384"/>
          <a:ext cx="64008" cy="64008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0.21554</cdr:x>
      <cdr:y>0.46254</cdr:y>
    </cdr:from>
    <cdr:to>
      <cdr:x>0.22599</cdr:x>
      <cdr:y>0.48038</cdr:y>
    </cdr:to>
    <cdr:sp macro="" textlink="">
      <cdr:nvSpPr>
        <cdr:cNvPr id="3" name="Flowchart: Connector 2">
          <a:extLst xmlns:a="http://schemas.openxmlformats.org/drawingml/2006/main">
            <a:ext uri="{FF2B5EF4-FFF2-40B4-BE49-F238E27FC236}">
              <a16:creationId xmlns:a16="http://schemas.microsoft.com/office/drawing/2014/main" id="{2649BDF8-7742-470B-9DFC-45A758C763D2}"/>
            </a:ext>
          </a:extLst>
        </cdr:cNvPr>
        <cdr:cNvSpPr/>
      </cdr:nvSpPr>
      <cdr:spPr>
        <a:xfrm xmlns:a="http://schemas.openxmlformats.org/drawingml/2006/main">
          <a:off x="1320801" y="1659466"/>
          <a:ext cx="64008" cy="64008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0.59551</cdr:x>
      <cdr:y>0.31209</cdr:y>
    </cdr:from>
    <cdr:to>
      <cdr:x>0.60596</cdr:x>
      <cdr:y>0.32994</cdr:y>
    </cdr:to>
    <cdr:sp macro="" textlink="">
      <cdr:nvSpPr>
        <cdr:cNvPr id="5" name="Flowchart: Connector 4">
          <a:extLst xmlns:a="http://schemas.openxmlformats.org/drawingml/2006/main">
            <a:ext uri="{FF2B5EF4-FFF2-40B4-BE49-F238E27FC236}">
              <a16:creationId xmlns:a16="http://schemas.microsoft.com/office/drawing/2014/main" id="{2649BDF8-7742-470B-9DFC-45A758C763D2}"/>
            </a:ext>
          </a:extLst>
        </cdr:cNvPr>
        <cdr:cNvSpPr/>
      </cdr:nvSpPr>
      <cdr:spPr>
        <a:xfrm xmlns:a="http://schemas.openxmlformats.org/drawingml/2006/main">
          <a:off x="3649133" y="1119717"/>
          <a:ext cx="64008" cy="64008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0.21554</cdr:x>
      <cdr:y>0.30029</cdr:y>
    </cdr:from>
    <cdr:to>
      <cdr:x>0.22599</cdr:x>
      <cdr:y>0.31814</cdr:y>
    </cdr:to>
    <cdr:sp macro="" textlink="">
      <cdr:nvSpPr>
        <cdr:cNvPr id="2" name="Flowchart: Connector 1">
          <a:extLst xmlns:a="http://schemas.openxmlformats.org/drawingml/2006/main">
            <a:ext uri="{FF2B5EF4-FFF2-40B4-BE49-F238E27FC236}">
              <a16:creationId xmlns:a16="http://schemas.microsoft.com/office/drawing/2014/main" id="{23E34150-8244-48E4-8BBB-6BAC4B808F23}"/>
            </a:ext>
          </a:extLst>
        </cdr:cNvPr>
        <cdr:cNvSpPr/>
      </cdr:nvSpPr>
      <cdr:spPr>
        <a:xfrm xmlns:a="http://schemas.openxmlformats.org/drawingml/2006/main">
          <a:off x="1320800" y="1077383"/>
          <a:ext cx="64008" cy="64008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0"/>
  <sheetViews>
    <sheetView tabSelected="1" topLeftCell="AC155" zoomScale="90" zoomScaleNormal="90" workbookViewId="0">
      <selection activeCell="AQ162" sqref="AQ162"/>
    </sheetView>
  </sheetViews>
  <sheetFormatPr defaultRowHeight="15" x14ac:dyDescent="0.25"/>
  <cols>
    <col min="1" max="1" width="14.140625" customWidth="1"/>
    <col min="4" max="4" width="10.85546875" customWidth="1"/>
    <col min="6" max="6" width="10" bestFit="1" customWidth="1"/>
    <col min="10" max="10" width="9.28515625" bestFit="1" customWidth="1"/>
    <col min="11" max="11" width="11.28515625" bestFit="1" customWidth="1"/>
    <col min="12" max="14" width="9.28515625" bestFit="1" customWidth="1"/>
    <col min="15" max="15" width="10.5703125" customWidth="1"/>
  </cols>
  <sheetData>
    <row r="1" spans="1:33" ht="18.75" x14ac:dyDescent="0.3">
      <c r="A1" s="11" t="s">
        <v>4</v>
      </c>
    </row>
    <row r="2" spans="1:33" ht="43.5" customHeight="1" x14ac:dyDescent="0.25">
      <c r="A2" s="14" t="s">
        <v>3</v>
      </c>
      <c r="C2" s="9" t="s">
        <v>15</v>
      </c>
      <c r="D2" s="9" t="s">
        <v>26</v>
      </c>
      <c r="E2" s="9" t="s">
        <v>17</v>
      </c>
      <c r="F2" s="9" t="s">
        <v>5</v>
      </c>
      <c r="J2" s="9" t="s">
        <v>15</v>
      </c>
      <c r="K2" s="9" t="s">
        <v>26</v>
      </c>
      <c r="L2" s="9" t="s">
        <v>17</v>
      </c>
      <c r="M2" s="9" t="s">
        <v>5</v>
      </c>
      <c r="Q2" s="9" t="s">
        <v>15</v>
      </c>
      <c r="R2" s="9" t="s">
        <v>26</v>
      </c>
      <c r="S2" s="9" t="s">
        <v>17</v>
      </c>
      <c r="T2" s="9" t="s">
        <v>5</v>
      </c>
    </row>
    <row r="3" spans="1:33" x14ac:dyDescent="0.25">
      <c r="B3" s="2" t="s">
        <v>24</v>
      </c>
      <c r="G3" s="2"/>
      <c r="I3" s="2" t="s">
        <v>25</v>
      </c>
      <c r="K3" s="4"/>
      <c r="P3" s="2" t="s">
        <v>29</v>
      </c>
    </row>
    <row r="4" spans="1:33" x14ac:dyDescent="0.25">
      <c r="A4" s="7" t="s">
        <v>16</v>
      </c>
      <c r="B4" s="7"/>
      <c r="C4">
        <v>0</v>
      </c>
      <c r="D4" s="4">
        <v>43201.006376342775</v>
      </c>
      <c r="E4" s="10">
        <f>LOG(D4)</f>
        <v>4.6354938639121714</v>
      </c>
      <c r="F4" s="10"/>
      <c r="G4" s="10"/>
      <c r="I4" s="7"/>
      <c r="J4">
        <v>0</v>
      </c>
      <c r="K4" s="4">
        <v>43201.006376342775</v>
      </c>
      <c r="L4" s="10">
        <f>LOG(K4)</f>
        <v>4.6354938639121714</v>
      </c>
      <c r="M4" s="10"/>
      <c r="Q4">
        <v>0</v>
      </c>
      <c r="R4" s="4">
        <v>43201.006376342775</v>
      </c>
      <c r="S4" s="10">
        <f>LOG(R4)</f>
        <v>4.6354938639121714</v>
      </c>
      <c r="T4" s="10"/>
    </row>
    <row r="5" spans="1:33" x14ac:dyDescent="0.25">
      <c r="A5" s="4" t="s">
        <v>20</v>
      </c>
      <c r="C5">
        <v>5</v>
      </c>
      <c r="D5" s="4">
        <v>2169.7128646484375</v>
      </c>
      <c r="E5" s="10">
        <f t="shared" ref="E5:E9" si="0">LOG(D5)</f>
        <v>3.3364022640099416</v>
      </c>
      <c r="F5" s="10">
        <f>E$4-E5</f>
        <v>1.2990915999022299</v>
      </c>
      <c r="G5" s="10"/>
      <c r="H5" s="4"/>
      <c r="J5">
        <v>5</v>
      </c>
      <c r="K5" s="4">
        <v>15674.903950097656</v>
      </c>
      <c r="L5" s="10">
        <f t="shared" ref="L5:L9" si="1">LOG(K5)</f>
        <v>4.1952048883180408</v>
      </c>
      <c r="M5" s="10">
        <f>L$4-L5</f>
        <v>0.4402889755941306</v>
      </c>
      <c r="Q5">
        <v>5</v>
      </c>
      <c r="R5" s="4">
        <v>8946.4386019531248</v>
      </c>
      <c r="S5" s="10">
        <f t="shared" ref="S5:S9" si="2">LOG(R5)</f>
        <v>3.951650185781495</v>
      </c>
      <c r="T5" s="10">
        <f>S$4-S5</f>
        <v>0.68384367813067648</v>
      </c>
    </row>
    <row r="6" spans="1:33" x14ac:dyDescent="0.25">
      <c r="A6" t="s">
        <v>6</v>
      </c>
      <c r="C6">
        <v>10</v>
      </c>
      <c r="D6" s="4">
        <v>453.23071135559081</v>
      </c>
      <c r="E6" s="10">
        <f t="shared" si="0"/>
        <v>2.6563193304066384</v>
      </c>
      <c r="F6" s="10">
        <f t="shared" ref="F6:F9" si="3">E$4-E6</f>
        <v>1.9791745335055331</v>
      </c>
      <c r="G6" s="10"/>
      <c r="J6">
        <v>10</v>
      </c>
      <c r="K6" s="4">
        <v>1249.1432687377931</v>
      </c>
      <c r="L6" s="10">
        <f t="shared" si="1"/>
        <v>3.09661225202822</v>
      </c>
      <c r="M6" s="10">
        <f t="shared" ref="M6:M9" si="4">L$4-L6</f>
        <v>1.5388816118839515</v>
      </c>
      <c r="Q6">
        <v>10</v>
      </c>
      <c r="R6" s="4">
        <v>368.50231267445884</v>
      </c>
      <c r="S6" s="10">
        <f t="shared" si="2"/>
        <v>2.5664402177815133</v>
      </c>
      <c r="T6" s="10">
        <f t="shared" ref="T6:T9" si="5">S$4-S6</f>
        <v>2.0690536461306581</v>
      </c>
    </row>
    <row r="7" spans="1:33" x14ac:dyDescent="0.25">
      <c r="A7" t="s">
        <v>21</v>
      </c>
      <c r="C7">
        <v>15</v>
      </c>
      <c r="D7" s="4">
        <v>5.9635185824394226</v>
      </c>
      <c r="E7" s="10">
        <f t="shared" si="0"/>
        <v>0.77550257686195756</v>
      </c>
      <c r="F7" s="10">
        <f t="shared" si="3"/>
        <v>3.8599912870502138</v>
      </c>
      <c r="G7" s="10"/>
      <c r="J7">
        <v>15</v>
      </c>
      <c r="K7" s="4">
        <v>39.867732852935795</v>
      </c>
      <c r="L7" s="10">
        <f t="shared" si="1"/>
        <v>1.6006215394633758</v>
      </c>
      <c r="M7" s="10">
        <f t="shared" si="4"/>
        <v>3.0348723244487958</v>
      </c>
      <c r="Q7">
        <v>15</v>
      </c>
      <c r="R7" s="4">
        <v>18.698380036592482</v>
      </c>
      <c r="S7" s="10">
        <f t="shared" si="2"/>
        <v>1.2718039823844089</v>
      </c>
      <c r="T7" s="10">
        <f t="shared" si="5"/>
        <v>3.3636898815277627</v>
      </c>
    </row>
    <row r="8" spans="1:33" x14ac:dyDescent="0.25">
      <c r="A8" t="s">
        <v>7</v>
      </c>
      <c r="C8">
        <v>20</v>
      </c>
      <c r="D8" s="4">
        <v>2.9683831388592719</v>
      </c>
      <c r="E8" s="10">
        <f t="shared" si="0"/>
        <v>0.47251995602523228</v>
      </c>
      <c r="F8" s="24">
        <f t="shared" si="3"/>
        <v>4.162973907886939</v>
      </c>
      <c r="G8" s="10"/>
      <c r="J8">
        <v>20</v>
      </c>
      <c r="K8" s="4">
        <v>2.3980504787206649</v>
      </c>
      <c r="L8" s="10">
        <f t="shared" si="1"/>
        <v>0.37985832071408182</v>
      </c>
      <c r="M8" s="24">
        <f t="shared" si="4"/>
        <v>4.2556355431980899</v>
      </c>
      <c r="Q8">
        <v>20</v>
      </c>
      <c r="R8" s="4">
        <v>1.2365814353823663</v>
      </c>
      <c r="S8" s="10">
        <f t="shared" si="2"/>
        <v>9.2222722211766972E-2</v>
      </c>
      <c r="T8" s="24">
        <f t="shared" si="5"/>
        <v>4.5432711417004041</v>
      </c>
    </row>
    <row r="9" spans="1:33" x14ac:dyDescent="0.25">
      <c r="A9" t="s">
        <v>8</v>
      </c>
      <c r="C9">
        <v>30</v>
      </c>
      <c r="D9" s="4">
        <v>2.9889250213980674</v>
      </c>
      <c r="E9" s="10">
        <f t="shared" si="0"/>
        <v>0.47551502069284268</v>
      </c>
      <c r="F9" s="24">
        <f t="shared" si="3"/>
        <v>4.1599788432193288</v>
      </c>
      <c r="G9" s="10"/>
      <c r="J9">
        <v>30</v>
      </c>
      <c r="K9" s="4">
        <v>1.3498191124916077</v>
      </c>
      <c r="L9" s="10">
        <f t="shared" si="1"/>
        <v>0.13027557315407082</v>
      </c>
      <c r="M9" s="24">
        <f t="shared" si="4"/>
        <v>4.5052182907581004</v>
      </c>
      <c r="Q9">
        <v>30</v>
      </c>
      <c r="R9" s="4">
        <v>0.88978047313690189</v>
      </c>
      <c r="S9" s="10">
        <f t="shared" si="2"/>
        <v>-5.0717129383598077E-2</v>
      </c>
      <c r="T9" s="24">
        <f t="shared" si="5"/>
        <v>4.6862109932957692</v>
      </c>
    </row>
    <row r="10" spans="1:33" x14ac:dyDescent="0.25">
      <c r="D10" s="4"/>
      <c r="E10" s="13"/>
      <c r="F10" s="10"/>
      <c r="G10" s="10"/>
      <c r="K10" s="4"/>
      <c r="L10" s="13"/>
      <c r="M10" s="10"/>
      <c r="R10" s="4"/>
      <c r="S10" s="13"/>
      <c r="T10" s="10"/>
    </row>
    <row r="11" spans="1:33" x14ac:dyDescent="0.25">
      <c r="A11" s="7" t="s">
        <v>16</v>
      </c>
      <c r="B11" s="7"/>
      <c r="C11">
        <v>0</v>
      </c>
      <c r="D11" s="4">
        <v>59618.786851196288</v>
      </c>
      <c r="E11" s="10">
        <f>LOG(D11)</f>
        <v>4.775383134574982</v>
      </c>
      <c r="F11" s="1"/>
      <c r="G11" s="10"/>
      <c r="I11" s="7"/>
      <c r="J11">
        <v>0</v>
      </c>
      <c r="K11" s="4">
        <v>59618.786851196288</v>
      </c>
      <c r="L11" s="10">
        <f>LOG(K11)</f>
        <v>4.775383134574982</v>
      </c>
      <c r="M11" s="1"/>
      <c r="N11" s="1"/>
      <c r="O11" s="1"/>
      <c r="P11" s="1"/>
      <c r="Q11">
        <v>0</v>
      </c>
      <c r="R11" s="4">
        <v>59618.786851196288</v>
      </c>
      <c r="S11" s="10">
        <f>LOG(R11)</f>
        <v>4.775383134574982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4" t="s">
        <v>22</v>
      </c>
      <c r="C12">
        <v>5</v>
      </c>
      <c r="D12" s="4">
        <v>5522.7346370239256</v>
      </c>
      <c r="E12" s="10">
        <f t="shared" ref="E12:E16" si="6">LOG(D12)</f>
        <v>3.7421541762229715</v>
      </c>
      <c r="F12" s="10">
        <f>E$11-E12</f>
        <v>1.0332289583520105</v>
      </c>
      <c r="G12" s="10"/>
      <c r="J12">
        <v>5</v>
      </c>
      <c r="K12" s="4">
        <v>12099.16341484375</v>
      </c>
      <c r="L12" s="10">
        <f t="shared" ref="L12:L16" si="7">LOG(K12)</f>
        <v>4.0827553424753287</v>
      </c>
      <c r="M12" s="10">
        <f>L$11-L12</f>
        <v>0.69262779209965331</v>
      </c>
      <c r="Q12">
        <v>5</v>
      </c>
      <c r="R12" s="4">
        <v>4713.3152852905278</v>
      </c>
      <c r="S12" s="10">
        <f t="shared" ref="S12:S16" si="8">LOG(R12)</f>
        <v>3.6733264917609341</v>
      </c>
      <c r="T12" s="10">
        <f>S$11-S12</f>
        <v>1.1020566428140479</v>
      </c>
    </row>
    <row r="13" spans="1:33" x14ac:dyDescent="0.25">
      <c r="A13" t="s">
        <v>14</v>
      </c>
      <c r="C13">
        <v>10</v>
      </c>
      <c r="D13" s="4">
        <v>700.03675173034674</v>
      </c>
      <c r="E13" s="10">
        <f t="shared" si="6"/>
        <v>2.8451208409495523</v>
      </c>
      <c r="F13" s="10">
        <f t="shared" ref="F13:F16" si="9">E$11-E13</f>
        <v>1.9302622936254297</v>
      </c>
      <c r="G13" s="10"/>
      <c r="J13">
        <v>10</v>
      </c>
      <c r="K13" s="4">
        <v>1871.66212159729</v>
      </c>
      <c r="L13" s="10">
        <f t="shared" si="7"/>
        <v>3.272227451255759</v>
      </c>
      <c r="M13" s="10">
        <f t="shared" ref="M13:M16" si="10">L$11-L13</f>
        <v>1.503155683319223</v>
      </c>
      <c r="Q13">
        <v>10</v>
      </c>
      <c r="R13" s="4">
        <v>578.91859938964842</v>
      </c>
      <c r="S13" s="10">
        <f t="shared" si="8"/>
        <v>2.7626175027237072</v>
      </c>
      <c r="T13" s="10">
        <f t="shared" ref="T13:T16" si="11">S$11-S13</f>
        <v>2.0127656318512748</v>
      </c>
    </row>
    <row r="14" spans="1:33" x14ac:dyDescent="0.25">
      <c r="A14" t="s">
        <v>23</v>
      </c>
      <c r="C14">
        <v>15</v>
      </c>
      <c r="D14" s="4">
        <v>22.145303884387015</v>
      </c>
      <c r="E14" s="10">
        <f t="shared" si="6"/>
        <v>1.3452816441785518</v>
      </c>
      <c r="F14" s="10">
        <f t="shared" si="9"/>
        <v>3.4301014903964302</v>
      </c>
      <c r="G14" s="10"/>
      <c r="J14">
        <v>15</v>
      </c>
      <c r="K14" s="4">
        <v>216.74423867314655</v>
      </c>
      <c r="L14" s="10">
        <f t="shared" si="7"/>
        <v>2.3359475622233794</v>
      </c>
      <c r="M14" s="10">
        <f t="shared" si="10"/>
        <v>2.4394355723516026</v>
      </c>
      <c r="Q14">
        <v>15</v>
      </c>
      <c r="R14" s="4">
        <v>15.378464067339898</v>
      </c>
      <c r="S14" s="10">
        <f t="shared" si="8"/>
        <v>1.1869129622281822</v>
      </c>
      <c r="T14" s="10">
        <f t="shared" si="11"/>
        <v>3.5884701723468</v>
      </c>
    </row>
    <row r="15" spans="1:33" x14ac:dyDescent="0.25">
      <c r="A15" t="s">
        <v>12</v>
      </c>
      <c r="C15">
        <v>20</v>
      </c>
      <c r="D15" s="4">
        <v>2.0982291939496993</v>
      </c>
      <c r="E15" s="10">
        <f t="shared" si="6"/>
        <v>0.32185292534042209</v>
      </c>
      <c r="F15" s="24">
        <f t="shared" si="9"/>
        <v>4.4535302092345601</v>
      </c>
      <c r="G15" s="10"/>
      <c r="J15">
        <v>20</v>
      </c>
      <c r="K15" s="4">
        <v>43.706289076995851</v>
      </c>
      <c r="L15" s="10">
        <f t="shared" si="7"/>
        <v>1.6405439338792627</v>
      </c>
      <c r="M15" s="10">
        <f t="shared" si="10"/>
        <v>3.1348392006957191</v>
      </c>
      <c r="Q15">
        <v>20</v>
      </c>
      <c r="R15" s="4">
        <v>1.5107186160117387</v>
      </c>
      <c r="S15" s="10">
        <f t="shared" si="8"/>
        <v>0.1791835808887243</v>
      </c>
      <c r="T15" s="24">
        <f t="shared" si="11"/>
        <v>4.5961995536862581</v>
      </c>
    </row>
    <row r="16" spans="1:33" x14ac:dyDescent="0.25">
      <c r="A16" t="s">
        <v>13</v>
      </c>
      <c r="C16">
        <v>30</v>
      </c>
      <c r="D16" s="4">
        <v>2.0435204192638396</v>
      </c>
      <c r="E16" s="10">
        <f t="shared" si="6"/>
        <v>0.31037898162642541</v>
      </c>
      <c r="F16" s="24">
        <f t="shared" si="9"/>
        <v>4.4650041529485565</v>
      </c>
      <c r="G16" s="10"/>
      <c r="J16">
        <v>30</v>
      </c>
      <c r="K16" s="4">
        <v>2.4179973391294478</v>
      </c>
      <c r="L16" s="10">
        <f t="shared" si="7"/>
        <v>0.38345581860827926</v>
      </c>
      <c r="M16" s="24">
        <f t="shared" si="10"/>
        <v>4.3919273159667025</v>
      </c>
      <c r="Q16">
        <v>30</v>
      </c>
      <c r="R16" s="4">
        <v>2.4134056267678736</v>
      </c>
      <c r="S16" s="10">
        <f t="shared" si="8"/>
        <v>0.38263032093996446</v>
      </c>
      <c r="T16" s="24">
        <f t="shared" si="11"/>
        <v>4.3927528136350178</v>
      </c>
    </row>
    <row r="17" spans="1:35" x14ac:dyDescent="0.25">
      <c r="D17" s="4"/>
      <c r="G17" s="10"/>
      <c r="K17" s="4"/>
      <c r="R17" s="4"/>
    </row>
    <row r="18" spans="1:35" x14ac:dyDescent="0.25">
      <c r="A18" s="7" t="s">
        <v>16</v>
      </c>
      <c r="B18" s="7"/>
      <c r="C18">
        <v>0</v>
      </c>
      <c r="D18" s="4">
        <v>44632.799956359864</v>
      </c>
      <c r="E18" s="10">
        <f>LOG(D18)</f>
        <v>4.6496541323582061</v>
      </c>
      <c r="F18" s="10"/>
      <c r="G18" s="10"/>
      <c r="I18" s="7"/>
      <c r="J18">
        <v>0</v>
      </c>
      <c r="K18" s="4">
        <v>44632.799956359864</v>
      </c>
      <c r="L18" s="10">
        <f>LOG(K18)</f>
        <v>4.6496541323582061</v>
      </c>
      <c r="M18" s="10"/>
      <c r="Q18">
        <v>0</v>
      </c>
      <c r="R18" s="4">
        <v>44632.799956359864</v>
      </c>
      <c r="S18" s="10">
        <f>LOG(R18)</f>
        <v>4.6496541323582061</v>
      </c>
      <c r="T18" s="10"/>
    </row>
    <row r="19" spans="1:35" x14ac:dyDescent="0.25">
      <c r="A19" s="4" t="s">
        <v>27</v>
      </c>
      <c r="C19">
        <v>5</v>
      </c>
      <c r="D19" s="4">
        <v>4389.3833734741211</v>
      </c>
      <c r="E19" s="10">
        <f t="shared" ref="E19:E23" si="12">LOG(D19)</f>
        <v>3.6424035142496427</v>
      </c>
      <c r="F19" s="10">
        <f>E$18-E19</f>
        <v>1.0072506181085634</v>
      </c>
      <c r="G19" s="10"/>
      <c r="J19">
        <v>5</v>
      </c>
      <c r="K19" s="4">
        <v>12952.75895703125</v>
      </c>
      <c r="L19" s="10">
        <f t="shared" ref="L19:L23" si="13">LOG(K19)</f>
        <v>4.1123622836447797</v>
      </c>
      <c r="M19" s="10">
        <f>L$18-L19</f>
        <v>0.53729184871342639</v>
      </c>
      <c r="Q19">
        <v>5</v>
      </c>
      <c r="R19" s="4">
        <v>9825.2003097934721</v>
      </c>
      <c r="S19" s="10">
        <f t="shared" ref="S19:S23" si="14">LOG(R19)</f>
        <v>3.9923414132511477</v>
      </c>
      <c r="T19" s="10">
        <f>S$18-S19</f>
        <v>0.65731271910705846</v>
      </c>
    </row>
    <row r="20" spans="1:35" x14ac:dyDescent="0.25">
      <c r="A20" t="s">
        <v>9</v>
      </c>
      <c r="C20">
        <v>10</v>
      </c>
      <c r="D20" s="4">
        <v>35.43442380142212</v>
      </c>
      <c r="E20" s="10">
        <f t="shared" si="12"/>
        <v>1.5494253750995837</v>
      </c>
      <c r="F20" s="10">
        <f t="shared" ref="F20:F23" si="15">E$18-E20</f>
        <v>3.1002287572586225</v>
      </c>
      <c r="G20" s="10"/>
      <c r="J20">
        <v>10</v>
      </c>
      <c r="K20" s="4">
        <v>5681.2660041097006</v>
      </c>
      <c r="L20" s="10">
        <f t="shared" si="13"/>
        <v>3.7544451239740497</v>
      </c>
      <c r="M20" s="10">
        <f t="shared" ref="M20:M23" si="16">L$18-L20</f>
        <v>0.8952090083841564</v>
      </c>
      <c r="Q20">
        <v>10</v>
      </c>
      <c r="R20" s="4">
        <v>403.70336019897462</v>
      </c>
      <c r="S20" s="10">
        <f t="shared" si="14"/>
        <v>2.6060623642475687</v>
      </c>
      <c r="T20" s="10">
        <f t="shared" ref="T20:T23" si="17">S$18-S20</f>
        <v>2.0435917681106375</v>
      </c>
    </row>
    <row r="21" spans="1:35" x14ac:dyDescent="0.25">
      <c r="A21" t="s">
        <v>28</v>
      </c>
      <c r="C21">
        <v>15</v>
      </c>
      <c r="D21" s="4">
        <v>2.8503157505750658</v>
      </c>
      <c r="E21" s="10">
        <f t="shared" si="12"/>
        <v>0.45489297268807022</v>
      </c>
      <c r="F21" s="10">
        <f t="shared" si="15"/>
        <v>4.1947611596701355</v>
      </c>
      <c r="G21" s="10"/>
      <c r="J21">
        <v>15</v>
      </c>
      <c r="K21" s="4">
        <v>52.042943301391603</v>
      </c>
      <c r="L21" s="10">
        <f t="shared" si="13"/>
        <v>1.716361850214801</v>
      </c>
      <c r="M21" s="10">
        <f t="shared" si="16"/>
        <v>2.9332922821434053</v>
      </c>
      <c r="Q21">
        <v>15</v>
      </c>
      <c r="R21" s="4">
        <v>13.157660091527303</v>
      </c>
      <c r="S21" s="10">
        <f t="shared" si="14"/>
        <v>1.1191786628575791</v>
      </c>
      <c r="T21" s="10">
        <f t="shared" si="17"/>
        <v>3.5304754695006269</v>
      </c>
    </row>
    <row r="22" spans="1:35" x14ac:dyDescent="0.25">
      <c r="A22" t="s">
        <v>10</v>
      </c>
      <c r="C22">
        <v>20</v>
      </c>
      <c r="D22" s="4">
        <v>2.578289916396141</v>
      </c>
      <c r="E22" s="10">
        <f t="shared" si="12"/>
        <v>0.41133175010499234</v>
      </c>
      <c r="F22" s="24">
        <f t="shared" si="15"/>
        <v>4.2383223822532141</v>
      </c>
      <c r="G22" s="10"/>
      <c r="J22">
        <v>20</v>
      </c>
      <c r="K22" s="4">
        <v>3.1967230987548829</v>
      </c>
      <c r="L22" s="10">
        <f t="shared" si="13"/>
        <v>0.50470501916472099</v>
      </c>
      <c r="M22" s="10">
        <f t="shared" si="16"/>
        <v>4.1449491131934852</v>
      </c>
      <c r="Q22">
        <v>20</v>
      </c>
      <c r="R22" s="4">
        <v>3.5948326901078227</v>
      </c>
      <c r="S22" s="10">
        <f t="shared" si="14"/>
        <v>0.55567868235344442</v>
      </c>
      <c r="T22" s="24">
        <f t="shared" si="17"/>
        <v>4.0939754500047618</v>
      </c>
    </row>
    <row r="23" spans="1:35" x14ac:dyDescent="0.25">
      <c r="A23" t="s">
        <v>11</v>
      </c>
      <c r="C23">
        <v>30</v>
      </c>
      <c r="D23" s="4">
        <v>1.2627006548941135</v>
      </c>
      <c r="E23" s="10">
        <f t="shared" si="12"/>
        <v>0.10130040571265667</v>
      </c>
      <c r="F23" s="24">
        <f t="shared" si="15"/>
        <v>4.5483537266455496</v>
      </c>
      <c r="G23" s="10"/>
      <c r="J23">
        <v>30</v>
      </c>
      <c r="K23" s="4">
        <v>0.69084370367924375</v>
      </c>
      <c r="L23" s="10">
        <f t="shared" si="13"/>
        <v>-0.16062019619669887</v>
      </c>
      <c r="M23" s="24">
        <f t="shared" si="16"/>
        <v>4.8102743285549048</v>
      </c>
      <c r="Q23">
        <v>30</v>
      </c>
      <c r="R23" s="4">
        <v>3.0393953927516937</v>
      </c>
      <c r="S23" s="10">
        <f t="shared" si="14"/>
        <v>0.48278720081061005</v>
      </c>
      <c r="T23" s="24">
        <f t="shared" si="17"/>
        <v>4.1668669315475961</v>
      </c>
    </row>
    <row r="24" spans="1:35" x14ac:dyDescent="0.25">
      <c r="F24" s="4"/>
      <c r="G24" s="10"/>
    </row>
    <row r="25" spans="1:35" x14ac:dyDescent="0.25">
      <c r="R25" s="12"/>
      <c r="S25" s="9"/>
      <c r="T25" s="12"/>
      <c r="U25" s="9"/>
      <c r="V25" s="9"/>
      <c r="W25" s="9"/>
      <c r="X25" s="9"/>
    </row>
    <row r="26" spans="1:35" ht="26.25" x14ac:dyDescent="0.25">
      <c r="A26" s="14" t="s">
        <v>1</v>
      </c>
      <c r="C26" s="9" t="s">
        <v>15</v>
      </c>
      <c r="D26" s="9" t="s">
        <v>26</v>
      </c>
      <c r="E26" s="9" t="s">
        <v>17</v>
      </c>
      <c r="F26" s="9" t="s">
        <v>5</v>
      </c>
      <c r="J26" s="9" t="s">
        <v>15</v>
      </c>
      <c r="K26" s="9" t="s">
        <v>26</v>
      </c>
      <c r="L26" s="9" t="s">
        <v>17</v>
      </c>
      <c r="M26" s="9" t="s">
        <v>5</v>
      </c>
      <c r="Q26" s="9" t="s">
        <v>15</v>
      </c>
      <c r="R26" s="9" t="s">
        <v>26</v>
      </c>
      <c r="S26" s="9" t="s">
        <v>17</v>
      </c>
      <c r="T26" s="9" t="s">
        <v>5</v>
      </c>
      <c r="V26" s="4"/>
      <c r="X26" s="10"/>
    </row>
    <row r="27" spans="1:35" x14ac:dyDescent="0.25">
      <c r="B27" s="2" t="s">
        <v>24</v>
      </c>
      <c r="D27" s="4"/>
      <c r="G27" s="2"/>
      <c r="I27" s="2" t="s">
        <v>25</v>
      </c>
      <c r="K27" s="4"/>
      <c r="P27" s="2" t="s">
        <v>29</v>
      </c>
      <c r="V27" s="4"/>
      <c r="W27" s="13"/>
      <c r="X27" s="10"/>
    </row>
    <row r="28" spans="1:35" x14ac:dyDescent="0.25">
      <c r="A28" s="7" t="s">
        <v>16</v>
      </c>
      <c r="B28" s="7"/>
      <c r="C28">
        <v>0</v>
      </c>
      <c r="D28" s="4">
        <v>70318.395152568817</v>
      </c>
      <c r="E28" s="10">
        <f>LOG(D28)</f>
        <v>4.8470689504568272</v>
      </c>
      <c r="F28" s="10"/>
      <c r="G28" s="10"/>
      <c r="I28" s="7"/>
      <c r="J28">
        <v>0</v>
      </c>
      <c r="K28" s="4">
        <v>70318.395152568817</v>
      </c>
      <c r="L28" s="10">
        <f>LOG(K28)</f>
        <v>4.8470689504568272</v>
      </c>
      <c r="M28" s="10"/>
      <c r="Q28">
        <v>0</v>
      </c>
      <c r="R28">
        <v>70318.395152568817</v>
      </c>
      <c r="S28" s="10">
        <f>LOG(R28)</f>
        <v>4.8470689504568272</v>
      </c>
      <c r="T28" s="10"/>
      <c r="V28" s="4"/>
      <c r="W28" s="13"/>
      <c r="X28" s="10"/>
    </row>
    <row r="29" spans="1:35" x14ac:dyDescent="0.25">
      <c r="A29" s="4" t="s">
        <v>20</v>
      </c>
      <c r="C29">
        <v>5</v>
      </c>
      <c r="D29" s="4">
        <v>1149.3934170770644</v>
      </c>
      <c r="E29" s="10">
        <f t="shared" ref="E29:E33" si="18">LOG(D29)</f>
        <v>3.060468705469253</v>
      </c>
      <c r="F29" s="10">
        <f>E$28-E29</f>
        <v>1.7866002449875742</v>
      </c>
      <c r="G29" s="10"/>
      <c r="H29" s="4"/>
      <c r="J29">
        <v>5</v>
      </c>
      <c r="K29" s="4">
        <v>5100.888925657272</v>
      </c>
      <c r="L29" s="10">
        <f t="shared" ref="L29:L33" si="19">LOG(K29)</f>
        <v>3.7076458666601151</v>
      </c>
      <c r="M29" s="10">
        <f>L$28-L29</f>
        <v>1.1394230837967121</v>
      </c>
      <c r="Q29">
        <v>5</v>
      </c>
      <c r="R29">
        <v>2897.5311266326903</v>
      </c>
      <c r="S29" s="10">
        <f t="shared" ref="S29:S33" si="20">LOG(R29)</f>
        <v>3.46202811005486</v>
      </c>
      <c r="T29" s="10">
        <f>S$28-S29</f>
        <v>1.3850408404019672</v>
      </c>
      <c r="U29" s="8"/>
      <c r="V29" s="5"/>
      <c r="W29" s="15"/>
      <c r="X29" s="1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x14ac:dyDescent="0.25">
      <c r="A30" t="s">
        <v>6</v>
      </c>
      <c r="C30">
        <v>10</v>
      </c>
      <c r="D30" s="4">
        <v>494.36509675979613</v>
      </c>
      <c r="E30" s="10">
        <f t="shared" si="18"/>
        <v>2.6940478010376521</v>
      </c>
      <c r="F30" s="10">
        <f t="shared" ref="F30:F33" si="21">E$28-E30</f>
        <v>2.1530211494191751</v>
      </c>
      <c r="G30" s="10"/>
      <c r="J30">
        <v>10</v>
      </c>
      <c r="K30" s="4">
        <v>1009.6642314720153</v>
      </c>
      <c r="L30" s="10">
        <f t="shared" si="19"/>
        <v>3.0041769711458364</v>
      </c>
      <c r="M30" s="10">
        <f t="shared" ref="M30:M33" si="22">L$28-L30</f>
        <v>1.8428919793109908</v>
      </c>
      <c r="Q30">
        <v>10</v>
      </c>
      <c r="R30">
        <v>897.51516088247297</v>
      </c>
      <c r="S30" s="10">
        <f t="shared" si="20"/>
        <v>2.9530417934419861</v>
      </c>
      <c r="T30" s="10">
        <f t="shared" ref="T30:T33" si="23">S$28-S30</f>
        <v>1.894027157014841</v>
      </c>
      <c r="V30" s="4"/>
      <c r="W30" s="13"/>
      <c r="X30" s="10"/>
    </row>
    <row r="31" spans="1:35" x14ac:dyDescent="0.25">
      <c r="A31" t="s">
        <v>21</v>
      </c>
      <c r="C31">
        <v>15</v>
      </c>
      <c r="D31" s="4">
        <v>1272.0482656049728</v>
      </c>
      <c r="E31" s="10">
        <f t="shared" si="18"/>
        <v>3.1045035901553408</v>
      </c>
      <c r="F31" s="24">
        <f t="shared" si="21"/>
        <v>1.7425653603014863</v>
      </c>
      <c r="G31" s="10"/>
      <c r="J31">
        <v>15</v>
      </c>
      <c r="K31" s="4">
        <v>806.23301928043361</v>
      </c>
      <c r="L31" s="10">
        <f t="shared" si="19"/>
        <v>2.9064605807156125</v>
      </c>
      <c r="M31" s="16">
        <f t="shared" si="22"/>
        <v>1.9406083697412146</v>
      </c>
      <c r="Q31">
        <v>15</v>
      </c>
      <c r="R31">
        <v>443.84697438478469</v>
      </c>
      <c r="S31" s="10">
        <f t="shared" si="20"/>
        <v>2.647233263728602</v>
      </c>
      <c r="T31" s="24">
        <f t="shared" si="23"/>
        <v>2.1998356867282252</v>
      </c>
      <c r="V31" s="4"/>
      <c r="W31" s="13"/>
      <c r="X31" s="10"/>
    </row>
    <row r="32" spans="1:35" x14ac:dyDescent="0.25">
      <c r="A32" t="s">
        <v>7</v>
      </c>
      <c r="C32">
        <v>20</v>
      </c>
      <c r="D32" s="4">
        <v>633.22516144752501</v>
      </c>
      <c r="E32" s="10">
        <f t="shared" si="18"/>
        <v>2.801558163392956</v>
      </c>
      <c r="F32" s="24">
        <f t="shared" si="21"/>
        <v>2.0455107870638711</v>
      </c>
      <c r="G32" s="10"/>
      <c r="J32">
        <v>20</v>
      </c>
      <c r="K32" s="4">
        <v>745.23211221694942</v>
      </c>
      <c r="L32" s="10">
        <f t="shared" si="19"/>
        <v>2.872291560472926</v>
      </c>
      <c r="M32" s="24">
        <f t="shared" si="22"/>
        <v>1.9747773899839012</v>
      </c>
      <c r="Q32">
        <v>20</v>
      </c>
      <c r="R32">
        <v>544.22796045780183</v>
      </c>
      <c r="S32" s="10">
        <f t="shared" si="20"/>
        <v>2.735780850491508</v>
      </c>
      <c r="T32" s="24">
        <f t="shared" si="23"/>
        <v>2.1112880999653192</v>
      </c>
      <c r="V32" s="4"/>
      <c r="W32" s="13"/>
      <c r="X32" s="10"/>
    </row>
    <row r="33" spans="1:20" x14ac:dyDescent="0.25">
      <c r="A33" t="s">
        <v>8</v>
      </c>
      <c r="C33">
        <v>30</v>
      </c>
      <c r="D33" s="4">
        <v>566.89239273786541</v>
      </c>
      <c r="E33" s="10">
        <f t="shared" si="18"/>
        <v>2.75350062913044</v>
      </c>
      <c r="F33" s="24">
        <f t="shared" si="21"/>
        <v>2.0935683213263871</v>
      </c>
      <c r="G33" s="10"/>
      <c r="J33">
        <v>30</v>
      </c>
      <c r="K33" s="4">
        <v>436.38195041656491</v>
      </c>
      <c r="L33" s="10">
        <f t="shared" si="19"/>
        <v>2.6398667790460046</v>
      </c>
      <c r="M33" s="24">
        <f t="shared" si="22"/>
        <v>2.2072021714108225</v>
      </c>
      <c r="Q33">
        <v>30</v>
      </c>
      <c r="R33">
        <v>229.24910778522491</v>
      </c>
      <c r="S33" s="10">
        <f t="shared" si="20"/>
        <v>2.3603076541143269</v>
      </c>
      <c r="T33" s="24">
        <f t="shared" si="23"/>
        <v>2.4867612963425003</v>
      </c>
    </row>
    <row r="34" spans="1:20" x14ac:dyDescent="0.25">
      <c r="D34" s="4"/>
      <c r="E34" s="13"/>
      <c r="F34" s="10"/>
      <c r="G34" s="10"/>
      <c r="K34" s="4"/>
      <c r="L34" s="13"/>
      <c r="M34" s="10"/>
      <c r="R34" s="4"/>
      <c r="S34" s="13"/>
      <c r="T34" s="10"/>
    </row>
    <row r="35" spans="1:20" x14ac:dyDescent="0.25">
      <c r="A35" s="7" t="s">
        <v>16</v>
      </c>
      <c r="B35" s="7"/>
      <c r="C35">
        <v>0</v>
      </c>
      <c r="D35" s="4">
        <v>34602.320968151093</v>
      </c>
      <c r="E35" s="10">
        <f>LOG(D35)</f>
        <v>4.5391052302914598</v>
      </c>
      <c r="F35" s="1"/>
      <c r="G35" s="10"/>
      <c r="I35" s="7"/>
      <c r="J35">
        <v>0</v>
      </c>
      <c r="K35" s="4">
        <v>34602.320968151093</v>
      </c>
      <c r="L35" s="10">
        <f>LOG(K35)</f>
        <v>4.5391052302914598</v>
      </c>
      <c r="M35" s="1"/>
      <c r="N35" s="1"/>
      <c r="O35" s="1"/>
      <c r="P35" s="1"/>
      <c r="Q35">
        <v>0</v>
      </c>
      <c r="R35">
        <v>34602.320968151093</v>
      </c>
      <c r="S35" s="10">
        <f>LOG(R35)</f>
        <v>4.5391052302914598</v>
      </c>
      <c r="T35" s="1"/>
    </row>
    <row r="36" spans="1:20" x14ac:dyDescent="0.25">
      <c r="A36" s="4" t="s">
        <v>22</v>
      </c>
      <c r="C36">
        <v>5</v>
      </c>
      <c r="D36" s="4">
        <v>2464.1940633153913</v>
      </c>
      <c r="E36" s="10">
        <f t="shared" ref="E36:E40" si="24">LOG(D36)</f>
        <v>3.3916749069454073</v>
      </c>
      <c r="F36" s="10">
        <f>E$35-E36</f>
        <v>1.1474303233460525</v>
      </c>
      <c r="G36" s="10"/>
      <c r="J36">
        <v>5</v>
      </c>
      <c r="K36" s="4">
        <v>7885.4113180351251</v>
      </c>
      <c r="L36" s="10">
        <f t="shared" ref="L36:L40" si="25">LOG(K36)</f>
        <v>3.8968243518810231</v>
      </c>
      <c r="M36" s="10">
        <f>L$35-L36</f>
        <v>0.6422808784104368</v>
      </c>
      <c r="Q36">
        <v>5</v>
      </c>
      <c r="R36">
        <v>4044.2376653544102</v>
      </c>
      <c r="S36" s="10">
        <f t="shared" ref="S36:S40" si="26">LOG(R36)</f>
        <v>3.6068366695992458</v>
      </c>
      <c r="T36" s="10">
        <f>S$35-S36</f>
        <v>0.93226856069221409</v>
      </c>
    </row>
    <row r="37" spans="1:20" x14ac:dyDescent="0.25">
      <c r="A37" t="s">
        <v>14</v>
      </c>
      <c r="C37">
        <v>10</v>
      </c>
      <c r="D37" s="4">
        <v>631.80382184982295</v>
      </c>
      <c r="E37" s="10">
        <f t="shared" si="24"/>
        <v>2.8005822486714864</v>
      </c>
      <c r="F37" s="10">
        <f t="shared" ref="F37:F40" si="27">E$35-E37</f>
        <v>1.7385229816199734</v>
      </c>
      <c r="G37" s="10"/>
      <c r="J37">
        <v>10</v>
      </c>
      <c r="K37" s="4">
        <v>1729.8278279113767</v>
      </c>
      <c r="L37" s="10">
        <f t="shared" si="25"/>
        <v>3.2380028793663382</v>
      </c>
      <c r="M37" s="10">
        <f t="shared" ref="M37:M40" si="28">L$35-L37</f>
        <v>1.3011023509251216</v>
      </c>
      <c r="Q37">
        <v>10</v>
      </c>
      <c r="R37">
        <v>353.43839681386947</v>
      </c>
      <c r="S37" s="10">
        <f t="shared" si="26"/>
        <v>2.5483137285848829</v>
      </c>
      <c r="T37" s="10">
        <f t="shared" ref="T37:T40" si="29">S$35-S37</f>
        <v>1.9907915017065769</v>
      </c>
    </row>
    <row r="38" spans="1:20" x14ac:dyDescent="0.25">
      <c r="A38" t="s">
        <v>23</v>
      </c>
      <c r="C38">
        <v>15</v>
      </c>
      <c r="D38" s="4">
        <v>697.86441313028331</v>
      </c>
      <c r="E38" s="10">
        <f t="shared" si="24"/>
        <v>2.8437710524952777</v>
      </c>
      <c r="F38" s="24">
        <f t="shared" si="27"/>
        <v>1.6953341777961821</v>
      </c>
      <c r="G38" s="10"/>
      <c r="J38">
        <v>15</v>
      </c>
      <c r="K38" s="4">
        <v>692.82522053241723</v>
      </c>
      <c r="L38" s="10">
        <f t="shared" si="25"/>
        <v>2.8406236886783094</v>
      </c>
      <c r="M38" s="10">
        <f t="shared" si="28"/>
        <v>1.6984815416131505</v>
      </c>
      <c r="Q38">
        <v>15</v>
      </c>
      <c r="R38">
        <v>396.53469185829158</v>
      </c>
      <c r="S38" s="10">
        <f t="shared" si="26"/>
        <v>2.5982811886865074</v>
      </c>
      <c r="T38" s="24">
        <f t="shared" si="29"/>
        <v>1.9408240416049525</v>
      </c>
    </row>
    <row r="39" spans="1:20" x14ac:dyDescent="0.25">
      <c r="A39" t="s">
        <v>12</v>
      </c>
      <c r="C39">
        <v>20</v>
      </c>
      <c r="D39" s="4">
        <v>455.50342090845106</v>
      </c>
      <c r="E39" s="10">
        <f t="shared" si="24"/>
        <v>2.6584916429469634</v>
      </c>
      <c r="F39" s="24">
        <f t="shared" si="27"/>
        <v>1.8806135873444965</v>
      </c>
      <c r="G39" s="10"/>
      <c r="J39">
        <v>20</v>
      </c>
      <c r="K39" s="4">
        <v>788.68534102916715</v>
      </c>
      <c r="L39" s="10">
        <f t="shared" si="25"/>
        <v>2.896903768847698</v>
      </c>
      <c r="M39" s="24">
        <f t="shared" si="28"/>
        <v>1.6422014614437619</v>
      </c>
      <c r="Q39">
        <v>20</v>
      </c>
      <c r="R39">
        <v>386.91523626804349</v>
      </c>
      <c r="S39" s="10">
        <f t="shared" si="26"/>
        <v>2.5876158320651297</v>
      </c>
      <c r="T39" s="24">
        <f t="shared" si="29"/>
        <v>1.9514893982263302</v>
      </c>
    </row>
    <row r="40" spans="1:20" x14ac:dyDescent="0.25">
      <c r="A40" t="s">
        <v>13</v>
      </c>
      <c r="C40">
        <v>30</v>
      </c>
      <c r="D40" s="4">
        <v>416.60744008541104</v>
      </c>
      <c r="E40" s="10">
        <f t="shared" si="24"/>
        <v>2.6197270216347377</v>
      </c>
      <c r="F40" s="24">
        <f t="shared" si="27"/>
        <v>1.9193782086567222</v>
      </c>
      <c r="G40" s="10"/>
      <c r="J40">
        <v>30</v>
      </c>
      <c r="K40" s="4">
        <v>463.81245159626002</v>
      </c>
      <c r="L40" s="10">
        <f t="shared" si="25"/>
        <v>2.6663424036097703</v>
      </c>
      <c r="M40" s="24">
        <f t="shared" si="28"/>
        <v>1.8727628266816896</v>
      </c>
      <c r="Q40">
        <v>30</v>
      </c>
      <c r="R40">
        <v>334.11620308160781</v>
      </c>
      <c r="S40" s="10">
        <f t="shared" si="26"/>
        <v>2.523897537410956</v>
      </c>
      <c r="T40" s="24">
        <f t="shared" si="29"/>
        <v>2.0152076928805038</v>
      </c>
    </row>
    <row r="41" spans="1:20" x14ac:dyDescent="0.25">
      <c r="D41" s="4"/>
      <c r="G41" s="10"/>
      <c r="K41" s="4"/>
      <c r="R41" s="4"/>
    </row>
    <row r="42" spans="1:20" x14ac:dyDescent="0.25">
      <c r="A42" s="7" t="s">
        <v>16</v>
      </c>
      <c r="B42" s="7"/>
      <c r="C42">
        <v>0</v>
      </c>
      <c r="D42" s="4">
        <v>28294.325165748596</v>
      </c>
      <c r="E42" s="10">
        <f>LOG(D42)</f>
        <v>4.4516993402474352</v>
      </c>
      <c r="F42" s="10"/>
      <c r="G42" s="10"/>
      <c r="I42" s="7"/>
      <c r="J42">
        <v>0</v>
      </c>
      <c r="K42" s="4">
        <v>28294.325165748596</v>
      </c>
      <c r="L42" s="10">
        <f>LOG(K42)</f>
        <v>4.4516993402474352</v>
      </c>
      <c r="M42" s="10"/>
      <c r="Q42">
        <v>0</v>
      </c>
      <c r="R42">
        <v>28294.325165748596</v>
      </c>
      <c r="S42" s="10">
        <f>LOG(R42)</f>
        <v>4.4516993402474352</v>
      </c>
      <c r="T42" s="10"/>
    </row>
    <row r="43" spans="1:20" x14ac:dyDescent="0.25">
      <c r="A43" s="4" t="s">
        <v>27</v>
      </c>
      <c r="C43">
        <v>5</v>
      </c>
      <c r="D43" s="4">
        <v>5793.2281663417816</v>
      </c>
      <c r="E43" s="10">
        <f t="shared" ref="E43:E47" si="30">LOG(D43)</f>
        <v>3.7629206335278522</v>
      </c>
      <c r="F43" s="10">
        <f>E$42-E43</f>
        <v>0.68877870671958297</v>
      </c>
      <c r="G43" s="10"/>
      <c r="J43">
        <v>5</v>
      </c>
      <c r="K43" s="4">
        <v>7286.7848052342724</v>
      </c>
      <c r="L43" s="10">
        <f t="shared" ref="L43:L47" si="31">LOG(K43)</f>
        <v>3.8625359440438976</v>
      </c>
      <c r="M43" s="10">
        <f>L$42-L43</f>
        <v>0.58916339620353764</v>
      </c>
      <c r="Q43">
        <v>5</v>
      </c>
      <c r="R43">
        <v>1020.4724892020225</v>
      </c>
      <c r="S43" s="10">
        <f t="shared" ref="S43:S47" si="32">LOG(R43)</f>
        <v>3.0088013011159771</v>
      </c>
      <c r="T43" s="10">
        <f>S$42-S43</f>
        <v>1.4428980391314581</v>
      </c>
    </row>
    <row r="44" spans="1:20" x14ac:dyDescent="0.25">
      <c r="A44" t="s">
        <v>9</v>
      </c>
      <c r="C44">
        <v>10</v>
      </c>
      <c r="D44" s="4">
        <v>4050.133222365379</v>
      </c>
      <c r="E44" s="10">
        <f t="shared" si="30"/>
        <v>3.607469308840983</v>
      </c>
      <c r="F44" s="10">
        <f t="shared" ref="F44:F47" si="33">E$42-E44</f>
        <v>0.84423003140645214</v>
      </c>
      <c r="G44" s="10"/>
      <c r="J44">
        <v>10</v>
      </c>
      <c r="K44" s="4">
        <v>4835.736053943634</v>
      </c>
      <c r="L44" s="10">
        <f t="shared" si="31"/>
        <v>3.6844625880026007</v>
      </c>
      <c r="M44" s="10">
        <f t="shared" ref="M44:M47" si="34">L$42-L44</f>
        <v>0.76723675224483445</v>
      </c>
      <c r="Q44">
        <v>10</v>
      </c>
      <c r="R44">
        <v>773.29836343228817</v>
      </c>
      <c r="S44" s="10">
        <f t="shared" si="32"/>
        <v>2.888347091061175</v>
      </c>
      <c r="T44" s="10">
        <f t="shared" ref="T44:T47" si="35">S$42-S44</f>
        <v>1.5633522491862601</v>
      </c>
    </row>
    <row r="45" spans="1:20" x14ac:dyDescent="0.25">
      <c r="A45" t="s">
        <v>28</v>
      </c>
      <c r="C45">
        <v>15</v>
      </c>
      <c r="D45" s="4">
        <v>565.07935758113854</v>
      </c>
      <c r="E45" s="10">
        <f t="shared" si="30"/>
        <v>2.7521094427564949</v>
      </c>
      <c r="F45" s="10">
        <f t="shared" si="33"/>
        <v>1.6995898974909402</v>
      </c>
      <c r="G45" s="10"/>
      <c r="J45">
        <v>15</v>
      </c>
      <c r="K45" s="4">
        <v>1188.0761665058135</v>
      </c>
      <c r="L45" s="10">
        <f t="shared" si="31"/>
        <v>3.074844283770457</v>
      </c>
      <c r="M45" s="10">
        <f t="shared" si="34"/>
        <v>1.3768550564769781</v>
      </c>
      <c r="Q45">
        <v>15</v>
      </c>
      <c r="R45">
        <v>582.51431017398829</v>
      </c>
      <c r="S45" s="10">
        <f t="shared" si="32"/>
        <v>2.7653065988023657</v>
      </c>
      <c r="T45" s="24">
        <f t="shared" si="35"/>
        <v>1.6863927414450695</v>
      </c>
    </row>
    <row r="46" spans="1:20" x14ac:dyDescent="0.25">
      <c r="A46" t="s">
        <v>10</v>
      </c>
      <c r="C46">
        <v>20</v>
      </c>
      <c r="D46" s="4">
        <v>633.12159393310549</v>
      </c>
      <c r="E46" s="10">
        <f t="shared" si="30"/>
        <v>2.8014871262936372</v>
      </c>
      <c r="F46" s="24">
        <f t="shared" si="33"/>
        <v>1.650212213953798</v>
      </c>
      <c r="G46" s="10"/>
      <c r="J46">
        <v>20</v>
      </c>
      <c r="K46" s="4">
        <v>998.32862453460689</v>
      </c>
      <c r="L46" s="10">
        <f t="shared" si="31"/>
        <v>2.9992735235815013</v>
      </c>
      <c r="M46" s="24">
        <f t="shared" si="34"/>
        <v>1.4524258166659338</v>
      </c>
      <c r="Q46">
        <v>20</v>
      </c>
      <c r="R46">
        <v>355.68457030653951</v>
      </c>
      <c r="S46" s="10">
        <f t="shared" si="32"/>
        <v>2.551065025781587</v>
      </c>
      <c r="T46" s="24">
        <f t="shared" si="35"/>
        <v>1.9006343144658482</v>
      </c>
    </row>
    <row r="47" spans="1:20" x14ac:dyDescent="0.25">
      <c r="A47" t="s">
        <v>11</v>
      </c>
      <c r="C47">
        <v>30</v>
      </c>
      <c r="D47" s="4">
        <v>381.93190617322921</v>
      </c>
      <c r="E47" s="10">
        <f t="shared" si="30"/>
        <v>2.5819859403742873</v>
      </c>
      <c r="F47" s="24">
        <f t="shared" si="33"/>
        <v>1.8697133998731479</v>
      </c>
      <c r="G47" s="10"/>
      <c r="J47">
        <v>30</v>
      </c>
      <c r="K47" s="4">
        <v>492.57540834426879</v>
      </c>
      <c r="L47" s="10">
        <f t="shared" si="31"/>
        <v>2.6924727260435257</v>
      </c>
      <c r="M47" s="24">
        <f t="shared" si="34"/>
        <v>1.7592266142039095</v>
      </c>
      <c r="Q47">
        <v>30</v>
      </c>
      <c r="R47">
        <v>254.92545730233192</v>
      </c>
      <c r="S47" s="10">
        <f t="shared" si="32"/>
        <v>2.4064132070419411</v>
      </c>
      <c r="T47" s="24">
        <f t="shared" si="35"/>
        <v>2.0452861332054941</v>
      </c>
    </row>
    <row r="48" spans="1:20" x14ac:dyDescent="0.25">
      <c r="C48" s="1"/>
      <c r="D48" s="1"/>
      <c r="E48" s="1"/>
    </row>
    <row r="49" spans="1:35" x14ac:dyDescent="0.25">
      <c r="C49" s="1"/>
      <c r="D49" s="1"/>
      <c r="E49" s="1"/>
    </row>
    <row r="50" spans="1:35" ht="26.25" x14ac:dyDescent="0.25">
      <c r="A50" s="14" t="s">
        <v>2</v>
      </c>
      <c r="C50" s="9" t="s">
        <v>15</v>
      </c>
      <c r="D50" s="9" t="s">
        <v>26</v>
      </c>
      <c r="E50" s="9" t="s">
        <v>17</v>
      </c>
      <c r="F50" s="9" t="s">
        <v>5</v>
      </c>
      <c r="J50" s="9" t="s">
        <v>15</v>
      </c>
      <c r="K50" s="9" t="s">
        <v>26</v>
      </c>
      <c r="L50" s="9" t="s">
        <v>17</v>
      </c>
      <c r="M50" s="9" t="s">
        <v>5</v>
      </c>
      <c r="Q50" s="9" t="s">
        <v>15</v>
      </c>
      <c r="R50" s="9" t="s">
        <v>26</v>
      </c>
      <c r="S50" s="9" t="s">
        <v>17</v>
      </c>
      <c r="T50" s="9" t="s">
        <v>5</v>
      </c>
    </row>
    <row r="51" spans="1:35" x14ac:dyDescent="0.25">
      <c r="B51" s="2" t="s">
        <v>24</v>
      </c>
      <c r="D51" s="4"/>
      <c r="G51" s="2"/>
      <c r="I51" s="2" t="s">
        <v>25</v>
      </c>
      <c r="K51" s="4"/>
      <c r="P51" s="2" t="s">
        <v>29</v>
      </c>
    </row>
    <row r="52" spans="1:35" x14ac:dyDescent="0.25">
      <c r="A52" s="7" t="s">
        <v>16</v>
      </c>
      <c r="B52" s="7"/>
      <c r="C52">
        <v>0</v>
      </c>
      <c r="D52" s="4">
        <v>195618.7020372391</v>
      </c>
      <c r="E52" s="10">
        <f>LOG(D52)</f>
        <v>5.2914103729633499</v>
      </c>
      <c r="F52" s="10"/>
      <c r="G52" s="10"/>
      <c r="I52" s="7"/>
      <c r="J52">
        <v>0</v>
      </c>
      <c r="K52" s="4">
        <v>195618.7020372391</v>
      </c>
      <c r="L52" s="10">
        <f>LOG(K52)</f>
        <v>5.2914103729633499</v>
      </c>
      <c r="M52" s="10"/>
      <c r="Q52">
        <v>0</v>
      </c>
      <c r="R52" s="4">
        <v>195618.7020372391</v>
      </c>
      <c r="S52" s="10">
        <f>LOG(R52)</f>
        <v>5.2914103729633499</v>
      </c>
      <c r="T52" s="10"/>
    </row>
    <row r="53" spans="1:35" x14ac:dyDescent="0.25">
      <c r="A53" s="4" t="s">
        <v>20</v>
      </c>
      <c r="C53">
        <v>5</v>
      </c>
      <c r="D53" s="4">
        <v>1326.0619506225587</v>
      </c>
      <c r="E53" s="10">
        <f t="shared" ref="E53:E57" si="36">LOG(D53)</f>
        <v>3.122563813801071</v>
      </c>
      <c r="F53" s="10">
        <f>E$52-E53</f>
        <v>2.168846559162279</v>
      </c>
      <c r="G53" s="10"/>
      <c r="H53" s="4"/>
      <c r="J53">
        <v>5</v>
      </c>
      <c r="K53" s="4">
        <v>38477.799070312503</v>
      </c>
      <c r="L53" s="10">
        <f t="shared" ref="L53:L57" si="37">LOG(K53)</f>
        <v>4.5852102224365874</v>
      </c>
      <c r="M53" s="10">
        <f>L$52-L53</f>
        <v>0.70620015052676255</v>
      </c>
      <c r="Q53">
        <v>5</v>
      </c>
      <c r="R53" s="4">
        <v>5144.9907128906252</v>
      </c>
      <c r="S53" s="10">
        <f t="shared" ref="S53:S57" si="38">LOG(R53)</f>
        <v>3.711384595163759</v>
      </c>
      <c r="T53" s="10">
        <f>S$52-S53</f>
        <v>1.580025777799591</v>
      </c>
    </row>
    <row r="54" spans="1:35" x14ac:dyDescent="0.25">
      <c r="A54" t="s">
        <v>6</v>
      </c>
      <c r="C54">
        <v>10</v>
      </c>
      <c r="D54" s="4">
        <v>144.71159145355227</v>
      </c>
      <c r="E54" s="10">
        <f t="shared" si="36"/>
        <v>2.1605033196656356</v>
      </c>
      <c r="F54" s="10">
        <f t="shared" ref="F54:F57" si="39">E$52-E54</f>
        <v>3.1309070532977143</v>
      </c>
      <c r="G54" s="10"/>
      <c r="J54">
        <v>10</v>
      </c>
      <c r="K54" s="4">
        <v>9280.7957912750244</v>
      </c>
      <c r="L54" s="10">
        <f t="shared" si="37"/>
        <v>3.9675852168375929</v>
      </c>
      <c r="M54" s="10">
        <f t="shared" ref="M54:M57" si="40">L$52-L54</f>
        <v>1.323825156125757</v>
      </c>
      <c r="Q54">
        <v>10</v>
      </c>
      <c r="R54" s="4">
        <v>2261.8065189228059</v>
      </c>
      <c r="S54" s="10">
        <f t="shared" si="38"/>
        <v>3.3544554514479437</v>
      </c>
      <c r="T54" s="10">
        <f t="shared" ref="T54:T57" si="41">S$52-S54</f>
        <v>1.9369549215154063</v>
      </c>
    </row>
    <row r="55" spans="1:35" x14ac:dyDescent="0.25">
      <c r="A55" t="s">
        <v>21</v>
      </c>
      <c r="C55">
        <v>15</v>
      </c>
      <c r="D55" s="4">
        <v>5.0789910396337508</v>
      </c>
      <c r="E55" s="10">
        <f t="shared" si="36"/>
        <v>0.70577744664607145</v>
      </c>
      <c r="F55" s="24">
        <f t="shared" si="39"/>
        <v>4.5856329263172784</v>
      </c>
      <c r="G55" s="10"/>
      <c r="J55">
        <v>15</v>
      </c>
      <c r="K55" s="4">
        <v>1853.8888415679933</v>
      </c>
      <c r="L55" s="10">
        <f t="shared" si="37"/>
        <v>3.2680836904660304</v>
      </c>
      <c r="M55" s="10">
        <f t="shared" si="40"/>
        <v>2.0233266824973195</v>
      </c>
      <c r="Q55">
        <v>15</v>
      </c>
      <c r="R55" s="4">
        <v>2.0186821728050708</v>
      </c>
      <c r="S55" s="10">
        <f t="shared" si="38"/>
        <v>0.30506794773890639</v>
      </c>
      <c r="T55" s="24">
        <f t="shared" si="41"/>
        <v>4.9863424252244437</v>
      </c>
    </row>
    <row r="56" spans="1:35" x14ac:dyDescent="0.25">
      <c r="A56" t="s">
        <v>7</v>
      </c>
      <c r="C56">
        <v>20</v>
      </c>
      <c r="D56" s="4">
        <v>2.5265681768059731</v>
      </c>
      <c r="E56" s="10">
        <f t="shared" si="36"/>
        <v>0.40253102171580596</v>
      </c>
      <c r="F56" s="24">
        <f t="shared" si="39"/>
        <v>4.8888793512475441</v>
      </c>
      <c r="G56" s="10"/>
      <c r="J56">
        <v>20</v>
      </c>
      <c r="K56" s="4">
        <v>1.5413548564910891</v>
      </c>
      <c r="L56" s="10">
        <f t="shared" si="37"/>
        <v>0.18790263513272173</v>
      </c>
      <c r="M56" s="24">
        <f t="shared" si="40"/>
        <v>5.1035077378306282</v>
      </c>
      <c r="Q56">
        <v>20</v>
      </c>
      <c r="R56" s="4">
        <v>1.0883127574324609</v>
      </c>
      <c r="S56" s="10">
        <f t="shared" si="38"/>
        <v>3.6753720093866779E-2</v>
      </c>
      <c r="T56" s="24">
        <f t="shared" si="41"/>
        <v>5.2546566528694836</v>
      </c>
    </row>
    <row r="57" spans="1:35" x14ac:dyDescent="0.25">
      <c r="A57" t="s">
        <v>8</v>
      </c>
      <c r="C57">
        <v>30</v>
      </c>
      <c r="D57" s="4">
        <v>1.8683487832546235</v>
      </c>
      <c r="E57" s="10">
        <f t="shared" si="36"/>
        <v>0.27145795353398039</v>
      </c>
      <c r="F57" s="24">
        <f t="shared" si="39"/>
        <v>5.0199524194293694</v>
      </c>
      <c r="G57" s="10"/>
      <c r="J57">
        <v>30</v>
      </c>
      <c r="K57" s="4">
        <v>0.8806216142177582</v>
      </c>
      <c r="L57" s="10">
        <f t="shared" si="37"/>
        <v>-5.5210659303129045E-2</v>
      </c>
      <c r="M57" s="24">
        <f t="shared" si="40"/>
        <v>5.3466210322664791</v>
      </c>
      <c r="Q57">
        <v>30</v>
      </c>
      <c r="R57" s="4">
        <v>0.5469007559716702</v>
      </c>
      <c r="S57" s="10">
        <f t="shared" si="38"/>
        <v>-0.26209147630702528</v>
      </c>
      <c r="T57" s="24">
        <f t="shared" si="41"/>
        <v>5.5535018492703756</v>
      </c>
    </row>
    <row r="58" spans="1:35" x14ac:dyDescent="0.25">
      <c r="D58" s="4"/>
      <c r="E58" s="13"/>
      <c r="F58" s="10"/>
      <c r="G58" s="10"/>
      <c r="K58" s="4"/>
      <c r="L58" s="13"/>
      <c r="M58" s="10"/>
      <c r="R58" s="4"/>
      <c r="S58" s="13"/>
      <c r="T58" s="10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x14ac:dyDescent="0.25">
      <c r="A59" s="7" t="s">
        <v>16</v>
      </c>
      <c r="B59" s="7"/>
      <c r="C59">
        <v>0</v>
      </c>
      <c r="D59" s="4">
        <v>21454.472058105468</v>
      </c>
      <c r="E59" s="10">
        <f>LOG(D59)</f>
        <v>4.3315178320790109</v>
      </c>
      <c r="F59" s="1"/>
      <c r="G59" s="10"/>
      <c r="I59" s="7"/>
      <c r="J59">
        <v>0</v>
      </c>
      <c r="K59" s="4">
        <v>195618.7020372391</v>
      </c>
      <c r="L59" s="10">
        <f>LOG(K59)</f>
        <v>5.2914103729633499</v>
      </c>
      <c r="M59" s="1"/>
      <c r="N59" s="1"/>
      <c r="O59" s="1"/>
      <c r="P59" s="1"/>
      <c r="Q59">
        <v>0</v>
      </c>
      <c r="R59" s="4">
        <v>21454.472058105468</v>
      </c>
      <c r="S59" s="10">
        <f>LOG(R59)</f>
        <v>4.3315178320790109</v>
      </c>
      <c r="T59" s="1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25">
      <c r="A60" s="4" t="s">
        <v>22</v>
      </c>
      <c r="C60">
        <v>5</v>
      </c>
      <c r="D60" s="4">
        <v>3067.9769531250004</v>
      </c>
      <c r="E60" s="10">
        <f t="shared" ref="E60:E64" si="42">LOG(D60)</f>
        <v>3.4868520928361897</v>
      </c>
      <c r="F60" s="10">
        <f>E$59-E60</f>
        <v>0.84466573924282118</v>
      </c>
      <c r="G60" s="10"/>
      <c r="J60">
        <v>5</v>
      </c>
      <c r="K60" s="4">
        <v>43309.607642578128</v>
      </c>
      <c r="L60" s="10">
        <f t="shared" ref="L60:L64" si="43">LOG(K60)</f>
        <v>4.6365842493166562</v>
      </c>
      <c r="M60" s="10">
        <f>L$59-L60</f>
        <v>0.65482612364669368</v>
      </c>
      <c r="Q60">
        <v>5</v>
      </c>
      <c r="R60" s="4">
        <v>3623.8785650024415</v>
      </c>
      <c r="S60" s="10">
        <f t="shared" ref="S60:S64" si="44">LOG(R60)</f>
        <v>3.5591736361811095</v>
      </c>
      <c r="T60" s="10">
        <f>S$59-S60</f>
        <v>0.77234419589790138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25">
      <c r="A61" t="s">
        <v>14</v>
      </c>
      <c r="C61">
        <v>10</v>
      </c>
      <c r="D61" s="4">
        <v>196.57943124389649</v>
      </c>
      <c r="E61" s="10">
        <f t="shared" si="42"/>
        <v>2.2935380742051792</v>
      </c>
      <c r="F61" s="10">
        <f t="shared" ref="F61:F64" si="45">E$59-E61</f>
        <v>2.0379797578738317</v>
      </c>
      <c r="G61" s="10"/>
      <c r="J61">
        <v>10</v>
      </c>
      <c r="K61" s="4">
        <v>9412.8477275390633</v>
      </c>
      <c r="L61" s="10">
        <f t="shared" si="43"/>
        <v>3.9737210331250368</v>
      </c>
      <c r="M61" s="10">
        <f t="shared" ref="M61:M64" si="46">L$59-L61</f>
        <v>1.3176893398383132</v>
      </c>
      <c r="Q61">
        <v>10</v>
      </c>
      <c r="R61" s="4">
        <v>374.48249963378908</v>
      </c>
      <c r="S61" s="10">
        <f t="shared" si="44"/>
        <v>2.5734315270019383</v>
      </c>
      <c r="T61" s="10">
        <f t="shared" ref="T61:T64" si="47">S$59-S61</f>
        <v>1.7580863050770725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25">
      <c r="A62" t="s">
        <v>23</v>
      </c>
      <c r="C62">
        <v>15</v>
      </c>
      <c r="D62" s="4">
        <v>2.8674389802217486</v>
      </c>
      <c r="E62" s="10">
        <f t="shared" si="42"/>
        <v>0.45749418478256471</v>
      </c>
      <c r="F62" s="24">
        <f t="shared" si="45"/>
        <v>3.874023647296446</v>
      </c>
      <c r="G62" s="10"/>
      <c r="J62">
        <v>15</v>
      </c>
      <c r="K62" s="4">
        <v>6.6846172955632213</v>
      </c>
      <c r="L62" s="10">
        <f t="shared" si="43"/>
        <v>0.82507654829466937</v>
      </c>
      <c r="M62" s="24">
        <f t="shared" si="46"/>
        <v>4.4663338246686806</v>
      </c>
      <c r="Q62">
        <v>15</v>
      </c>
      <c r="R62" s="4">
        <v>7.6118886600136761</v>
      </c>
      <c r="S62" s="10">
        <f t="shared" si="44"/>
        <v>0.88149242718522502</v>
      </c>
      <c r="T62" s="10">
        <f t="shared" si="47"/>
        <v>3.4500254048937857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5">
      <c r="A63" t="s">
        <v>12</v>
      </c>
      <c r="C63">
        <v>20</v>
      </c>
      <c r="D63" s="4">
        <v>1.1487548997402193</v>
      </c>
      <c r="E63" s="10">
        <f t="shared" si="42"/>
        <v>6.0227376777716661E-2</v>
      </c>
      <c r="F63" s="24">
        <f t="shared" si="45"/>
        <v>4.271290455301294</v>
      </c>
      <c r="G63" s="10"/>
      <c r="J63">
        <v>20</v>
      </c>
      <c r="K63" s="4">
        <v>6.7810830422937878</v>
      </c>
      <c r="L63" s="10">
        <f t="shared" si="43"/>
        <v>0.83129906285350685</v>
      </c>
      <c r="M63" s="24">
        <f t="shared" si="46"/>
        <v>4.4601113101098431</v>
      </c>
      <c r="Q63">
        <v>20</v>
      </c>
      <c r="R63" s="4">
        <v>1.7571117975711823</v>
      </c>
      <c r="S63" s="10">
        <f t="shared" si="44"/>
        <v>0.24479939469029155</v>
      </c>
      <c r="T63" s="24">
        <f t="shared" si="47"/>
        <v>4.0867184373887193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x14ac:dyDescent="0.25">
      <c r="A64" t="s">
        <v>13</v>
      </c>
      <c r="C64">
        <v>30</v>
      </c>
      <c r="D64" s="4">
        <v>1.6618583908081055</v>
      </c>
      <c r="E64" s="10">
        <f t="shared" si="42"/>
        <v>0.220594014206934</v>
      </c>
      <c r="F64" s="24">
        <f t="shared" si="45"/>
        <v>4.1109238178720773</v>
      </c>
      <c r="G64" s="10"/>
      <c r="J64">
        <v>30</v>
      </c>
      <c r="K64" s="4">
        <v>0.83365442436933523</v>
      </c>
      <c r="L64" s="10">
        <f t="shared" si="43"/>
        <v>-7.9013940599574048E-2</v>
      </c>
      <c r="M64" s="24">
        <f t="shared" si="46"/>
        <v>5.3704243135629239</v>
      </c>
      <c r="Q64">
        <v>30</v>
      </c>
      <c r="R64" s="4">
        <v>1.4525769952833654</v>
      </c>
      <c r="S64" s="10">
        <f t="shared" si="44"/>
        <v>0.16213916188196126</v>
      </c>
      <c r="T64" s="24">
        <f t="shared" si="47"/>
        <v>4.1693786701970499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x14ac:dyDescent="0.25">
      <c r="D65" s="4"/>
      <c r="G65" s="10"/>
      <c r="K65" s="4"/>
      <c r="R65" s="4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x14ac:dyDescent="0.25">
      <c r="A66" s="7" t="s">
        <v>16</v>
      </c>
      <c r="B66" s="7"/>
      <c r="C66">
        <v>0</v>
      </c>
      <c r="D66" s="4">
        <v>3412.9087280273443</v>
      </c>
      <c r="E66" s="10">
        <f>LOG(D66)</f>
        <v>3.5331246740260438</v>
      </c>
      <c r="F66" s="10"/>
      <c r="G66" s="10"/>
      <c r="I66" s="7"/>
      <c r="J66">
        <v>0</v>
      </c>
      <c r="K66" s="4">
        <v>3412.9087280273443</v>
      </c>
      <c r="L66" s="10">
        <f>LOG(K66)</f>
        <v>3.5331246740260438</v>
      </c>
      <c r="M66" s="10"/>
      <c r="Q66">
        <v>0</v>
      </c>
      <c r="R66" s="4">
        <v>3412.9087280273443</v>
      </c>
      <c r="S66" s="10">
        <f>LOG(R66)</f>
        <v>3.5331246740260438</v>
      </c>
      <c r="T66" s="10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x14ac:dyDescent="0.25">
      <c r="A67" s="4" t="s">
        <v>27</v>
      </c>
      <c r="C67">
        <v>5</v>
      </c>
      <c r="D67" s="4">
        <v>157.57634751319887</v>
      </c>
      <c r="E67" s="10">
        <f t="shared" ref="E67:E71" si="48">LOG(D67)</f>
        <v>2.1974910296802119</v>
      </c>
      <c r="F67" s="10">
        <f>E$66-E67</f>
        <v>1.3356336443458319</v>
      </c>
      <c r="G67" s="10"/>
      <c r="J67">
        <v>5</v>
      </c>
      <c r="K67" s="4">
        <v>631.57587604522701</v>
      </c>
      <c r="L67" s="10">
        <f t="shared" ref="L67:L71" si="49">LOG(K67)</f>
        <v>2.800425533146695</v>
      </c>
      <c r="M67" s="10">
        <f>L$66-L67</f>
        <v>0.73269914087934884</v>
      </c>
      <c r="Q67">
        <v>5</v>
      </c>
      <c r="R67" s="4">
        <v>28687.372661132813</v>
      </c>
      <c r="S67" s="10">
        <f t="shared" ref="S67:S71" si="50">LOG(R67)</f>
        <v>4.4576907751187189</v>
      </c>
      <c r="T67" s="10">
        <f>S$52-S67</f>
        <v>0.83371959784463101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5">
      <c r="A68" t="s">
        <v>9</v>
      </c>
      <c r="C68">
        <v>10</v>
      </c>
      <c r="D68" s="4">
        <v>8.6673573839664471</v>
      </c>
      <c r="E68" s="10">
        <f t="shared" si="48"/>
        <v>0.93788670433870591</v>
      </c>
      <c r="F68" s="10">
        <f t="shared" ref="F68:F71" si="51">E$66-E68</f>
        <v>2.595237969687338</v>
      </c>
      <c r="G68" s="10"/>
      <c r="J68">
        <v>10</v>
      </c>
      <c r="K68" s="4">
        <v>21.963093663454053</v>
      </c>
      <c r="L68" s="10">
        <f t="shared" si="49"/>
        <v>1.3416935136622661</v>
      </c>
      <c r="M68" s="10">
        <f t="shared" ref="M68:M71" si="52">L$66-L68</f>
        <v>2.1914311603637779</v>
      </c>
      <c r="Q68">
        <v>10</v>
      </c>
      <c r="R68" s="4">
        <v>9.3210084807872775</v>
      </c>
      <c r="S68" s="10">
        <f t="shared" si="50"/>
        <v>0.96946290312080585</v>
      </c>
      <c r="T68" s="10">
        <f t="shared" ref="T68:T71" si="53">S$66-S68</f>
        <v>2.5636617709052381</v>
      </c>
    </row>
    <row r="69" spans="1:35" x14ac:dyDescent="0.25">
      <c r="A69" t="s">
        <v>28</v>
      </c>
      <c r="C69">
        <v>15</v>
      </c>
      <c r="D69" s="4">
        <v>6.4905477290153506</v>
      </c>
      <c r="E69" s="10">
        <f t="shared" si="48"/>
        <v>0.81228134790231843</v>
      </c>
      <c r="F69" s="10">
        <f t="shared" si="51"/>
        <v>2.7208433261237253</v>
      </c>
      <c r="G69" s="10"/>
      <c r="J69">
        <v>15</v>
      </c>
      <c r="K69" s="4">
        <v>1.7748612180948258</v>
      </c>
      <c r="L69" s="10">
        <f t="shared" si="49"/>
        <v>0.24916439988577233</v>
      </c>
      <c r="M69" s="10">
        <f t="shared" si="52"/>
        <v>3.2839602741402714</v>
      </c>
      <c r="Q69">
        <v>15</v>
      </c>
      <c r="R69" s="4">
        <v>4.6036863577365876</v>
      </c>
      <c r="S69" s="10">
        <f t="shared" si="50"/>
        <v>0.66310572813234503</v>
      </c>
      <c r="T69" s="10">
        <f t="shared" si="53"/>
        <v>2.8700189458936989</v>
      </c>
    </row>
    <row r="70" spans="1:35" x14ac:dyDescent="0.25">
      <c r="A70" t="s">
        <v>10</v>
      </c>
      <c r="C70">
        <v>20</v>
      </c>
      <c r="D70" s="4">
        <v>1.4802591086626053</v>
      </c>
      <c r="E70" s="10">
        <f t="shared" si="48"/>
        <v>0.17033774216054753</v>
      </c>
      <c r="F70" s="24">
        <f t="shared" si="51"/>
        <v>3.3627869318654962</v>
      </c>
      <c r="G70" s="10"/>
      <c r="J70">
        <v>20</v>
      </c>
      <c r="K70" s="4">
        <v>2.2902359284758571</v>
      </c>
      <c r="L70" s="10">
        <f t="shared" si="49"/>
        <v>0.35988022345666854</v>
      </c>
      <c r="M70" s="24">
        <f t="shared" si="52"/>
        <v>3.1732444505693751</v>
      </c>
      <c r="Q70">
        <v>20</v>
      </c>
      <c r="R70" s="4">
        <v>1.7656054937839507</v>
      </c>
      <c r="S70" s="10">
        <f t="shared" si="50"/>
        <v>0.24689367148818325</v>
      </c>
      <c r="T70" s="24">
        <f t="shared" si="53"/>
        <v>3.2862310025378605</v>
      </c>
    </row>
    <row r="71" spans="1:35" x14ac:dyDescent="0.25">
      <c r="A71" t="s">
        <v>11</v>
      </c>
      <c r="C71">
        <v>30</v>
      </c>
      <c r="D71" s="4">
        <v>1.8059496856927872</v>
      </c>
      <c r="E71" s="10">
        <f t="shared" si="48"/>
        <v>0.25670564656975092</v>
      </c>
      <c r="F71" s="24">
        <f t="shared" si="51"/>
        <v>3.276419027456293</v>
      </c>
      <c r="G71" s="10"/>
      <c r="J71">
        <v>30</v>
      </c>
      <c r="K71" s="4">
        <v>1.0142847713828087</v>
      </c>
      <c r="L71" s="10">
        <f t="shared" si="49"/>
        <v>6.1599049746727608E-3</v>
      </c>
      <c r="M71" s="24">
        <f t="shared" si="52"/>
        <v>3.526964769051371</v>
      </c>
      <c r="Q71">
        <v>30</v>
      </c>
      <c r="R71" s="4">
        <v>3.195219980835915</v>
      </c>
      <c r="S71" s="10">
        <f t="shared" si="50"/>
        <v>0.5045007633314752</v>
      </c>
      <c r="T71" s="24">
        <f t="shared" si="53"/>
        <v>3.0286239106945687</v>
      </c>
    </row>
    <row r="72" spans="1:35" x14ac:dyDescent="0.25">
      <c r="C72" s="1"/>
      <c r="D72" s="1"/>
      <c r="E72" s="1"/>
      <c r="O72" s="1"/>
      <c r="P72" s="1"/>
      <c r="Q72" s="1"/>
    </row>
    <row r="73" spans="1:35" x14ac:dyDescent="0.25">
      <c r="C73" s="1"/>
      <c r="D73" s="1"/>
      <c r="E73" s="1"/>
    </row>
    <row r="74" spans="1:35" ht="26.25" x14ac:dyDescent="0.25">
      <c r="A74" s="14" t="s">
        <v>0</v>
      </c>
      <c r="C74" s="9" t="s">
        <v>15</v>
      </c>
      <c r="D74" s="9" t="s">
        <v>26</v>
      </c>
      <c r="E74" s="9" t="s">
        <v>17</v>
      </c>
      <c r="F74" s="9" t="s">
        <v>5</v>
      </c>
      <c r="J74" s="9" t="s">
        <v>15</v>
      </c>
      <c r="K74" s="9" t="s">
        <v>26</v>
      </c>
      <c r="L74" s="9" t="s">
        <v>17</v>
      </c>
      <c r="M74" s="9" t="s">
        <v>5</v>
      </c>
      <c r="Q74" s="9" t="s">
        <v>15</v>
      </c>
      <c r="R74" s="9" t="s">
        <v>26</v>
      </c>
      <c r="S74" s="9" t="s">
        <v>17</v>
      </c>
      <c r="T74" s="9" t="s">
        <v>5</v>
      </c>
    </row>
    <row r="75" spans="1:35" x14ac:dyDescent="0.25">
      <c r="B75" s="2" t="s">
        <v>24</v>
      </c>
      <c r="D75" s="4"/>
      <c r="G75" s="2"/>
      <c r="I75" s="2" t="s">
        <v>25</v>
      </c>
      <c r="K75" s="4"/>
      <c r="P75" s="2" t="s">
        <v>29</v>
      </c>
    </row>
    <row r="76" spans="1:35" x14ac:dyDescent="0.25">
      <c r="A76" s="7" t="s">
        <v>16</v>
      </c>
      <c r="B76" s="7"/>
      <c r="C76">
        <v>0</v>
      </c>
      <c r="D76" s="4">
        <v>1270809.0464194617</v>
      </c>
      <c r="E76" s="10">
        <f>LOG(D76)</f>
        <v>6.1040802977478616</v>
      </c>
      <c r="F76" s="10"/>
      <c r="G76" s="10"/>
      <c r="I76" s="7"/>
      <c r="J76">
        <v>0</v>
      </c>
      <c r="K76" s="4">
        <v>1270809.0464194617</v>
      </c>
      <c r="L76" s="10">
        <f>LOG(K76)</f>
        <v>6.1040802977478616</v>
      </c>
      <c r="M76" s="10"/>
      <c r="Q76">
        <v>0</v>
      </c>
      <c r="R76" s="4">
        <v>1270809.0464194617</v>
      </c>
      <c r="S76" s="10">
        <f>LOG(R76)</f>
        <v>6.1040802977478616</v>
      </c>
      <c r="T76" s="10"/>
    </row>
    <row r="77" spans="1:35" x14ac:dyDescent="0.25">
      <c r="A77" s="4" t="s">
        <v>20</v>
      </c>
      <c r="C77">
        <v>5</v>
      </c>
      <c r="D77" s="4">
        <v>44760.394320726395</v>
      </c>
      <c r="E77" s="10">
        <f t="shared" ref="E77:E81" si="54">LOG(D77)</f>
        <v>4.6508939038295303</v>
      </c>
      <c r="F77" s="10">
        <f>E$76-E77</f>
        <v>1.4531863939183314</v>
      </c>
      <c r="G77" s="10"/>
      <c r="H77" s="4"/>
      <c r="J77">
        <v>5</v>
      </c>
      <c r="K77" s="4">
        <v>112309.97665309906</v>
      </c>
      <c r="L77" s="10">
        <f t="shared" ref="L77:L81" si="55">LOG(K77)</f>
        <v>5.0504183369643831</v>
      </c>
      <c r="M77" s="10">
        <f>L$76-L77</f>
        <v>1.0536619607834785</v>
      </c>
      <c r="Q77">
        <v>5</v>
      </c>
      <c r="R77" s="4">
        <v>74355.868219852448</v>
      </c>
      <c r="S77" s="10">
        <f t="shared" ref="S77:S81" si="56">LOG(R77)</f>
        <v>4.871315249050733</v>
      </c>
      <c r="T77" s="10">
        <f>S$76-S77</f>
        <v>1.2327650486971287</v>
      </c>
    </row>
    <row r="78" spans="1:35" x14ac:dyDescent="0.25">
      <c r="A78" t="s">
        <v>6</v>
      </c>
      <c r="C78">
        <v>10</v>
      </c>
      <c r="D78" s="4">
        <v>14045.839666187763</v>
      </c>
      <c r="E78" s="10">
        <f t="shared" si="54"/>
        <v>4.14754770661997</v>
      </c>
      <c r="F78" s="10">
        <f t="shared" ref="F78:F81" si="57">E$76-E78</f>
        <v>1.9565325911278917</v>
      </c>
      <c r="G78" s="10"/>
      <c r="J78">
        <v>10</v>
      </c>
      <c r="K78" s="4">
        <v>30440.231053352356</v>
      </c>
      <c r="L78" s="10">
        <f t="shared" si="55"/>
        <v>4.4834479445773496</v>
      </c>
      <c r="M78" s="10">
        <f t="shared" ref="M78:M81" si="58">L$76-L78</f>
        <v>1.620632353170512</v>
      </c>
      <c r="Q78">
        <v>10</v>
      </c>
      <c r="R78" s="4">
        <v>16524.37287902832</v>
      </c>
      <c r="S78" s="10">
        <f t="shared" si="56"/>
        <v>4.2181249864423656</v>
      </c>
      <c r="T78" s="10">
        <f t="shared" ref="T78:T81" si="59">S$76-S78</f>
        <v>1.8859553113054961</v>
      </c>
    </row>
    <row r="79" spans="1:35" x14ac:dyDescent="0.25">
      <c r="A79" t="s">
        <v>21</v>
      </c>
      <c r="C79">
        <v>15</v>
      </c>
      <c r="D79" s="4">
        <v>17624.371491670609</v>
      </c>
      <c r="E79" s="10">
        <f t="shared" si="54"/>
        <v>4.2461136384256353</v>
      </c>
      <c r="F79" s="24">
        <f t="shared" si="57"/>
        <v>1.8579666593222264</v>
      </c>
      <c r="G79" s="10"/>
      <c r="J79">
        <v>15</v>
      </c>
      <c r="K79" s="4">
        <v>10996.596382856369</v>
      </c>
      <c r="L79" s="10">
        <f t="shared" si="55"/>
        <v>4.0412582850783165</v>
      </c>
      <c r="M79" s="10">
        <f t="shared" si="58"/>
        <v>2.0628220126695451</v>
      </c>
      <c r="Q79">
        <v>15</v>
      </c>
      <c r="R79" s="4">
        <v>8839.1724129319191</v>
      </c>
      <c r="S79" s="10">
        <f t="shared" si="56"/>
        <v>3.9464116051350167</v>
      </c>
      <c r="T79" s="24">
        <f t="shared" si="59"/>
        <v>2.157668692612845</v>
      </c>
    </row>
    <row r="80" spans="1:35" x14ac:dyDescent="0.25">
      <c r="A80" t="s">
        <v>7</v>
      </c>
      <c r="C80">
        <v>20</v>
      </c>
      <c r="D80" s="4">
        <v>15126.702214479446</v>
      </c>
      <c r="E80" s="10">
        <f t="shared" si="54"/>
        <v>4.1797442574242831</v>
      </c>
      <c r="F80" s="24">
        <f t="shared" si="57"/>
        <v>1.9243360403235785</v>
      </c>
      <c r="G80" s="10"/>
      <c r="J80">
        <v>20</v>
      </c>
      <c r="K80" s="4">
        <v>7892.8471881151199</v>
      </c>
      <c r="L80" s="10">
        <f t="shared" si="55"/>
        <v>3.8972336945954562</v>
      </c>
      <c r="M80" s="24">
        <f t="shared" si="58"/>
        <v>2.2068466031524054</v>
      </c>
      <c r="Q80">
        <v>20</v>
      </c>
      <c r="R80" s="4">
        <v>8686.6752742528915</v>
      </c>
      <c r="S80" s="10">
        <f t="shared" si="56"/>
        <v>3.9388535869975039</v>
      </c>
      <c r="T80" s="24">
        <f t="shared" si="59"/>
        <v>2.1652267107503578</v>
      </c>
    </row>
    <row r="81" spans="1:20" x14ac:dyDescent="0.25">
      <c r="A81" t="s">
        <v>8</v>
      </c>
      <c r="C81">
        <v>30</v>
      </c>
      <c r="D81" s="4">
        <v>9295.8279089927673</v>
      </c>
      <c r="E81" s="10">
        <f t="shared" si="54"/>
        <v>3.9682880751509644</v>
      </c>
      <c r="F81" s="24">
        <f t="shared" si="57"/>
        <v>2.1357922225968973</v>
      </c>
      <c r="G81" s="10"/>
      <c r="J81">
        <v>30</v>
      </c>
      <c r="K81" s="4">
        <v>4792.2822117209435</v>
      </c>
      <c r="L81" s="10">
        <f t="shared" si="55"/>
        <v>3.6805423852126968</v>
      </c>
      <c r="M81" s="24">
        <f t="shared" si="58"/>
        <v>2.4235379125351648</v>
      </c>
      <c r="Q81">
        <v>30</v>
      </c>
      <c r="R81" s="4">
        <v>2867.8053283244371</v>
      </c>
      <c r="S81" s="10">
        <f t="shared" si="56"/>
        <v>3.4575496673221431</v>
      </c>
      <c r="T81" s="24">
        <f t="shared" si="59"/>
        <v>2.6465306304257186</v>
      </c>
    </row>
    <row r="82" spans="1:20" x14ac:dyDescent="0.25">
      <c r="D82" s="4"/>
      <c r="E82" s="13"/>
      <c r="F82" s="10"/>
      <c r="G82" s="10"/>
      <c r="K82" s="4"/>
      <c r="L82" s="13"/>
      <c r="M82" s="10"/>
      <c r="R82" s="4"/>
      <c r="S82" s="13"/>
      <c r="T82" s="10"/>
    </row>
    <row r="83" spans="1:20" x14ac:dyDescent="0.25">
      <c r="A83" s="7" t="s">
        <v>16</v>
      </c>
      <c r="B83" s="7"/>
      <c r="C83">
        <v>0</v>
      </c>
      <c r="D83" s="4">
        <v>1682417.1988248825</v>
      </c>
      <c r="E83" s="10">
        <f>LOG(D83)</f>
        <v>6.2259336993576291</v>
      </c>
      <c r="F83" s="1"/>
      <c r="G83" s="10"/>
      <c r="I83" s="7"/>
      <c r="J83">
        <v>0</v>
      </c>
      <c r="K83" s="4">
        <v>1682417.1988248825</v>
      </c>
      <c r="L83" s="10">
        <f>LOG(K83)</f>
        <v>6.2259336993576291</v>
      </c>
      <c r="M83" s="1"/>
      <c r="N83" s="1"/>
      <c r="O83" s="1"/>
      <c r="P83" s="1"/>
      <c r="Q83">
        <v>0</v>
      </c>
      <c r="R83" s="4">
        <v>1682417.1988248825</v>
      </c>
      <c r="S83" s="10">
        <f>LOG(R83)</f>
        <v>6.2259336993576291</v>
      </c>
      <c r="T83" s="1"/>
    </row>
    <row r="84" spans="1:20" x14ac:dyDescent="0.25">
      <c r="A84" s="4" t="s">
        <v>22</v>
      </c>
      <c r="C84">
        <v>5</v>
      </c>
      <c r="D84" s="4">
        <v>39616.529179811478</v>
      </c>
      <c r="E84" s="10">
        <f t="shared" ref="E84:E88" si="60">LOG(D84)</f>
        <v>4.5978764241534682</v>
      </c>
      <c r="F84" s="10">
        <f>E$83-E84</f>
        <v>1.6280572752041609</v>
      </c>
      <c r="G84" s="10"/>
      <c r="J84">
        <v>5</v>
      </c>
      <c r="K84" s="4">
        <v>124935.31203317642</v>
      </c>
      <c r="L84" s="10">
        <f t="shared" ref="L84:L88" si="61">LOG(K84)</f>
        <v>5.0966852058174617</v>
      </c>
      <c r="M84" s="10">
        <f>L$83-L84</f>
        <v>1.1292484935401674</v>
      </c>
      <c r="Q84">
        <v>5</v>
      </c>
      <c r="R84" s="4">
        <v>83401.100055217743</v>
      </c>
      <c r="S84" s="10">
        <f t="shared" ref="S84:S88" si="62">LOG(R84)</f>
        <v>4.9211717789921767</v>
      </c>
      <c r="T84" s="10">
        <f>S$83-S84</f>
        <v>1.3047619203654524</v>
      </c>
    </row>
    <row r="85" spans="1:20" x14ac:dyDescent="0.25">
      <c r="A85" t="s">
        <v>14</v>
      </c>
      <c r="C85">
        <v>10</v>
      </c>
      <c r="D85" s="4">
        <v>13324.010844349861</v>
      </c>
      <c r="E85" s="10">
        <f t="shared" si="60"/>
        <v>4.1246349774895226</v>
      </c>
      <c r="F85" s="10">
        <f t="shared" ref="F85:F88" si="63">E$83-E85</f>
        <v>2.1012987218681065</v>
      </c>
      <c r="G85" s="10"/>
      <c r="J85">
        <v>10</v>
      </c>
      <c r="K85" s="4">
        <v>24359.723675727844</v>
      </c>
      <c r="L85" s="10">
        <f t="shared" si="61"/>
        <v>4.3866723575738407</v>
      </c>
      <c r="M85" s="10">
        <f t="shared" ref="M85:M88" si="64">L$83-L85</f>
        <v>1.8392613417837884</v>
      </c>
      <c r="Q85">
        <v>10</v>
      </c>
      <c r="R85" s="4">
        <v>11595.495382010937</v>
      </c>
      <c r="S85" s="10">
        <f t="shared" si="62"/>
        <v>4.064289307271383</v>
      </c>
      <c r="T85" s="10">
        <f t="shared" ref="T85:T88" si="65">S$83-S85</f>
        <v>2.161644392086246</v>
      </c>
    </row>
    <row r="86" spans="1:20" x14ac:dyDescent="0.25">
      <c r="A86" t="s">
        <v>23</v>
      </c>
      <c r="C86">
        <v>15</v>
      </c>
      <c r="D86" s="4">
        <v>17113.134485602379</v>
      </c>
      <c r="E86" s="10">
        <f t="shared" si="60"/>
        <v>4.2333295633180983</v>
      </c>
      <c r="F86" s="24">
        <f t="shared" si="63"/>
        <v>1.9926041360395308</v>
      </c>
      <c r="G86" s="10"/>
      <c r="J86">
        <v>15</v>
      </c>
      <c r="K86" s="4">
        <v>16668.412864923477</v>
      </c>
      <c r="L86" s="10">
        <f t="shared" si="61"/>
        <v>4.2218942490888995</v>
      </c>
      <c r="M86" s="10">
        <f t="shared" si="64"/>
        <v>2.0040394502687295</v>
      </c>
      <c r="Q86">
        <v>15</v>
      </c>
      <c r="R86" s="4">
        <v>9004.1450814604759</v>
      </c>
      <c r="S86" s="10">
        <f t="shared" si="62"/>
        <v>3.9544424840595012</v>
      </c>
      <c r="T86" s="24">
        <f t="shared" si="65"/>
        <v>2.2714912152981279</v>
      </c>
    </row>
    <row r="87" spans="1:20" x14ac:dyDescent="0.25">
      <c r="A87" t="s">
        <v>12</v>
      </c>
      <c r="C87">
        <v>20</v>
      </c>
      <c r="D87" s="4">
        <v>11016.211102843285</v>
      </c>
      <c r="E87" s="10">
        <f t="shared" si="60"/>
        <v>4.0420322496818297</v>
      </c>
      <c r="F87" s="24">
        <f t="shared" si="63"/>
        <v>2.1839014496757994</v>
      </c>
      <c r="G87" s="10"/>
      <c r="J87">
        <v>20</v>
      </c>
      <c r="K87" s="4">
        <v>10221.315017163754</v>
      </c>
      <c r="L87" s="10">
        <f t="shared" si="61"/>
        <v>4.0095067732897594</v>
      </c>
      <c r="M87" s="24">
        <f t="shared" si="64"/>
        <v>2.2164269260678697</v>
      </c>
      <c r="Q87">
        <v>20</v>
      </c>
      <c r="R87" s="4">
        <v>7578.5767731666565</v>
      </c>
      <c r="S87" s="10">
        <f t="shared" si="62"/>
        <v>3.8795876544981596</v>
      </c>
      <c r="T87" s="24">
        <f t="shared" si="65"/>
        <v>2.3463460448594695</v>
      </c>
    </row>
    <row r="88" spans="1:20" x14ac:dyDescent="0.25">
      <c r="A88" t="s">
        <v>13</v>
      </c>
      <c r="C88">
        <v>30</v>
      </c>
      <c r="D88" s="4">
        <v>11450.43264734745</v>
      </c>
      <c r="E88" s="10">
        <f t="shared" si="60"/>
        <v>4.0588218965279408</v>
      </c>
      <c r="F88" s="24">
        <f t="shared" si="63"/>
        <v>2.1671118028296883</v>
      </c>
      <c r="G88" s="10"/>
      <c r="J88">
        <v>30</v>
      </c>
      <c r="K88" s="4">
        <v>4990.8328508734703</v>
      </c>
      <c r="L88" s="10">
        <f t="shared" si="61"/>
        <v>3.698173025053682</v>
      </c>
      <c r="M88" s="24">
        <f t="shared" si="64"/>
        <v>2.5277606743039471</v>
      </c>
      <c r="Q88">
        <v>30</v>
      </c>
      <c r="R88" s="4">
        <v>7635.693816781044</v>
      </c>
      <c r="S88" s="10">
        <f t="shared" si="62"/>
        <v>3.8828485053229307</v>
      </c>
      <c r="T88" s="24">
        <f t="shared" si="65"/>
        <v>2.3430851940346984</v>
      </c>
    </row>
    <row r="89" spans="1:20" x14ac:dyDescent="0.25">
      <c r="D89" s="4"/>
      <c r="G89" s="10"/>
      <c r="K89" s="4"/>
      <c r="R89" s="4"/>
    </row>
    <row r="90" spans="1:20" x14ac:dyDescent="0.25">
      <c r="A90" s="7" t="s">
        <v>16</v>
      </c>
      <c r="B90" s="7"/>
      <c r="C90">
        <v>0</v>
      </c>
      <c r="D90" s="4">
        <v>2002011.380815506</v>
      </c>
      <c r="E90" s="10">
        <f>LOG(D90)</f>
        <v>6.3014665419801252</v>
      </c>
      <c r="F90" s="10"/>
      <c r="G90" s="10"/>
      <c r="I90" s="7"/>
      <c r="J90">
        <v>0</v>
      </c>
      <c r="K90" s="4">
        <v>2002011.380815506</v>
      </c>
      <c r="L90" s="10">
        <f>LOG(K90)</f>
        <v>6.3014665419801252</v>
      </c>
      <c r="M90" s="10"/>
      <c r="Q90">
        <v>0</v>
      </c>
      <c r="R90" s="4">
        <v>2002011.380815506</v>
      </c>
      <c r="S90" s="10">
        <f>LOG(R90)</f>
        <v>6.3014665419801252</v>
      </c>
      <c r="T90" s="10"/>
    </row>
    <row r="91" spans="1:20" x14ac:dyDescent="0.25">
      <c r="A91" s="4" t="s">
        <v>27</v>
      </c>
      <c r="C91">
        <v>5</v>
      </c>
      <c r="D91" s="4">
        <v>43557.388893216848</v>
      </c>
      <c r="E91" s="10">
        <f t="shared" ref="E91:E95" si="66">LOG(D91)</f>
        <v>4.6390618374919983</v>
      </c>
      <c r="F91" s="10">
        <f>E$90-E91</f>
        <v>1.6624047044881269</v>
      </c>
      <c r="G91" s="10"/>
      <c r="J91">
        <v>5</v>
      </c>
      <c r="K91" s="4">
        <v>77898.007449507713</v>
      </c>
      <c r="L91" s="10">
        <f t="shared" ref="L91:L95" si="67">LOG(K91)</f>
        <v>4.891526349010805</v>
      </c>
      <c r="M91" s="10">
        <f>L$90-L91</f>
        <v>1.4099401929693203</v>
      </c>
      <c r="Q91">
        <v>5</v>
      </c>
      <c r="R91" s="4">
        <v>92243.606122434139</v>
      </c>
      <c r="S91" s="10">
        <f t="shared" ref="S91:S95" si="68">LOG(R91)</f>
        <v>4.9649362726958071</v>
      </c>
      <c r="T91" s="10">
        <f>S$90-S91</f>
        <v>1.3365302692843182</v>
      </c>
    </row>
    <row r="92" spans="1:20" x14ac:dyDescent="0.25">
      <c r="A92" t="s">
        <v>9</v>
      </c>
      <c r="C92">
        <v>10</v>
      </c>
      <c r="D92" s="4">
        <v>20178.879813198</v>
      </c>
      <c r="E92" s="10">
        <f t="shared" si="66"/>
        <v>4.3048970536526356</v>
      </c>
      <c r="F92" s="10">
        <f t="shared" ref="F92:F95" si="69">E$90-E92</f>
        <v>1.9965694883274896</v>
      </c>
      <c r="G92" s="10"/>
      <c r="J92">
        <v>10</v>
      </c>
      <c r="K92" s="4">
        <v>24622.811740189791</v>
      </c>
      <c r="L92" s="10">
        <f t="shared" si="67"/>
        <v>4.3913376445954908</v>
      </c>
      <c r="M92" s="10">
        <f t="shared" ref="M92:M95" si="70">L$90-L92</f>
        <v>1.9101288973846344</v>
      </c>
      <c r="Q92">
        <v>10</v>
      </c>
      <c r="R92" s="4">
        <v>17668.083874285221</v>
      </c>
      <c r="S92" s="10">
        <f t="shared" si="68"/>
        <v>4.2471894522827984</v>
      </c>
      <c r="T92" s="10">
        <f t="shared" ref="T92:T95" si="71">S$90-S92</f>
        <v>2.0542770896973268</v>
      </c>
    </row>
    <row r="93" spans="1:20" x14ac:dyDescent="0.25">
      <c r="A93" t="s">
        <v>28</v>
      </c>
      <c r="C93">
        <v>15</v>
      </c>
      <c r="D93" s="4">
        <v>13937.643305659294</v>
      </c>
      <c r="E93" s="10">
        <f t="shared" si="66"/>
        <v>4.1441893457940004</v>
      </c>
      <c r="F93" s="24">
        <f t="shared" si="69"/>
        <v>2.1572771961861248</v>
      </c>
      <c r="G93" s="10"/>
      <c r="J93">
        <v>15</v>
      </c>
      <c r="K93" s="4">
        <v>14630.569212079048</v>
      </c>
      <c r="L93" s="10">
        <f t="shared" si="67"/>
        <v>4.1652612229712469</v>
      </c>
      <c r="M93" s="10">
        <f t="shared" si="70"/>
        <v>2.1362053190088783</v>
      </c>
      <c r="Q93">
        <v>15</v>
      </c>
      <c r="R93" s="4">
        <v>9826.1829603910446</v>
      </c>
      <c r="S93" s="10">
        <f t="shared" si="68"/>
        <v>3.9923848462987506</v>
      </c>
      <c r="T93" s="24">
        <f t="shared" si="71"/>
        <v>2.3090816956813747</v>
      </c>
    </row>
    <row r="94" spans="1:20" x14ac:dyDescent="0.25">
      <c r="A94" t="s">
        <v>10</v>
      </c>
      <c r="C94">
        <v>20</v>
      </c>
      <c r="D94" s="4">
        <v>11239.567836642265</v>
      </c>
      <c r="E94" s="10">
        <f t="shared" si="66"/>
        <v>4.0507496128549478</v>
      </c>
      <c r="F94" s="24">
        <f t="shared" si="69"/>
        <v>2.2507169291251774</v>
      </c>
      <c r="G94" s="10"/>
      <c r="J94">
        <v>20</v>
      </c>
      <c r="K94" s="4">
        <v>9717.5468273758888</v>
      </c>
      <c r="L94" s="10">
        <f t="shared" si="67"/>
        <v>3.9875566421072093</v>
      </c>
      <c r="M94" s="24">
        <f t="shared" si="70"/>
        <v>2.313909899872916</v>
      </c>
      <c r="Q94">
        <v>20</v>
      </c>
      <c r="R94" s="4">
        <v>6486.530374288559</v>
      </c>
      <c r="S94" s="10">
        <f t="shared" si="68"/>
        <v>3.8120124560868356</v>
      </c>
      <c r="T94" s="24">
        <f t="shared" si="71"/>
        <v>2.4894540858932896</v>
      </c>
    </row>
    <row r="95" spans="1:20" x14ac:dyDescent="0.25">
      <c r="A95" t="s">
        <v>11</v>
      </c>
      <c r="C95">
        <v>30</v>
      </c>
      <c r="D95" s="4">
        <v>8639.7355224788189</v>
      </c>
      <c r="E95" s="10">
        <f t="shared" si="66"/>
        <v>3.9365004481633759</v>
      </c>
      <c r="F95" s="24">
        <f t="shared" si="69"/>
        <v>2.3649660938167494</v>
      </c>
      <c r="G95" s="10"/>
      <c r="J95">
        <v>30</v>
      </c>
      <c r="K95" s="4">
        <v>5292.4444296956062</v>
      </c>
      <c r="L95" s="10">
        <f t="shared" si="67"/>
        <v>3.7236563066530448</v>
      </c>
      <c r="M95" s="24">
        <f t="shared" si="70"/>
        <v>2.5778102353270804</v>
      </c>
      <c r="Q95">
        <v>30</v>
      </c>
      <c r="R95" s="4">
        <v>4482.3727384507656</v>
      </c>
      <c r="S95" s="10">
        <f t="shared" si="68"/>
        <v>3.6515079681119293</v>
      </c>
      <c r="T95" s="24">
        <f t="shared" si="71"/>
        <v>2.6499585738681959</v>
      </c>
    </row>
    <row r="96" spans="1:20" x14ac:dyDescent="0.25">
      <c r="B96" s="1"/>
      <c r="C96" s="1"/>
      <c r="D96" s="1"/>
    </row>
    <row r="97" spans="1:35" x14ac:dyDescent="0.25">
      <c r="B97" s="1"/>
      <c r="C97" s="1"/>
      <c r="D97" s="1"/>
    </row>
    <row r="98" spans="1:35" ht="18.75" x14ac:dyDescent="0.3">
      <c r="A98" s="11"/>
      <c r="B98" s="1"/>
      <c r="C98" s="1"/>
      <c r="D98" s="1"/>
    </row>
    <row r="99" spans="1:35" ht="15.75" thickBot="1" x14ac:dyDescent="0.3">
      <c r="B99" s="1"/>
      <c r="C99" s="1"/>
      <c r="D99" s="1"/>
    </row>
    <row r="100" spans="1:35" x14ac:dyDescent="0.25">
      <c r="A100" s="20"/>
      <c r="B100" s="75" t="s">
        <v>30</v>
      </c>
      <c r="C100" s="76"/>
      <c r="D100" s="76"/>
      <c r="E100" s="76"/>
      <c r="F100" s="76"/>
      <c r="G100" s="76"/>
      <c r="H100" s="76"/>
      <c r="I100" s="77"/>
      <c r="J100" s="78" t="s">
        <v>19</v>
      </c>
      <c r="K100" s="79"/>
      <c r="L100" s="79"/>
      <c r="M100" s="79"/>
      <c r="N100" s="79"/>
      <c r="O100" s="79"/>
      <c r="P100" s="79"/>
      <c r="Q100" s="80"/>
      <c r="S100" s="20"/>
      <c r="T100" s="68" t="s">
        <v>30</v>
      </c>
      <c r="U100" s="69"/>
      <c r="V100" s="69"/>
      <c r="W100" s="70"/>
      <c r="X100" s="71" t="s">
        <v>19</v>
      </c>
      <c r="Y100" s="72"/>
      <c r="Z100" s="72"/>
      <c r="AA100" s="73"/>
      <c r="AB100" s="61"/>
      <c r="AC100" s="62"/>
      <c r="AD100" s="62"/>
      <c r="AE100" s="62"/>
      <c r="AF100" s="62"/>
      <c r="AG100" s="62"/>
      <c r="AH100" s="62"/>
      <c r="AI100" s="62"/>
    </row>
    <row r="101" spans="1:35" ht="26.25" x14ac:dyDescent="0.25">
      <c r="A101" s="9" t="s">
        <v>15</v>
      </c>
      <c r="B101" s="63">
        <v>5</v>
      </c>
      <c r="C101" s="64"/>
      <c r="D101" s="64"/>
      <c r="E101" s="64"/>
      <c r="F101" s="74">
        <v>10</v>
      </c>
      <c r="G101" s="64"/>
      <c r="H101" s="64"/>
      <c r="I101" s="66"/>
      <c r="J101" s="65">
        <v>5</v>
      </c>
      <c r="K101" s="64"/>
      <c r="L101" s="64"/>
      <c r="M101" s="64"/>
      <c r="N101" s="74">
        <v>10</v>
      </c>
      <c r="O101" s="64"/>
      <c r="P101" s="64"/>
      <c r="Q101" s="81"/>
      <c r="S101" s="9" t="s">
        <v>15</v>
      </c>
      <c r="T101" s="63">
        <v>15</v>
      </c>
      <c r="U101" s="64"/>
      <c r="V101" s="64"/>
      <c r="W101" s="64"/>
      <c r="X101" s="65">
        <v>15</v>
      </c>
      <c r="Y101" s="64"/>
      <c r="Z101" s="64"/>
      <c r="AA101" s="66"/>
      <c r="AB101" s="42"/>
      <c r="AC101" s="43"/>
      <c r="AD101" s="43"/>
      <c r="AE101" s="43"/>
      <c r="AF101" s="67"/>
      <c r="AG101" s="62"/>
      <c r="AH101" s="62"/>
      <c r="AI101" s="62"/>
    </row>
    <row r="102" spans="1:35" ht="15.75" thickBot="1" x14ac:dyDescent="0.3">
      <c r="A102" t="s">
        <v>31</v>
      </c>
      <c r="B102" s="21" t="s">
        <v>3</v>
      </c>
      <c r="C102" s="18" t="s">
        <v>1</v>
      </c>
      <c r="D102" s="18" t="s">
        <v>2</v>
      </c>
      <c r="E102" s="18" t="s">
        <v>18</v>
      </c>
      <c r="F102" s="18" t="s">
        <v>3</v>
      </c>
      <c r="G102" s="18" t="s">
        <v>1</v>
      </c>
      <c r="H102" s="18" t="s">
        <v>2</v>
      </c>
      <c r="I102" s="22" t="s">
        <v>18</v>
      </c>
      <c r="J102" s="23" t="s">
        <v>3</v>
      </c>
      <c r="K102" s="18" t="s">
        <v>1</v>
      </c>
      <c r="L102" s="18" t="s">
        <v>2</v>
      </c>
      <c r="M102" s="18" t="s">
        <v>18</v>
      </c>
      <c r="N102" s="18" t="s">
        <v>3</v>
      </c>
      <c r="O102" s="18" t="s">
        <v>1</v>
      </c>
      <c r="P102" s="18" t="s">
        <v>2</v>
      </c>
      <c r="Q102" s="19" t="s">
        <v>18</v>
      </c>
      <c r="S102" t="s">
        <v>31</v>
      </c>
      <c r="T102" s="21" t="s">
        <v>3</v>
      </c>
      <c r="U102" s="18" t="s">
        <v>1</v>
      </c>
      <c r="V102" s="18" t="s">
        <v>2</v>
      </c>
      <c r="W102" s="18" t="s">
        <v>18</v>
      </c>
      <c r="X102" s="23" t="s">
        <v>3</v>
      </c>
      <c r="Y102" s="18" t="s">
        <v>1</v>
      </c>
      <c r="Z102" s="18" t="s">
        <v>2</v>
      </c>
      <c r="AA102" s="22" t="s">
        <v>18</v>
      </c>
      <c r="AB102" s="42"/>
      <c r="AC102" s="43"/>
      <c r="AD102" s="43"/>
      <c r="AE102" s="43"/>
      <c r="AF102" s="44"/>
      <c r="AG102" s="44"/>
      <c r="AH102" s="44"/>
      <c r="AI102" s="44"/>
    </row>
    <row r="103" spans="1:35" ht="15.75" thickTop="1" x14ac:dyDescent="0.25">
      <c r="A103" s="33" t="s">
        <v>32</v>
      </c>
      <c r="B103" s="31">
        <f>AVERAGE(F5,F12,F19)</f>
        <v>1.1131903921209345</v>
      </c>
      <c r="C103" s="25">
        <f>AVERAGE(F29,F36,F43)</f>
        <v>1.2076030916844032</v>
      </c>
      <c r="D103" s="25">
        <f>AVERAGE(F53,F60,F67)</f>
        <v>1.4497153142503105</v>
      </c>
      <c r="E103" s="25">
        <f>AVERAGE(F77,F84,F91)</f>
        <v>1.581216124536873</v>
      </c>
      <c r="F103" s="25">
        <f>AVERAGE(F6,F13,F20)</f>
        <v>2.3365551947965284</v>
      </c>
      <c r="G103" s="25">
        <f>AVERAGE(F30,F37,F44)</f>
        <v>1.5785913874818671</v>
      </c>
      <c r="H103" s="25">
        <f>AVERAGE(F54,F61,F68)</f>
        <v>2.5880415936196282</v>
      </c>
      <c r="I103" s="25">
        <f>AVERAGE(F78,F85,F92)</f>
        <v>2.0181336004411627</v>
      </c>
      <c r="J103" s="26">
        <f>STDEV(F5,F12,F19)</f>
        <v>0.16151830494206965</v>
      </c>
      <c r="K103" s="25">
        <f>STDEV(F29,F36,F43)</f>
        <v>0.55137882078331624</v>
      </c>
      <c r="L103" s="25">
        <f>STDEV(F53,F60,F67)</f>
        <v>0.66942115407028202</v>
      </c>
      <c r="M103" s="25">
        <f>STDEV(F77,F84,F91)</f>
        <v>0.11219913286784584</v>
      </c>
      <c r="N103" s="26">
        <f>STDEV(F6,F13,F20)</f>
        <v>0.66181272600727581</v>
      </c>
      <c r="O103" s="25">
        <f>STDEV(F30,F37,F44)</f>
        <v>0.66889246800208091</v>
      </c>
      <c r="P103" s="25">
        <f>STDEV(F54,F61,F68)</f>
        <v>0.54649918494177274</v>
      </c>
      <c r="Q103" s="27">
        <f>STDEV(F78,F85,F92)</f>
        <v>7.4753370163568797E-2</v>
      </c>
      <c r="S103" s="33" t="s">
        <v>32</v>
      </c>
      <c r="T103" s="31">
        <f>AVERAGE(F7,F14,F21)</f>
        <v>3.8282846457055926</v>
      </c>
      <c r="U103" s="25" t="e">
        <f>AVERAGE(X29,X36,X43)</f>
        <v>#DIV/0!</v>
      </c>
      <c r="V103" s="25">
        <f>AVERAGE(F55,F62,F69)</f>
        <v>3.7268332999124834</v>
      </c>
      <c r="W103" s="25" t="e">
        <f>AVERAGE(X77,X84,X91)</f>
        <v>#DIV/0!</v>
      </c>
      <c r="X103" s="26">
        <f>STDEV(F7,F14,F21)</f>
        <v>0.38331460418624858</v>
      </c>
      <c r="Y103" s="25" t="e">
        <f>STDEV(X29,X36,X43)</f>
        <v>#DIV/0!</v>
      </c>
      <c r="Z103" s="25">
        <f>STDEV(F55,F62,F69)</f>
        <v>0.94106791041866955</v>
      </c>
      <c r="AA103" s="40" t="e">
        <f>STDEV(X77,X84,X91)</f>
        <v>#DIV/0!</v>
      </c>
      <c r="AB103" s="42"/>
      <c r="AC103" s="43"/>
      <c r="AD103" s="43"/>
      <c r="AE103" s="43"/>
      <c r="AF103" s="45"/>
      <c r="AG103" s="45"/>
      <c r="AH103" s="45"/>
      <c r="AI103" s="45"/>
    </row>
    <row r="104" spans="1:35" x14ac:dyDescent="0.25">
      <c r="A104" s="34" t="s">
        <v>25</v>
      </c>
      <c r="B104" s="32">
        <f>AVERAGE(M5,M12,M19)</f>
        <v>0.5567362054690701</v>
      </c>
      <c r="C104" s="28">
        <f>AVERAGE(M29,M36,M43)</f>
        <v>0.79028911947022884</v>
      </c>
      <c r="D104" s="28">
        <f>AVERAGE(M53,M60,M67)</f>
        <v>0.69790847168426839</v>
      </c>
      <c r="E104" s="28">
        <f>AVERAGE(M77,M84,M91)</f>
        <v>1.1976168824309887</v>
      </c>
      <c r="F104" s="28">
        <f>AVERAGE(M6,M13,M20)</f>
        <v>1.3124154345291104</v>
      </c>
      <c r="G104" s="28">
        <f>AVERAGE(M30,M37,M44)</f>
        <v>1.3037436941603155</v>
      </c>
      <c r="H104" s="28">
        <f>AVERAGE(M54,M61,M68)</f>
        <v>1.6109818854426159</v>
      </c>
      <c r="I104" s="28">
        <f>AVERAGE(M78,M85,M92)</f>
        <v>1.790007530779645</v>
      </c>
      <c r="J104" s="29">
        <f>STDEV(M5,M12,M19)</f>
        <v>0.12728818419665874</v>
      </c>
      <c r="K104" s="28">
        <f>STDEV(M29,M36,M43)</f>
        <v>0.30352308069361811</v>
      </c>
      <c r="L104" s="28">
        <f>STDEV(M53,M60,M67)</f>
        <v>3.9593126382614079E-2</v>
      </c>
      <c r="M104" s="28">
        <f>STDEV(M77,M84,M91)</f>
        <v>0.18772112862438298</v>
      </c>
      <c r="N104" s="29">
        <f>STDEV(M6,M13,M20)</f>
        <v>0.36175265998391271</v>
      </c>
      <c r="O104" s="28">
        <f>STDEV(M30,M37,M44)</f>
        <v>0.53783247800709333</v>
      </c>
      <c r="P104" s="28">
        <f>STDEV(M54,M61,M68)</f>
        <v>0.50269317941240876</v>
      </c>
      <c r="Q104" s="30">
        <f>STDEV(M78,M85,M92)</f>
        <v>0.15090233829137223</v>
      </c>
      <c r="S104" s="34" t="s">
        <v>25</v>
      </c>
      <c r="T104" s="32">
        <f>AVERAGE(M7,M14,M21)</f>
        <v>2.8025333929812679</v>
      </c>
      <c r="U104" s="28"/>
      <c r="V104" s="28">
        <f>AVERAGE(M55,M62,M69)</f>
        <v>3.2578735937687573</v>
      </c>
      <c r="W104" s="28"/>
      <c r="X104" s="29">
        <f>STDEV(M7,M14,M21)</f>
        <v>0.31852730928163869</v>
      </c>
      <c r="Y104" s="28"/>
      <c r="Z104" s="28">
        <f>STDEV(M55,M62,M69)</f>
        <v>1.2217124704056486</v>
      </c>
      <c r="AA104" s="28"/>
      <c r="AB104" s="42"/>
      <c r="AC104" s="43"/>
      <c r="AD104" s="43"/>
      <c r="AE104" s="43"/>
      <c r="AF104" s="45"/>
      <c r="AG104" s="45"/>
      <c r="AH104" s="45"/>
      <c r="AI104" s="45"/>
    </row>
    <row r="105" spans="1:35" ht="15.75" thickBot="1" x14ac:dyDescent="0.3">
      <c r="A105" s="35" t="s">
        <v>33</v>
      </c>
      <c r="B105" s="36">
        <f>AVERAGE(T5,T12,T19)</f>
        <v>0.81440434668392758</v>
      </c>
      <c r="C105" s="37">
        <f>AVERAGE(T29,T36,T43)</f>
        <v>1.253402480075213</v>
      </c>
      <c r="D105" s="37">
        <f>AVERAGE(T53,T60,T67)</f>
        <v>1.0620298571807079</v>
      </c>
      <c r="E105" s="37">
        <f>AVERAGE(T77,T84,T91)</f>
        <v>1.2913524127822997</v>
      </c>
      <c r="F105" s="37">
        <f>AVERAGE(T6,T13,T20)</f>
        <v>2.0418036820308569</v>
      </c>
      <c r="G105" s="37">
        <f>AVERAGE(T30,T37,T44)</f>
        <v>1.8160569693025594</v>
      </c>
      <c r="H105" s="37">
        <f>AVERAGE(T54,T61,T68)</f>
        <v>2.086234332499239</v>
      </c>
      <c r="I105" s="37">
        <f>AVERAGE(T78,T85,T92)</f>
        <v>2.0339589310296895</v>
      </c>
      <c r="J105" s="38">
        <f>STDEV(T5,T12,T19)</f>
        <v>0.24946714322406449</v>
      </c>
      <c r="K105" s="37">
        <f>STDEV(T29,T36,T43)</f>
        <v>0.27961063909465445</v>
      </c>
      <c r="L105" s="37">
        <f>STDEV(T53,T60,T67)</f>
        <v>0.44964604448875528</v>
      </c>
      <c r="M105" s="37">
        <f>STDEV(T77,T84,T91)</f>
        <v>5.3166403123532768E-2</v>
      </c>
      <c r="N105" s="38">
        <f>STDEV(T6,T13,T20)</f>
        <v>2.8186576179992935E-2</v>
      </c>
      <c r="O105" s="37">
        <f>STDEV(T30,T37,T44)</f>
        <v>0.22413297677427704</v>
      </c>
      <c r="P105" s="37">
        <f>STDEV(T54,T61,T68)</f>
        <v>0.42302625768836843</v>
      </c>
      <c r="Q105" s="39">
        <f>STDEV(T78,T85,T92)</f>
        <v>0.13896308140713554</v>
      </c>
      <c r="S105" s="35" t="s">
        <v>33</v>
      </c>
      <c r="T105" s="36">
        <f>AVERAGE(T7,T14,T21)</f>
        <v>3.4942118411250633</v>
      </c>
      <c r="U105" s="37" t="e">
        <f>AVERAGE(AL29,AL36,AL43)</f>
        <v>#DIV/0!</v>
      </c>
      <c r="V105" s="37">
        <f>AVERAGE(T55,T62,T69)</f>
        <v>3.768795592003976</v>
      </c>
      <c r="W105" s="37" t="e">
        <f>AVERAGE(AL77,AL84,AL91)</f>
        <v>#DIV/0!</v>
      </c>
      <c r="X105" s="38">
        <f>STDEV(T7,T14,T21)</f>
        <v>0.11669547053075145</v>
      </c>
      <c r="Y105" s="37" t="e">
        <f>STDEV(AL29,AL36,AL43)</f>
        <v>#DIV/0!</v>
      </c>
      <c r="Z105" s="37">
        <f>STDEV(T55,T62,T69)</f>
        <v>1.0935799428639634</v>
      </c>
      <c r="AA105" s="41" t="e">
        <f>STDEV(AL77,AL84,AL91)</f>
        <v>#DIV/0!</v>
      </c>
      <c r="AB105" s="42"/>
      <c r="AC105" s="43"/>
      <c r="AD105" s="43"/>
      <c r="AE105" s="43"/>
      <c r="AF105" s="45"/>
      <c r="AG105" s="45"/>
      <c r="AH105" s="45"/>
      <c r="AI105" s="45"/>
    </row>
    <row r="106" spans="1:3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3"/>
      <c r="O106" s="1"/>
      <c r="P106" s="1"/>
      <c r="Q106" s="1"/>
    </row>
    <row r="107" spans="1:35" x14ac:dyDescent="0.25">
      <c r="A107" s="17"/>
      <c r="B107" s="1"/>
      <c r="C107" s="1"/>
      <c r="D107" s="1"/>
      <c r="N107" s="3"/>
      <c r="O107" s="1"/>
      <c r="P107" s="1"/>
      <c r="Q107" s="1"/>
    </row>
    <row r="108" spans="1:35" x14ac:dyDescent="0.25">
      <c r="B108" s="1"/>
      <c r="C108" s="1"/>
      <c r="D108" s="1"/>
      <c r="N108" s="3"/>
      <c r="O108" s="1"/>
      <c r="P108" s="1"/>
      <c r="Q108" s="1"/>
    </row>
    <row r="109" spans="1:35" x14ac:dyDescent="0.25">
      <c r="B109" s="1"/>
      <c r="C109" s="1"/>
      <c r="D109" s="4"/>
      <c r="N109" s="3"/>
      <c r="O109" s="1"/>
      <c r="P109" s="1"/>
      <c r="Q109" s="1"/>
    </row>
    <row r="110" spans="1:35" x14ac:dyDescent="0.25">
      <c r="B110" s="1"/>
      <c r="C110" s="1"/>
      <c r="D110" s="4"/>
      <c r="N110" s="6"/>
      <c r="O110" s="1"/>
      <c r="P110" s="1"/>
      <c r="Q110" s="1"/>
    </row>
    <row r="111" spans="1:35" x14ac:dyDescent="0.25">
      <c r="B111" s="1"/>
      <c r="C111" s="1"/>
      <c r="D111" s="4"/>
      <c r="N111" s="3"/>
      <c r="O111" s="1"/>
      <c r="P111" s="1"/>
      <c r="Q111" s="1"/>
    </row>
    <row r="112" spans="1:35" x14ac:dyDescent="0.25">
      <c r="B112" s="1"/>
      <c r="C112" s="1"/>
      <c r="D112" s="4"/>
      <c r="N112" s="3"/>
      <c r="O112" s="1"/>
      <c r="P112" s="1"/>
      <c r="Q112" s="1"/>
    </row>
    <row r="113" spans="2:32" x14ac:dyDescent="0.25">
      <c r="B113" s="1"/>
      <c r="C113" s="1"/>
      <c r="D113" s="4"/>
      <c r="N113" s="3"/>
      <c r="O113" s="1"/>
      <c r="P113" s="1"/>
      <c r="Q113" s="1"/>
    </row>
    <row r="114" spans="2:32" x14ac:dyDescent="0.25">
      <c r="B114" s="1"/>
      <c r="C114" s="1"/>
      <c r="D114" s="1"/>
      <c r="N114" s="3"/>
      <c r="O114" s="1"/>
      <c r="P114" s="1"/>
      <c r="Q114" s="1"/>
      <c r="AF114" s="60" t="s">
        <v>46</v>
      </c>
    </row>
    <row r="115" spans="2:32" x14ac:dyDescent="0.25">
      <c r="B115" s="1"/>
      <c r="C115" s="1"/>
      <c r="D115" s="1"/>
      <c r="N115" s="3"/>
      <c r="O115" s="1"/>
      <c r="P115" s="1"/>
      <c r="Q115" s="1"/>
    </row>
    <row r="116" spans="2:32" x14ac:dyDescent="0.25">
      <c r="B116" s="1"/>
      <c r="C116" s="1"/>
      <c r="D116" s="1"/>
      <c r="N116" s="3"/>
      <c r="O116" s="1"/>
      <c r="P116" s="1"/>
      <c r="Q116" s="1"/>
    </row>
    <row r="117" spans="2:32" x14ac:dyDescent="0.25">
      <c r="B117" s="1"/>
      <c r="C117" s="1"/>
      <c r="D117" s="1"/>
      <c r="N117" s="3"/>
      <c r="O117" s="1"/>
      <c r="P117" s="1"/>
      <c r="Q117" s="1"/>
    </row>
    <row r="118" spans="2:32" x14ac:dyDescent="0.25">
      <c r="B118" s="1"/>
      <c r="C118" s="1"/>
      <c r="D118" s="1"/>
      <c r="N118" s="3"/>
      <c r="O118" s="1"/>
      <c r="P118" s="1"/>
      <c r="Q118" s="1"/>
    </row>
    <row r="119" spans="2:32" x14ac:dyDescent="0.25">
      <c r="B119" s="1"/>
      <c r="C119" s="1"/>
      <c r="D119" s="1"/>
      <c r="N119" s="3"/>
      <c r="O119" s="1"/>
      <c r="P119" s="1"/>
      <c r="Q119" s="1"/>
    </row>
    <row r="120" spans="2:32" x14ac:dyDescent="0.25">
      <c r="B120" s="1"/>
      <c r="C120" s="1"/>
      <c r="D120" s="1"/>
      <c r="N120" s="3"/>
      <c r="O120" s="1"/>
      <c r="P120" s="1"/>
      <c r="Q120" s="1"/>
    </row>
    <row r="121" spans="2:32" x14ac:dyDescent="0.25">
      <c r="B121" s="1"/>
      <c r="C121" s="1"/>
      <c r="D121" s="1"/>
      <c r="N121" s="3"/>
      <c r="O121" s="1"/>
      <c r="P121" s="1"/>
      <c r="Q121" s="1"/>
    </row>
    <row r="122" spans="2:32" x14ac:dyDescent="0.25">
      <c r="B122" s="1"/>
      <c r="C122" s="1"/>
      <c r="D122" s="1"/>
      <c r="N122" s="3"/>
      <c r="O122" s="1"/>
      <c r="P122" s="1"/>
      <c r="Q122" s="1"/>
    </row>
    <row r="123" spans="2:32" x14ac:dyDescent="0.25">
      <c r="B123" s="1"/>
      <c r="C123" s="1"/>
      <c r="D123" s="1"/>
      <c r="N123" s="3"/>
    </row>
    <row r="124" spans="2:32" x14ac:dyDescent="0.25">
      <c r="B124" s="1"/>
      <c r="C124" s="1"/>
      <c r="D124" s="1"/>
      <c r="N124" s="3"/>
    </row>
    <row r="125" spans="2:32" x14ac:dyDescent="0.25">
      <c r="B125" s="1"/>
      <c r="C125" s="1"/>
      <c r="D125" s="1"/>
      <c r="N125" s="3"/>
    </row>
    <row r="126" spans="2:32" x14ac:dyDescent="0.25">
      <c r="B126" s="1"/>
      <c r="C126" s="1"/>
      <c r="D126" s="1"/>
      <c r="N126" s="3"/>
    </row>
    <row r="127" spans="2:32" x14ac:dyDescent="0.25">
      <c r="B127" s="1"/>
      <c r="C127" s="1"/>
      <c r="D127" s="1"/>
      <c r="N127" s="3"/>
    </row>
    <row r="128" spans="2:32" x14ac:dyDescent="0.25">
      <c r="B128" s="1"/>
      <c r="C128" s="1"/>
      <c r="D128" s="1"/>
      <c r="N128" s="3"/>
    </row>
    <row r="129" spans="2:14" x14ac:dyDescent="0.25">
      <c r="B129" s="1"/>
      <c r="C129" s="1"/>
      <c r="D129" s="1"/>
      <c r="N129" s="3"/>
    </row>
    <row r="130" spans="2:14" x14ac:dyDescent="0.25">
      <c r="B130" s="1"/>
      <c r="C130" s="1"/>
      <c r="D130" s="1"/>
      <c r="N130" s="3"/>
    </row>
    <row r="131" spans="2:14" x14ac:dyDescent="0.25">
      <c r="N131" s="3"/>
    </row>
    <row r="132" spans="2:14" x14ac:dyDescent="0.25">
      <c r="N132" s="3"/>
    </row>
    <row r="133" spans="2:14" x14ac:dyDescent="0.25">
      <c r="C133" s="1"/>
      <c r="N133" s="3"/>
    </row>
    <row r="134" spans="2:14" x14ac:dyDescent="0.25">
      <c r="C134" s="1"/>
      <c r="N134" s="6"/>
    </row>
    <row r="135" spans="2:14" x14ac:dyDescent="0.25">
      <c r="C135" s="1"/>
      <c r="N135" s="3"/>
    </row>
    <row r="136" spans="2:14" x14ac:dyDescent="0.25">
      <c r="C136" s="1"/>
      <c r="N136" s="3"/>
    </row>
    <row r="137" spans="2:14" x14ac:dyDescent="0.25">
      <c r="C137" s="1"/>
      <c r="N137" s="3"/>
    </row>
    <row r="138" spans="2:14" x14ac:dyDescent="0.25">
      <c r="C138" s="1"/>
      <c r="N138" s="3"/>
    </row>
    <row r="139" spans="2:14" x14ac:dyDescent="0.25">
      <c r="C139" s="1"/>
      <c r="N139" s="3"/>
    </row>
    <row r="140" spans="2:14" x14ac:dyDescent="0.25">
      <c r="C140" s="1"/>
      <c r="N140" s="3"/>
    </row>
    <row r="141" spans="2:14" x14ac:dyDescent="0.25">
      <c r="C141" s="1"/>
      <c r="N141" s="3"/>
    </row>
    <row r="142" spans="2:14" x14ac:dyDescent="0.25">
      <c r="C142" s="1"/>
      <c r="N142" s="3"/>
    </row>
    <row r="143" spans="2:14" x14ac:dyDescent="0.25">
      <c r="C143" s="1"/>
      <c r="N143" s="3"/>
    </row>
    <row r="144" spans="2:14" x14ac:dyDescent="0.25">
      <c r="C144" s="1"/>
      <c r="N144" s="3"/>
    </row>
    <row r="145" spans="1:14" x14ac:dyDescent="0.25">
      <c r="C145" s="1"/>
      <c r="N145" s="3"/>
    </row>
    <row r="146" spans="1:14" ht="15.75" thickBot="1" x14ac:dyDescent="0.3">
      <c r="C146" s="1"/>
      <c r="N146" s="6"/>
    </row>
    <row r="147" spans="1:14" x14ac:dyDescent="0.25">
      <c r="A147" s="46"/>
      <c r="B147" s="47" t="s">
        <v>3</v>
      </c>
      <c r="C147" s="47" t="s">
        <v>1</v>
      </c>
      <c r="D147" s="47" t="s">
        <v>2</v>
      </c>
      <c r="E147" s="48" t="s">
        <v>0</v>
      </c>
      <c r="N147" s="3"/>
    </row>
    <row r="148" spans="1:14" ht="15.75" thickBot="1" x14ac:dyDescent="0.3">
      <c r="A148" s="49" t="s">
        <v>34</v>
      </c>
      <c r="B148" s="50">
        <v>0.17269999999999999</v>
      </c>
      <c r="C148" s="50">
        <v>0.09</v>
      </c>
      <c r="D148" s="50">
        <v>0.1462</v>
      </c>
      <c r="E148" s="51">
        <v>0.1079</v>
      </c>
      <c r="N148" s="3"/>
    </row>
    <row r="149" spans="1:14" ht="15.75" thickTop="1" x14ac:dyDescent="0.25">
      <c r="A149" s="52">
        <v>5</v>
      </c>
      <c r="B149" s="55">
        <f>B$148*$A149</f>
        <v>0.86349999999999993</v>
      </c>
      <c r="C149" s="55">
        <f t="shared" ref="C149:E152" si="72">C$148*$A149</f>
        <v>0.44999999999999996</v>
      </c>
      <c r="D149" s="55">
        <f t="shared" si="72"/>
        <v>0.73099999999999998</v>
      </c>
      <c r="E149" s="55">
        <f t="shared" si="72"/>
        <v>0.53949999999999998</v>
      </c>
      <c r="N149" s="3"/>
    </row>
    <row r="150" spans="1:14" x14ac:dyDescent="0.25">
      <c r="A150" s="53">
        <v>10</v>
      </c>
      <c r="B150" s="55">
        <f t="shared" ref="B150:B152" si="73">B$148*$A150</f>
        <v>1.7269999999999999</v>
      </c>
      <c r="C150" s="55">
        <f t="shared" si="72"/>
        <v>0.89999999999999991</v>
      </c>
      <c r="D150" s="55">
        <f t="shared" si="72"/>
        <v>1.462</v>
      </c>
      <c r="E150" s="55">
        <f t="shared" si="72"/>
        <v>1.079</v>
      </c>
      <c r="N150" s="3"/>
    </row>
    <row r="151" spans="1:14" x14ac:dyDescent="0.25">
      <c r="A151" s="53">
        <v>15</v>
      </c>
      <c r="B151" s="55">
        <f t="shared" si="73"/>
        <v>2.5905</v>
      </c>
      <c r="C151" s="55">
        <f t="shared" si="72"/>
        <v>1.3499999999999999</v>
      </c>
      <c r="D151" s="55">
        <f t="shared" si="72"/>
        <v>2.1930000000000001</v>
      </c>
      <c r="E151" s="55">
        <f t="shared" si="72"/>
        <v>1.6185</v>
      </c>
      <c r="N151" s="3"/>
    </row>
    <row r="152" spans="1:14" ht="15.75" thickBot="1" x14ac:dyDescent="0.3">
      <c r="A152" s="54">
        <v>20</v>
      </c>
      <c r="B152" s="55">
        <f t="shared" si="73"/>
        <v>3.4539999999999997</v>
      </c>
      <c r="C152" s="55">
        <f t="shared" si="72"/>
        <v>1.7999999999999998</v>
      </c>
      <c r="D152" s="55">
        <f t="shared" si="72"/>
        <v>2.9239999999999999</v>
      </c>
      <c r="E152" s="55">
        <f t="shared" si="72"/>
        <v>2.1579999999999999</v>
      </c>
      <c r="N152" s="3"/>
    </row>
    <row r="153" spans="1:14" x14ac:dyDescent="0.25">
      <c r="C153" s="1"/>
      <c r="N153" s="3"/>
    </row>
    <row r="154" spans="1:14" x14ac:dyDescent="0.25">
      <c r="C154" s="1"/>
      <c r="N154" s="3"/>
    </row>
    <row r="155" spans="1:14" x14ac:dyDescent="0.25">
      <c r="C155" s="1"/>
      <c r="N155" s="3"/>
    </row>
    <row r="156" spans="1:14" x14ac:dyDescent="0.25">
      <c r="C156" s="1"/>
      <c r="N156" s="3"/>
    </row>
    <row r="157" spans="1:14" x14ac:dyDescent="0.25">
      <c r="C157" s="1"/>
      <c r="N157" s="3"/>
    </row>
    <row r="158" spans="1:14" x14ac:dyDescent="0.25">
      <c r="C158" s="1"/>
      <c r="N158" s="3"/>
    </row>
    <row r="159" spans="1:14" x14ac:dyDescent="0.25">
      <c r="C159" s="1"/>
    </row>
    <row r="160" spans="1:14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1:36" x14ac:dyDescent="0.25">
      <c r="C177" s="1"/>
    </row>
    <row r="178" spans="1:36" x14ac:dyDescent="0.25">
      <c r="B178" t="s">
        <v>30</v>
      </c>
      <c r="C178" s="1"/>
      <c r="J178" t="s">
        <v>19</v>
      </c>
      <c r="T178" t="s">
        <v>30</v>
      </c>
      <c r="X178" t="s">
        <v>19</v>
      </c>
    </row>
    <row r="179" spans="1:36" x14ac:dyDescent="0.25">
      <c r="A179" t="s">
        <v>35</v>
      </c>
      <c r="B179">
        <v>5</v>
      </c>
      <c r="C179" s="1"/>
      <c r="F179">
        <v>10</v>
      </c>
      <c r="J179">
        <v>5</v>
      </c>
      <c r="N179">
        <v>10</v>
      </c>
      <c r="S179" t="s">
        <v>35</v>
      </c>
      <c r="T179">
        <v>15</v>
      </c>
      <c r="X179">
        <v>15</v>
      </c>
    </row>
    <row r="180" spans="1:36" x14ac:dyDescent="0.25">
      <c r="A180" t="s">
        <v>31</v>
      </c>
      <c r="B180" t="s">
        <v>3</v>
      </c>
      <c r="C180" s="1" t="s">
        <v>1</v>
      </c>
      <c r="D180" t="s">
        <v>2</v>
      </c>
      <c r="E180" t="s">
        <v>18</v>
      </c>
      <c r="F180" t="s">
        <v>3</v>
      </c>
      <c r="G180" t="s">
        <v>1</v>
      </c>
      <c r="H180" t="s">
        <v>2</v>
      </c>
      <c r="I180" t="s">
        <v>18</v>
      </c>
      <c r="J180" t="s">
        <v>3</v>
      </c>
      <c r="K180" t="s">
        <v>1</v>
      </c>
      <c r="L180" t="s">
        <v>2</v>
      </c>
      <c r="M180" t="s">
        <v>18</v>
      </c>
      <c r="N180" t="s">
        <v>3</v>
      </c>
      <c r="O180" t="s">
        <v>1</v>
      </c>
      <c r="P180" t="s">
        <v>2</v>
      </c>
      <c r="Q180" t="s">
        <v>18</v>
      </c>
      <c r="S180" t="s">
        <v>31</v>
      </c>
      <c r="T180" t="s">
        <v>3</v>
      </c>
      <c r="U180" t="s">
        <v>1</v>
      </c>
      <c r="V180" t="s">
        <v>2</v>
      </c>
      <c r="W180" t="s">
        <v>18</v>
      </c>
      <c r="X180" t="s">
        <v>3</v>
      </c>
      <c r="Y180" t="s">
        <v>1</v>
      </c>
      <c r="Z180" t="s">
        <v>2</v>
      </c>
      <c r="AA180" t="s">
        <v>18</v>
      </c>
    </row>
    <row r="181" spans="1:36" x14ac:dyDescent="0.25">
      <c r="A181" t="s">
        <v>32</v>
      </c>
      <c r="B181">
        <v>1.1131903921209345</v>
      </c>
      <c r="C181" s="1">
        <v>1.2076030916844032</v>
      </c>
      <c r="D181">
        <v>1.4497153142503105</v>
      </c>
      <c r="E181">
        <v>1.581216124536873</v>
      </c>
      <c r="F181">
        <v>2.3365551947965284</v>
      </c>
      <c r="G181">
        <v>1.5785913874818671</v>
      </c>
      <c r="H181">
        <v>2.5880415936196282</v>
      </c>
      <c r="I181">
        <v>2.0181336004411627</v>
      </c>
      <c r="J181">
        <v>0.16151830494206965</v>
      </c>
      <c r="K181">
        <v>0.55137882078331624</v>
      </c>
      <c r="L181">
        <v>0.66942115407028202</v>
      </c>
      <c r="M181">
        <v>0.11219913286784584</v>
      </c>
      <c r="N181">
        <v>0.66181272600727581</v>
      </c>
      <c r="O181">
        <v>0.66889246800208091</v>
      </c>
      <c r="P181">
        <v>0.54649918494177274</v>
      </c>
      <c r="Q181">
        <v>7.4753370163568797E-2</v>
      </c>
      <c r="S181" t="s">
        <v>32</v>
      </c>
      <c r="T181">
        <v>3.8282846457055926</v>
      </c>
      <c r="U181" t="e">
        <v>#DIV/0!</v>
      </c>
      <c r="V181">
        <v>3.7268332999124834</v>
      </c>
      <c r="W181" t="e">
        <v>#DIV/0!</v>
      </c>
      <c r="X181">
        <v>0.38331460418624858</v>
      </c>
      <c r="Y181" t="e">
        <v>#DIV/0!</v>
      </c>
      <c r="Z181">
        <v>0.94106791041866955</v>
      </c>
      <c r="AA181" t="e">
        <v>#DIV/0!</v>
      </c>
    </row>
    <row r="182" spans="1:36" x14ac:dyDescent="0.25">
      <c r="A182" t="s">
        <v>25</v>
      </c>
      <c r="B182">
        <v>0.5567362054690701</v>
      </c>
      <c r="C182" s="1">
        <v>0.79028911947022884</v>
      </c>
      <c r="D182">
        <v>0.69790847168426839</v>
      </c>
      <c r="E182">
        <v>1.1976168824309887</v>
      </c>
      <c r="F182">
        <v>1.3124154345291104</v>
      </c>
      <c r="G182">
        <v>1.3037436941603155</v>
      </c>
      <c r="H182">
        <v>1.6109818854426159</v>
      </c>
      <c r="I182">
        <v>1.790007530779645</v>
      </c>
      <c r="J182">
        <v>0.12728818419665874</v>
      </c>
      <c r="K182">
        <v>0.30352308069361811</v>
      </c>
      <c r="L182">
        <v>3.9593126382614079E-2</v>
      </c>
      <c r="M182">
        <v>0.18772112862438298</v>
      </c>
      <c r="N182">
        <v>0.36175265998391271</v>
      </c>
      <c r="O182">
        <v>0.53783247800709333</v>
      </c>
      <c r="P182">
        <v>0.50269317941240876</v>
      </c>
      <c r="Q182">
        <v>0.15090233829137223</v>
      </c>
      <c r="S182" t="s">
        <v>25</v>
      </c>
      <c r="T182">
        <v>2.8025333929812679</v>
      </c>
      <c r="V182">
        <v>3.2578735937687573</v>
      </c>
      <c r="X182">
        <v>0.31852730928163869</v>
      </c>
      <c r="Z182">
        <v>1.2217124704056486</v>
      </c>
    </row>
    <row r="183" spans="1:36" x14ac:dyDescent="0.25">
      <c r="A183" t="s">
        <v>33</v>
      </c>
      <c r="B183">
        <v>0.81440434668392758</v>
      </c>
      <c r="C183" s="1">
        <v>1.253402480075213</v>
      </c>
      <c r="D183">
        <v>1.0620298571807079</v>
      </c>
      <c r="E183">
        <v>1.2913524127822997</v>
      </c>
      <c r="F183">
        <v>2.0418036820308569</v>
      </c>
      <c r="G183">
        <v>1.8160569693025594</v>
      </c>
      <c r="H183">
        <v>2.086234332499239</v>
      </c>
      <c r="I183">
        <v>2.0339589310296895</v>
      </c>
      <c r="J183">
        <v>0.24946714322406449</v>
      </c>
      <c r="K183">
        <v>0.27961063909465445</v>
      </c>
      <c r="L183">
        <v>0.44964604448875528</v>
      </c>
      <c r="M183">
        <v>5.3166403123532768E-2</v>
      </c>
      <c r="N183">
        <v>2.8186576179992935E-2</v>
      </c>
      <c r="O183">
        <v>0.22413297677427704</v>
      </c>
      <c r="P183">
        <v>0.42302625768836843</v>
      </c>
      <c r="Q183">
        <v>0.13896308140713554</v>
      </c>
      <c r="S183" t="s">
        <v>33</v>
      </c>
      <c r="T183">
        <v>3.4942118411250633</v>
      </c>
      <c r="U183" t="e">
        <v>#DIV/0!</v>
      </c>
      <c r="V183">
        <v>3.768795592003976</v>
      </c>
      <c r="W183" t="e">
        <v>#DIV/0!</v>
      </c>
      <c r="X183">
        <v>0.11669547053075145</v>
      </c>
      <c r="Y183" t="e">
        <v>#DIV/0!</v>
      </c>
      <c r="Z183">
        <v>1.0935799428639634</v>
      </c>
      <c r="AA183" t="e">
        <v>#DIV/0!</v>
      </c>
    </row>
    <row r="184" spans="1:36" x14ac:dyDescent="0.25">
      <c r="C184" s="1"/>
    </row>
    <row r="185" spans="1:36" x14ac:dyDescent="0.25">
      <c r="B185" s="2" t="s">
        <v>38</v>
      </c>
      <c r="C185" s="57"/>
      <c r="D185" s="2"/>
      <c r="E185" s="2"/>
      <c r="F185" s="2" t="s">
        <v>39</v>
      </c>
      <c r="G185" s="57"/>
      <c r="H185" s="2"/>
      <c r="I185" s="2"/>
      <c r="K185" s="2" t="s">
        <v>40</v>
      </c>
      <c r="L185" s="57"/>
      <c r="M185" s="2"/>
      <c r="N185" s="2"/>
      <c r="O185" s="2" t="s">
        <v>41</v>
      </c>
      <c r="P185" s="57"/>
      <c r="Q185" s="2"/>
      <c r="R185" s="2"/>
      <c r="T185" s="2" t="s">
        <v>42</v>
      </c>
      <c r="U185" s="57"/>
      <c r="V185" s="2"/>
      <c r="W185" s="2"/>
      <c r="X185" s="2" t="s">
        <v>43</v>
      </c>
      <c r="Y185" s="57"/>
      <c r="Z185" s="2"/>
      <c r="AA185" s="2"/>
      <c r="AC185" s="2" t="s">
        <v>44</v>
      </c>
      <c r="AD185" s="57"/>
      <c r="AE185" s="2"/>
      <c r="AF185" s="2"/>
      <c r="AG185" s="2" t="s">
        <v>45</v>
      </c>
      <c r="AH185" s="57"/>
      <c r="AI185" s="2"/>
      <c r="AJ185" s="2"/>
    </row>
    <row r="186" spans="1:36" x14ac:dyDescent="0.25">
      <c r="B186" s="2">
        <v>260</v>
      </c>
      <c r="C186" s="57">
        <v>280</v>
      </c>
      <c r="D186" s="2" t="s">
        <v>36</v>
      </c>
      <c r="E186" s="2" t="s">
        <v>37</v>
      </c>
      <c r="F186" s="2">
        <v>260</v>
      </c>
      <c r="G186" s="57">
        <v>280</v>
      </c>
      <c r="H186" s="2" t="s">
        <v>36</v>
      </c>
      <c r="I186" s="2" t="s">
        <v>37</v>
      </c>
      <c r="K186" s="2">
        <v>260</v>
      </c>
      <c r="L186" s="57">
        <v>280</v>
      </c>
      <c r="M186" s="2" t="s">
        <v>36</v>
      </c>
      <c r="N186" s="2" t="s">
        <v>37</v>
      </c>
      <c r="O186" s="2">
        <v>260</v>
      </c>
      <c r="P186" s="57">
        <v>280</v>
      </c>
      <c r="Q186" s="2" t="s">
        <v>36</v>
      </c>
      <c r="R186" s="2" t="s">
        <v>37</v>
      </c>
      <c r="T186" s="2">
        <v>260</v>
      </c>
      <c r="U186" s="57">
        <v>280</v>
      </c>
      <c r="V186" s="2" t="s">
        <v>36</v>
      </c>
      <c r="W186" s="2" t="s">
        <v>37</v>
      </c>
      <c r="X186" s="2">
        <v>260</v>
      </c>
      <c r="Y186" s="57">
        <v>280</v>
      </c>
      <c r="Z186" s="2" t="s">
        <v>36</v>
      </c>
      <c r="AA186" s="2" t="s">
        <v>37</v>
      </c>
      <c r="AC186" s="2">
        <v>260</v>
      </c>
      <c r="AD186" s="57">
        <v>280</v>
      </c>
      <c r="AE186" s="2" t="s">
        <v>36</v>
      </c>
      <c r="AF186" s="2" t="s">
        <v>37</v>
      </c>
      <c r="AG186" s="2">
        <v>260</v>
      </c>
      <c r="AH186" s="57">
        <v>280</v>
      </c>
      <c r="AI186" s="2" t="s">
        <v>36</v>
      </c>
      <c r="AJ186" s="2" t="s">
        <v>37</v>
      </c>
    </row>
    <row r="187" spans="1:36" x14ac:dyDescent="0.25">
      <c r="A187" s="2">
        <v>5</v>
      </c>
      <c r="B187" s="10">
        <v>1.1131903921209345</v>
      </c>
      <c r="C187" s="10">
        <v>0.5567362054690701</v>
      </c>
      <c r="D187" s="10">
        <v>0.81440434668392758</v>
      </c>
      <c r="E187" s="59">
        <v>0.86349999999999993</v>
      </c>
      <c r="F187" s="10">
        <v>0.16151830494206965</v>
      </c>
      <c r="G187" s="10">
        <v>0.12728818419665874</v>
      </c>
      <c r="H187" s="10">
        <v>0.24946714322406449</v>
      </c>
      <c r="I187" s="59"/>
      <c r="K187" s="10">
        <v>1.2076030916844032</v>
      </c>
      <c r="L187" s="10">
        <v>0.79028911947022884</v>
      </c>
      <c r="M187" s="10">
        <v>1.253402480075213</v>
      </c>
      <c r="N187" s="59">
        <v>0.44999999999999996</v>
      </c>
      <c r="O187" s="10"/>
      <c r="P187" s="10"/>
      <c r="Q187" s="10"/>
      <c r="R187" s="59"/>
      <c r="T187" s="10">
        <v>1.4497153142503105</v>
      </c>
      <c r="U187" s="10">
        <v>0.69790847168426839</v>
      </c>
      <c r="V187" s="10">
        <v>1.0620298571807079</v>
      </c>
      <c r="W187" s="59">
        <v>0.73099999999999998</v>
      </c>
      <c r="X187" s="10"/>
      <c r="Y187" s="10"/>
      <c r="Z187" s="10"/>
      <c r="AA187" s="59"/>
      <c r="AC187" s="10">
        <v>1.581216124536873</v>
      </c>
      <c r="AD187" s="10">
        <v>1.1976168824309887</v>
      </c>
      <c r="AE187" s="10">
        <v>1.2913524127822997</v>
      </c>
      <c r="AF187" s="55">
        <v>0.53949999999999998</v>
      </c>
      <c r="AG187" s="10"/>
      <c r="AH187" s="10"/>
      <c r="AI187" s="10"/>
      <c r="AJ187" s="59"/>
    </row>
    <row r="188" spans="1:36" x14ac:dyDescent="0.25">
      <c r="A188" s="2">
        <v>10</v>
      </c>
      <c r="B188" s="10">
        <v>2.3365551947965284</v>
      </c>
      <c r="C188" s="10">
        <v>1.3124154345291104</v>
      </c>
      <c r="D188" s="10">
        <v>2.0418036820308569</v>
      </c>
      <c r="E188" s="59">
        <v>1.7269999999999999</v>
      </c>
      <c r="F188" s="10">
        <v>0.66181272600727581</v>
      </c>
      <c r="G188" s="10">
        <v>0.36175265998391271</v>
      </c>
      <c r="H188" s="10">
        <v>2.8186576179992935E-2</v>
      </c>
      <c r="I188" s="59"/>
      <c r="K188" s="10">
        <v>1.5785913874818671</v>
      </c>
      <c r="L188" s="10">
        <v>1.3037436941603155</v>
      </c>
      <c r="M188" s="10">
        <v>1.8160569693025594</v>
      </c>
      <c r="N188" s="59">
        <v>0.89999999999999991</v>
      </c>
      <c r="O188" s="10"/>
      <c r="P188" s="10"/>
      <c r="Q188" s="10"/>
      <c r="R188" s="59"/>
      <c r="T188" s="10">
        <v>2.5880415936196282</v>
      </c>
      <c r="U188" s="10">
        <v>1.6109818854426159</v>
      </c>
      <c r="V188" s="10">
        <v>2.086234332499239</v>
      </c>
      <c r="W188" s="59">
        <v>1.462</v>
      </c>
      <c r="X188" s="10"/>
      <c r="Y188" s="10"/>
      <c r="Z188" s="10"/>
      <c r="AA188" s="59"/>
      <c r="AC188" s="10">
        <v>2.0181336004411627</v>
      </c>
      <c r="AD188" s="10">
        <v>1.790007530779645</v>
      </c>
      <c r="AE188" s="10">
        <v>2.0339589310296895</v>
      </c>
      <c r="AF188" s="55">
        <v>1.079</v>
      </c>
      <c r="AG188" s="10"/>
      <c r="AH188" s="10"/>
      <c r="AI188" s="10"/>
      <c r="AJ188" s="59"/>
    </row>
    <row r="189" spans="1:36" x14ac:dyDescent="0.25">
      <c r="A189" s="2">
        <v>15</v>
      </c>
      <c r="B189" s="10">
        <v>3.8282846457055926</v>
      </c>
      <c r="C189" s="10">
        <v>2.8025333929812679</v>
      </c>
      <c r="D189" s="10">
        <v>3.4942118411250633</v>
      </c>
      <c r="E189" s="59">
        <v>2.5905</v>
      </c>
      <c r="F189" s="10">
        <v>0.38331460418624858</v>
      </c>
      <c r="G189" s="10">
        <v>0.31852730928163869</v>
      </c>
      <c r="H189" s="10">
        <v>0.11669547053075145</v>
      </c>
      <c r="I189" s="59"/>
      <c r="K189" s="56">
        <v>2</v>
      </c>
      <c r="L189" s="56">
        <v>2</v>
      </c>
      <c r="M189" s="56">
        <v>2</v>
      </c>
      <c r="N189" s="59">
        <v>1.3499999999999999</v>
      </c>
      <c r="O189" s="10"/>
      <c r="P189" s="10"/>
      <c r="Q189" s="10"/>
      <c r="R189" s="59"/>
      <c r="T189" s="10">
        <v>3.7268332999124834</v>
      </c>
      <c r="U189" s="10">
        <v>3.2578735937687573</v>
      </c>
      <c r="V189" s="10">
        <v>3.768795592003976</v>
      </c>
      <c r="W189" s="59">
        <v>2.1930000000000001</v>
      </c>
      <c r="X189" s="10"/>
      <c r="Y189" s="10"/>
      <c r="Z189" s="10"/>
      <c r="AA189" s="59"/>
      <c r="AC189" s="56">
        <v>2.2999999999999998</v>
      </c>
      <c r="AD189" s="56">
        <v>2.2999999999999998</v>
      </c>
      <c r="AE189" s="56">
        <v>2.2999999999999998</v>
      </c>
      <c r="AF189" s="55">
        <v>1.6185</v>
      </c>
      <c r="AG189" s="10"/>
      <c r="AH189" s="10"/>
      <c r="AI189" s="10"/>
      <c r="AJ189" s="59"/>
    </row>
    <row r="190" spans="1:36" x14ac:dyDescent="0.25">
      <c r="A190" s="58">
        <v>20</v>
      </c>
      <c r="B190" s="56">
        <v>4.2</v>
      </c>
      <c r="C190" s="56">
        <v>4.2</v>
      </c>
      <c r="D190" s="56">
        <v>4.2</v>
      </c>
      <c r="E190" s="16">
        <v>3.4539999999999997</v>
      </c>
      <c r="F190" s="56"/>
      <c r="G190" s="56"/>
      <c r="H190" s="56"/>
      <c r="I190" s="16"/>
      <c r="K190" s="56">
        <v>2</v>
      </c>
      <c r="L190" s="56">
        <v>2</v>
      </c>
      <c r="M190" s="56">
        <v>2</v>
      </c>
      <c r="N190" s="16">
        <v>1.7999999999999998</v>
      </c>
      <c r="O190" s="56"/>
      <c r="P190" s="56"/>
      <c r="Q190" s="56"/>
      <c r="R190" s="16"/>
      <c r="T190" s="56">
        <v>4.2</v>
      </c>
      <c r="U190" s="56">
        <v>4.2</v>
      </c>
      <c r="V190" s="56">
        <v>4.2</v>
      </c>
      <c r="W190" s="16">
        <v>2.9239999999999999</v>
      </c>
      <c r="X190" s="56"/>
      <c r="Y190" s="56"/>
      <c r="Z190" s="56"/>
      <c r="AA190" s="16"/>
      <c r="AC190" s="56">
        <v>2.2999999999999998</v>
      </c>
      <c r="AD190" s="56">
        <v>2.2999999999999998</v>
      </c>
      <c r="AE190" s="56">
        <v>2.2999999999999998</v>
      </c>
      <c r="AF190" s="55">
        <v>2.1579999999999999</v>
      </c>
      <c r="AG190" s="56"/>
      <c r="AH190" s="56"/>
      <c r="AI190" s="56"/>
      <c r="AJ190" s="16"/>
    </row>
  </sheetData>
  <mergeCells count="12">
    <mergeCell ref="B101:E101"/>
    <mergeCell ref="F101:I101"/>
    <mergeCell ref="B100:I100"/>
    <mergeCell ref="J100:Q100"/>
    <mergeCell ref="J101:M101"/>
    <mergeCell ref="N101:Q101"/>
    <mergeCell ref="AB100:AI100"/>
    <mergeCell ref="T101:W101"/>
    <mergeCell ref="X101:AA101"/>
    <mergeCell ref="AF101:AI101"/>
    <mergeCell ref="T100:W100"/>
    <mergeCell ref="X100:AA10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Figures_050914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Ryu, Hodon</dc:creator>
  <cp:lastModifiedBy>Ryu, Hodon</cp:lastModifiedBy>
  <dcterms:created xsi:type="dcterms:W3CDTF">2013-11-21T13:06:59Z</dcterms:created>
  <dcterms:modified xsi:type="dcterms:W3CDTF">2018-08-23T18:45:27Z</dcterms:modified>
</cp:coreProperties>
</file>