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900" yWindow="0" windowWidth="25605" windowHeight="10635" activeTab="0"/>
  </bookViews>
  <sheets>
    <sheet name="Input Output" sheetId="1" r:id="rId1"/>
    <sheet name="Petri " sheetId="2" r:id="rId2"/>
    <sheet name="Germicidal Calculator" sheetId="3" r:id="rId3"/>
    <sheet name="Emission spectrum 3 rows" sheetId="4" r:id="rId4"/>
    <sheet name="Emission spectrum 2 rows" sheetId="5" r:id="rId5"/>
  </sheets>
  <externalReferences>
    <externalReference r:id="rId8"/>
    <externalReference r:id="rId9"/>
    <externalReference r:id="rId10"/>
    <externalReference r:id="rId11"/>
  </externalReferences>
  <definedNames>
    <definedName name="edicted" localSheetId="4">#REF!</definedName>
    <definedName name="edicted">#REF!</definedName>
    <definedName name="fluc" localSheetId="4">#REF!</definedName>
    <definedName name="fluc">#REF!</definedName>
    <definedName name="FLUX">#REF!</definedName>
    <definedName name="man" localSheetId="4">#REF!</definedName>
    <definedName name="man">#REF!</definedName>
    <definedName name="MAX">#REF!</definedName>
    <definedName name="min" localSheetId="4">#REF!</definedName>
    <definedName name="min">#REF!</definedName>
    <definedName name="_xlnm.Print_Area" localSheetId="1">'Petri '!$R$9:$Z$36</definedName>
    <definedName name="q">#REF!</definedName>
    <definedName name="v" localSheetId="4">#REF!</definedName>
    <definedName name="v">#REF!</definedName>
    <definedName name="YesNo">'[4]Lists'!$A$2:$A$3</definedName>
  </definedNames>
  <calcPr fullCalcOnLoad="1"/>
</workbook>
</file>

<file path=xl/sharedStrings.xml><?xml version="1.0" encoding="utf-8"?>
<sst xmlns="http://schemas.openxmlformats.org/spreadsheetml/2006/main" count="127" uniqueCount="98">
  <si>
    <t>2) Modify column D in the Germicidal Calculator tab to calculate radiometer</t>
  </si>
  <si>
    <t xml:space="preserve">   sensitivity relative to the weighted average wavelength</t>
  </si>
  <si>
    <t>3) Paste water absorbance spectrum (200 - 300 nm) in column L</t>
  </si>
  <si>
    <t>4) Enter radiometer factor for weighted average wavelength into radiometer</t>
  </si>
  <si>
    <t>5) Enter irradiance reading for center of petri dish (mW/cm2)</t>
  </si>
  <si>
    <t xml:space="preserve">6) Enter petri factor </t>
  </si>
  <si>
    <t>7) Enter reflection factor for weighted average wavelength</t>
  </si>
  <si>
    <t xml:space="preserve">8) Enter sample depth and distance from sample to beam below. </t>
  </si>
  <si>
    <t xml:space="preserve">9) Enter desired UV doses </t>
  </si>
  <si>
    <t>Weighted Avg:</t>
  </si>
  <si>
    <t>Wavelength (nm)</t>
  </si>
  <si>
    <r>
      <t>R</t>
    </r>
    <r>
      <rPr>
        <b/>
        <sz val="10"/>
        <rFont val="Calibri"/>
        <family val="2"/>
      </rPr>
      <t xml:space="preserve">ated </t>
    </r>
    <r>
      <rPr>
        <b/>
        <sz val="10"/>
        <rFont val="Calibri"/>
        <family val="2"/>
      </rPr>
      <t>La</t>
    </r>
    <r>
      <rPr>
        <b/>
        <sz val="10"/>
        <rFont val="Calibri"/>
        <family val="2"/>
      </rPr>
      <t xml:space="preserve">mp </t>
    </r>
    <r>
      <rPr>
        <b/>
        <sz val="10"/>
        <rFont val="Calibri"/>
        <family val="2"/>
      </rPr>
      <t>E</t>
    </r>
    <r>
      <rPr>
        <b/>
        <sz val="10"/>
        <rFont val="Calibri"/>
        <family val="2"/>
      </rPr>
      <t>nergy (RLE) over 200-300</t>
    </r>
    <r>
      <rPr>
        <b/>
        <sz val="10"/>
        <rFont val="Calibri"/>
        <family val="2"/>
      </rPr>
      <t xml:space="preserve"> nm</t>
    </r>
  </si>
  <si>
    <t xml:space="preserve"> Ii</t>
  </si>
  <si>
    <t>Peak</t>
  </si>
  <si>
    <t>Rad. Factor:</t>
  </si>
  <si>
    <t xml:space="preserve"> Spectrometer Measurement</t>
  </si>
  <si>
    <t>Calculating rated lamp energy (RLE)</t>
  </si>
  <si>
    <t>MP UV Dose Calculations</t>
  </si>
  <si>
    <t>y</t>
  </si>
  <si>
    <r>
      <t>Incident I</t>
    </r>
    <r>
      <rPr>
        <vertAlign val="subscript"/>
        <sz val="11"/>
        <color indexed="8"/>
        <rFont val="Calibri"/>
        <family val="2"/>
      </rPr>
      <t>R</t>
    </r>
    <r>
      <rPr>
        <sz val="11"/>
        <color indexed="8"/>
        <rFont val="Calibri"/>
        <family val="2"/>
      </rPr>
      <t>=</t>
    </r>
  </si>
  <si>
    <t>10) Outputs are in blue</t>
  </si>
  <si>
    <t>RLE</t>
  </si>
  <si>
    <t xml:space="preserve">Input: </t>
  </si>
  <si>
    <r>
      <t>mW/cm</t>
    </r>
    <r>
      <rPr>
        <vertAlign val="superscript"/>
        <sz val="11"/>
        <color indexed="8"/>
        <rFont val="Calibri"/>
        <family val="2"/>
      </rPr>
      <t>2</t>
    </r>
  </si>
  <si>
    <t>Petri factor =</t>
  </si>
  <si>
    <t>Sample depth in the petri dish =</t>
  </si>
  <si>
    <t>cm</t>
  </si>
  <si>
    <t xml:space="preserve">Output: </t>
  </si>
  <si>
    <t xml:space="preserve">Incident irradiance = </t>
  </si>
  <si>
    <t xml:space="preserve">Average irradiance = </t>
  </si>
  <si>
    <t>UV Dose Required</t>
  </si>
  <si>
    <t>Exposure Time</t>
  </si>
  <si>
    <r>
      <t>(mJ/cm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>)</t>
    </r>
  </si>
  <si>
    <t>(sec)</t>
  </si>
  <si>
    <t>min</t>
  </si>
  <si>
    <t>sec</t>
  </si>
  <si>
    <r>
      <t>L</t>
    </r>
    <r>
      <rPr>
        <b/>
        <vertAlign val="subscript"/>
        <sz val="10"/>
        <rFont val="Symbol"/>
        <family val="1"/>
      </rPr>
      <t>(l</t>
    </r>
    <r>
      <rPr>
        <b/>
        <vertAlign val="subscript"/>
        <sz val="10"/>
        <rFont val="Calibri"/>
        <family val="2"/>
      </rPr>
      <t>)</t>
    </r>
    <r>
      <rPr>
        <b/>
        <sz val="10"/>
        <rFont val="Calibri"/>
        <family val="2"/>
      </rPr>
      <t xml:space="preserve">
RLE/TRLE (Same as column B)</t>
    </r>
  </si>
  <si>
    <t>3.  Place the Petri dish "inner" radius into Cell Q27.</t>
  </si>
  <si>
    <t>4.  The Petri factor is calculated in Cell Q20</t>
  </si>
  <si>
    <t>Water Absorbance</t>
  </si>
  <si>
    <t xml:space="preserve">Absorbance </t>
  </si>
  <si>
    <t>Water Factor</t>
  </si>
  <si>
    <t>Average Irradiance  Calc</t>
  </si>
  <si>
    <t>x</t>
  </si>
  <si>
    <t>x1, x2</t>
  </si>
  <si>
    <t>y1, y2</t>
  </si>
  <si>
    <t>interpolated</t>
  </si>
  <si>
    <t>Average Irradiance</t>
  </si>
  <si>
    <t>TRLE:</t>
  </si>
  <si>
    <t>Lamp Correction Factor, fp</t>
  </si>
  <si>
    <t>Distance from sample to beam =</t>
  </si>
  <si>
    <t>UVT (254) =</t>
  </si>
  <si>
    <t>Average Irradiance =</t>
  </si>
  <si>
    <t>TRLE</t>
  </si>
  <si>
    <t>1) Paste emission spectrum from Ocean Optics spectrometer in column I</t>
  </si>
  <si>
    <t>Incident Irradiance =</t>
  </si>
  <si>
    <t>Petri Factor =</t>
  </si>
  <si>
    <t>Sample Depth =</t>
  </si>
  <si>
    <t>Sample to beam =</t>
  </si>
  <si>
    <t>Divergence Factor =</t>
  </si>
  <si>
    <t>Reflection Factor =</t>
  </si>
  <si>
    <t>Sensor Factor =</t>
  </si>
  <si>
    <t>Interpolation over germicidal range (200 to 300)</t>
  </si>
  <si>
    <t>UV Dose Calculations for a Low Pressure UV Lamp</t>
  </si>
  <si>
    <t>Calculations for carrying out a Dose-Reponse Curve</t>
  </si>
  <si>
    <t>Jim Bolton - Bolton Photosciences Inc., 92 Main St., Ayr, ON, Canada N0B 1E0</t>
  </si>
  <si>
    <t>for a low pressure UV lamp</t>
  </si>
  <si>
    <t>Tel: 519-741-6283; Fax: 519-632-8941; Email: jbolton@boltonuv.com</t>
  </si>
  <si>
    <t>Programmed by Jim Bolton (519-741-6283)</t>
  </si>
  <si>
    <t>Steps:</t>
  </si>
  <si>
    <t>Radiometer Calibration Scan Data (Linden)</t>
  </si>
  <si>
    <t>Absorbance</t>
  </si>
  <si>
    <t>Wavelength</t>
  </si>
  <si>
    <t>RLE x radioeter sensitivity</t>
  </si>
  <si>
    <t>1.  Draw a 0.5 cm x 0.5 cm grid and place the center of the grid at the center of the collimated beam</t>
  </si>
  <si>
    <r>
      <t xml:space="preserve">2.  Measure the UV irradiance (with a radiometer) every 0.5 cm in the </t>
    </r>
    <r>
      <rPr>
        <i/>
        <sz val="10"/>
        <rFont val="Arial"/>
        <family val="0"/>
      </rPr>
      <t>x</t>
    </r>
    <r>
      <rPr>
        <sz val="10"/>
        <rFont val="Arial"/>
        <family val="0"/>
      </rPr>
      <t xml:space="preserve"> and </t>
    </r>
    <r>
      <rPr>
        <i/>
        <sz val="10"/>
        <rFont val="Arial"/>
        <family val="0"/>
      </rPr>
      <t>y</t>
    </r>
    <r>
      <rPr>
        <sz val="10"/>
        <rFont val="Arial"/>
        <family val="0"/>
      </rPr>
      <t xml:space="preserve"> directions and place into columns C and H below.</t>
    </r>
  </si>
  <si>
    <t>UV Distribution across the Petri Dish for a low pressure UV Lamp</t>
  </si>
  <si>
    <t xml:space="preserve">  Meter</t>
  </si>
  <si>
    <t>x</t>
  </si>
  <si>
    <t>y</t>
  </si>
  <si>
    <t xml:space="preserve">  Reading</t>
  </si>
  <si>
    <r>
      <t>m</t>
    </r>
    <r>
      <rPr>
        <sz val="10"/>
        <color indexed="8"/>
        <rFont val="Arial"/>
        <family val="2"/>
      </rPr>
      <t>W/cm</t>
    </r>
    <r>
      <rPr>
        <vertAlign val="superscript"/>
        <sz val="10"/>
        <color indexed="8"/>
        <rFont val="Arial"/>
        <family val="2"/>
      </rPr>
      <t>2</t>
    </r>
  </si>
  <si>
    <t>Ratio</t>
  </si>
  <si>
    <t>Petri Dish Radius =</t>
  </si>
  <si>
    <t>x        y</t>
  </si>
  <si>
    <t>Average Petri factor =</t>
  </si>
  <si>
    <t>Irradiance readingat 270 nm =</t>
  </si>
  <si>
    <t>-2.53E-04</t>
  </si>
  <si>
    <r>
      <t>Radiometer Sensitivity (f</t>
    </r>
    <r>
      <rPr>
        <b/>
        <vertAlign val="subscript"/>
        <sz val="10"/>
        <rFont val="Calibri"/>
        <family val="2"/>
      </rPr>
      <t>r</t>
    </r>
    <r>
      <rPr>
        <b/>
        <sz val="10"/>
        <rFont val="Calibri"/>
        <family val="2"/>
      </rPr>
      <t>) (relative to 270 nm)</t>
    </r>
  </si>
  <si>
    <t>Absorbance
DNA</t>
  </si>
  <si>
    <t>Relative 
Absorbance</t>
  </si>
  <si>
    <t>Germicidal 
Irraidance</t>
  </si>
  <si>
    <t xml:space="preserve">Germicidal irradiance = </t>
  </si>
  <si>
    <t xml:space="preserve">Action spectra irradiance = </t>
  </si>
  <si>
    <t>Action 
spectra</t>
  </si>
  <si>
    <t xml:space="preserve">Action 
Spectra 
Irradiance </t>
  </si>
  <si>
    <t>Action</t>
  </si>
  <si>
    <t xml:space="preserve">at 270 nm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</si>
</sst>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E+00"/>
    <numFmt numFmtId="166" formatCode="0.0000"/>
    <numFmt numFmtId="167" formatCode="0.0"/>
    <numFmt numFmtId="168" formatCode="0.000"/>
    <numFmt numFmtId="169" formatCode="0.00000"/>
    <numFmt numFmtId="170" formatCode="dd\-mmm\-yy"/>
    <numFmt numFmtId="171" formatCode="dd\-mmm"/>
  </numFmts>
  <fonts count="61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vertAlign val="subscript"/>
      <sz val="1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vertAlign val="subscript"/>
      <sz val="10"/>
      <name val="Symbol"/>
      <family val="1"/>
    </font>
    <font>
      <vertAlign val="subscript"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0"/>
    </font>
    <font>
      <sz val="10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0"/>
    </font>
    <font>
      <sz val="10"/>
      <color indexed="8"/>
      <name val="Symbol"/>
      <family val="1"/>
    </font>
    <font>
      <vertAlign val="superscript"/>
      <sz val="10"/>
      <color indexed="8"/>
      <name val="Arial"/>
      <family val="2"/>
    </font>
    <font>
      <sz val="10"/>
      <name val="Univers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3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Times New Roman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0"/>
    </font>
    <font>
      <b/>
      <sz val="16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ABEA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4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4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3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14" borderId="1" applyNumberFormat="0" applyAlignment="0" applyProtection="0"/>
    <xf numFmtId="0" fontId="49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26" fillId="0" borderId="3" applyNumberFormat="0" applyFill="0" applyAlignment="0" applyProtection="0"/>
    <xf numFmtId="0" fontId="35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0" borderId="6" applyNumberFormat="0" applyFill="0" applyAlignment="0" applyProtection="0"/>
    <xf numFmtId="0" fontId="54" fillId="26" borderId="0" applyNumberFormat="0" applyBorder="0" applyAlignment="0" applyProtection="0"/>
    <xf numFmtId="1" fontId="18" fillId="0" borderId="0">
      <alignment/>
      <protection/>
    </xf>
    <xf numFmtId="1" fontId="18" fillId="0" borderId="0">
      <alignment/>
      <protection/>
    </xf>
    <xf numFmtId="0" fontId="5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5" fillId="0" borderId="0">
      <alignment/>
      <protection/>
    </xf>
    <xf numFmtId="0" fontId="56" fillId="0" borderId="0">
      <alignment/>
      <protection/>
    </xf>
    <xf numFmtId="0" fontId="18" fillId="0" borderId="0">
      <alignment/>
      <protection/>
    </xf>
    <xf numFmtId="169" fontId="18" fillId="0" borderId="0">
      <alignment/>
      <protection/>
    </xf>
    <xf numFmtId="1" fontId="18" fillId="0" borderId="0">
      <alignment/>
      <protection/>
    </xf>
    <xf numFmtId="0" fontId="0" fillId="27" borderId="7" applyNumberFormat="0" applyFont="0" applyAlignment="0" applyProtection="0"/>
    <xf numFmtId="0" fontId="57" fillId="14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11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28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10" fillId="28" borderId="14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/>
    </xf>
    <xf numFmtId="0" fontId="5" fillId="28" borderId="10" xfId="0" applyFont="1" applyFill="1" applyBorder="1" applyAlignment="1">
      <alignment horizontal="center" vertical="center" wrapText="1"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 horizontal="righ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/>
    </xf>
    <xf numFmtId="168" fontId="8" fillId="0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8" fontId="8" fillId="29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68" fontId="5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11" fontId="0" fillId="0" borderId="0" xfId="0" applyNumberFormat="1" applyFont="1" applyFill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8" fillId="29" borderId="0" xfId="0" applyNumberFormat="1" applyFont="1" applyFill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29" borderId="0" xfId="0" applyFont="1" applyFill="1" applyBorder="1" applyAlignment="1">
      <alignment horizontal="center"/>
    </xf>
    <xf numFmtId="0" fontId="0" fillId="29" borderId="11" xfId="0" applyFont="1" applyFill="1" applyBorder="1" applyAlignment="1">
      <alignment horizontal="center"/>
    </xf>
    <xf numFmtId="0" fontId="0" fillId="29" borderId="14" xfId="0" applyFont="1" applyFill="1" applyBorder="1" applyAlignment="1">
      <alignment horizontal="center"/>
    </xf>
    <xf numFmtId="0" fontId="0" fillId="29" borderId="17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8" fillId="0" borderId="0" xfId="70" applyNumberFormat="1" applyFont="1" applyAlignment="1" applyProtection="1">
      <alignment/>
      <protection locked="0"/>
    </xf>
    <xf numFmtId="0" fontId="19" fillId="0" borderId="0" xfId="70" applyNumberFormat="1" applyFont="1" applyAlignment="1" applyProtection="1">
      <alignment horizontal="center"/>
      <protection locked="0"/>
    </xf>
    <xf numFmtId="0" fontId="20" fillId="0" borderId="0" xfId="69" applyNumberFormat="1" applyFont="1" applyAlignment="1">
      <alignment horizontal="right"/>
      <protection/>
    </xf>
    <xf numFmtId="170" fontId="20" fillId="0" borderId="0" xfId="69" applyNumberFormat="1" applyFont="1" applyAlignment="1">
      <alignment/>
      <protection/>
    </xf>
    <xf numFmtId="0" fontId="20" fillId="0" borderId="0" xfId="69" applyNumberFormat="1" applyFont="1" applyAlignment="1">
      <alignment/>
      <protection/>
    </xf>
    <xf numFmtId="0" fontId="18" fillId="0" borderId="0" xfId="69" applyNumberFormat="1" applyFont="1" applyAlignment="1">
      <alignment/>
      <protection/>
    </xf>
    <xf numFmtId="0" fontId="21" fillId="0" borderId="0" xfId="69" applyNumberFormat="1" applyFont="1" applyAlignment="1">
      <alignment horizontal="center"/>
      <protection/>
    </xf>
    <xf numFmtId="0" fontId="18" fillId="0" borderId="0" xfId="70" applyNumberFormat="1" applyAlignment="1" applyProtection="1">
      <alignment horizontal="center"/>
      <protection locked="0"/>
    </xf>
    <xf numFmtId="0" fontId="20" fillId="0" borderId="0" xfId="69" applyNumberFormat="1" applyFont="1" applyAlignment="1">
      <alignment horizontal="center"/>
      <protection/>
    </xf>
    <xf numFmtId="0" fontId="19" fillId="0" borderId="0" xfId="70" applyNumberFormat="1" applyFont="1" applyAlignment="1" applyProtection="1">
      <alignment/>
      <protection locked="0"/>
    </xf>
    <xf numFmtId="0" fontId="18" fillId="0" borderId="0" xfId="70" applyNumberFormat="1" applyAlignment="1" applyProtection="1">
      <alignment/>
      <protection locked="0"/>
    </xf>
    <xf numFmtId="0" fontId="18" fillId="0" borderId="0" xfId="70" applyNumberFormat="1" applyFont="1" applyAlignment="1" applyProtection="1" quotePrefix="1">
      <alignment/>
      <protection locked="0"/>
    </xf>
    <xf numFmtId="170" fontId="20" fillId="0" borderId="0" xfId="70" applyNumberFormat="1" applyFont="1" applyAlignment="1">
      <alignment/>
      <protection/>
    </xf>
    <xf numFmtId="0" fontId="20" fillId="0" borderId="0" xfId="70" applyNumberFormat="1" applyFont="1" applyAlignment="1">
      <alignment/>
      <protection/>
    </xf>
    <xf numFmtId="167" fontId="20" fillId="0" borderId="0" xfId="70" applyNumberFormat="1" applyFont="1" applyAlignment="1">
      <alignment/>
      <protection/>
    </xf>
    <xf numFmtId="0" fontId="18" fillId="0" borderId="0" xfId="59" applyNumberFormat="1" applyAlignment="1" applyProtection="1">
      <alignment/>
      <protection locked="0"/>
    </xf>
    <xf numFmtId="0" fontId="18" fillId="0" borderId="0" xfId="59" applyNumberFormat="1" applyFont="1" applyAlignment="1" applyProtection="1">
      <alignment/>
      <protection locked="0"/>
    </xf>
    <xf numFmtId="167" fontId="20" fillId="0" borderId="0" xfId="70" applyNumberFormat="1" applyFont="1" applyAlignment="1">
      <alignment horizontal="center"/>
      <protection/>
    </xf>
    <xf numFmtId="0" fontId="20" fillId="0" borderId="0" xfId="70" applyNumberFormat="1" applyFont="1" applyAlignment="1">
      <alignment horizontal="center"/>
      <protection/>
    </xf>
    <xf numFmtId="167" fontId="23" fillId="0" borderId="0" xfId="70" applyNumberFormat="1" applyFont="1" applyAlignment="1">
      <alignment horizontal="center"/>
      <protection/>
    </xf>
    <xf numFmtId="0" fontId="18" fillId="0" borderId="0" xfId="69" applyNumberFormat="1">
      <alignment/>
      <protection/>
    </xf>
    <xf numFmtId="168" fontId="20" fillId="0" borderId="0" xfId="69" applyNumberFormat="1" applyFont="1" applyAlignment="1">
      <alignment/>
      <protection/>
    </xf>
    <xf numFmtId="2" fontId="20" fillId="0" borderId="0" xfId="69" applyNumberFormat="1" applyFont="1" applyAlignment="1">
      <alignment/>
      <protection/>
    </xf>
    <xf numFmtId="2" fontId="18" fillId="0" borderId="0" xfId="68" applyNumberFormat="1" applyAlignment="1">
      <alignment horizontal="center"/>
      <protection/>
    </xf>
    <xf numFmtId="167" fontId="20" fillId="28" borderId="0" xfId="70" applyNumberFormat="1" applyFont="1" applyFill="1" applyAlignment="1">
      <alignment/>
      <protection/>
    </xf>
    <xf numFmtId="168" fontId="20" fillId="0" borderId="0" xfId="70" applyNumberFormat="1" applyFont="1" applyAlignment="1">
      <alignment/>
      <protection/>
    </xf>
    <xf numFmtId="167" fontId="20" fillId="0" borderId="0" xfId="69" applyNumberFormat="1" applyFont="1" applyFill="1" applyAlignment="1">
      <alignment/>
      <protection/>
    </xf>
    <xf numFmtId="166" fontId="20" fillId="0" borderId="0" xfId="69" applyNumberFormat="1" applyFont="1" applyFill="1" applyAlignment="1">
      <alignment/>
      <protection/>
    </xf>
    <xf numFmtId="168" fontId="20" fillId="0" borderId="0" xfId="69" applyNumberFormat="1" applyFont="1" applyFill="1" applyAlignment="1">
      <alignment/>
      <protection/>
    </xf>
    <xf numFmtId="167" fontId="20" fillId="28" borderId="0" xfId="59" applyNumberFormat="1" applyFont="1" applyFill="1" applyAlignment="1">
      <alignment/>
      <protection/>
    </xf>
    <xf numFmtId="168" fontId="20" fillId="0" borderId="0" xfId="59" applyNumberFormat="1" applyFont="1" applyAlignment="1">
      <alignment/>
      <protection/>
    </xf>
    <xf numFmtId="167" fontId="20" fillId="0" borderId="0" xfId="59" applyNumberFormat="1" applyFont="1" applyAlignment="1">
      <alignment/>
      <protection/>
    </xf>
    <xf numFmtId="0" fontId="20" fillId="0" borderId="0" xfId="59" applyNumberFormat="1" applyFont="1" applyAlignment="1">
      <alignment/>
      <protection/>
    </xf>
    <xf numFmtId="167" fontId="18" fillId="0" borderId="0" xfId="69" applyNumberFormat="1">
      <alignment/>
      <protection/>
    </xf>
    <xf numFmtId="0" fontId="18" fillId="0" borderId="0" xfId="70" applyNumberFormat="1" applyAlignment="1" applyProtection="1">
      <alignment horizontal="right"/>
      <protection locked="0"/>
    </xf>
    <xf numFmtId="2" fontId="20" fillId="28" borderId="0" xfId="70" applyNumberFormat="1" applyFont="1" applyFill="1" applyAlignment="1" applyProtection="1">
      <alignment/>
      <protection/>
    </xf>
    <xf numFmtId="0" fontId="18" fillId="0" borderId="0" xfId="69" applyNumberFormat="1" applyFont="1" applyAlignment="1">
      <alignment horizontal="right"/>
      <protection/>
    </xf>
    <xf numFmtId="1" fontId="21" fillId="0" borderId="0" xfId="69" applyNumberFormat="1" applyFont="1" applyAlignment="1">
      <alignment/>
      <protection/>
    </xf>
    <xf numFmtId="1" fontId="19" fillId="0" borderId="0" xfId="70" applyNumberFormat="1" applyFont="1" applyAlignment="1" applyProtection="1">
      <alignment horizontal="center"/>
      <protection locked="0"/>
    </xf>
    <xf numFmtId="0" fontId="20" fillId="29" borderId="0" xfId="70" applyNumberFormat="1" applyFont="1" applyFill="1" applyAlignment="1">
      <alignment/>
      <protection/>
    </xf>
    <xf numFmtId="167" fontId="20" fillId="29" borderId="0" xfId="70" applyNumberFormat="1" applyFont="1" applyFill="1" applyAlignment="1">
      <alignment/>
      <protection/>
    </xf>
    <xf numFmtId="168" fontId="20" fillId="29" borderId="0" xfId="59" applyNumberFormat="1" applyFont="1" applyFill="1" applyAlignment="1">
      <alignment/>
      <protection/>
    </xf>
    <xf numFmtId="0" fontId="18" fillId="29" borderId="0" xfId="59" applyNumberFormat="1" applyFont="1" applyFill="1" applyAlignment="1" applyProtection="1">
      <alignment/>
      <protection locked="0"/>
    </xf>
    <xf numFmtId="167" fontId="20" fillId="29" borderId="0" xfId="59" applyNumberFormat="1" applyFont="1" applyFill="1" applyAlignment="1">
      <alignment/>
      <protection/>
    </xf>
    <xf numFmtId="0" fontId="20" fillId="29" borderId="0" xfId="59" applyNumberFormat="1" applyFont="1" applyFill="1" applyAlignment="1">
      <alignment/>
      <protection/>
    </xf>
    <xf numFmtId="168" fontId="20" fillId="29" borderId="0" xfId="70" applyNumberFormat="1" applyFont="1" applyFill="1" applyAlignment="1">
      <alignment/>
      <protection/>
    </xf>
    <xf numFmtId="0" fontId="18" fillId="0" borderId="0" xfId="69" applyNumberFormat="1" applyFont="1" applyFill="1" applyAlignment="1">
      <alignment horizontal="center"/>
      <protection/>
    </xf>
    <xf numFmtId="0" fontId="20" fillId="0" borderId="0" xfId="70" applyNumberFormat="1" applyFont="1" applyAlignment="1" applyProtection="1">
      <alignment/>
      <protection/>
    </xf>
    <xf numFmtId="167" fontId="18" fillId="0" borderId="0" xfId="70" applyNumberFormat="1" applyFont="1" applyAlignment="1" applyProtection="1">
      <alignment/>
      <protection locked="0"/>
    </xf>
    <xf numFmtId="168" fontId="18" fillId="0" borderId="0" xfId="70" applyNumberFormat="1">
      <alignment/>
      <protection/>
    </xf>
    <xf numFmtId="2" fontId="20" fillId="0" borderId="0" xfId="70" applyNumberFormat="1" applyFont="1" applyAlignment="1">
      <alignment/>
      <protection/>
    </xf>
    <xf numFmtId="0" fontId="20" fillId="0" borderId="0" xfId="70" applyNumberFormat="1" applyFont="1" applyAlignment="1">
      <alignment horizontal="right"/>
      <protection/>
    </xf>
    <xf numFmtId="166" fontId="20" fillId="0" borderId="0" xfId="70" applyNumberFormat="1" applyFont="1" applyAlignment="1">
      <alignment/>
      <protection/>
    </xf>
    <xf numFmtId="171" fontId="20" fillId="0" borderId="0" xfId="70" applyNumberFormat="1" applyFont="1" applyAlignment="1">
      <alignment/>
      <protection/>
    </xf>
    <xf numFmtId="0" fontId="20" fillId="0" borderId="0" xfId="70" applyNumberFormat="1" applyFont="1" applyFill="1" applyAlignment="1">
      <alignment/>
      <protection/>
    </xf>
    <xf numFmtId="167" fontId="18" fillId="0" borderId="0" xfId="70" applyNumberFormat="1" applyAlignment="1">
      <alignment/>
      <protection/>
    </xf>
    <xf numFmtId="1" fontId="18" fillId="0" borderId="0" xfId="70" applyAlignment="1">
      <alignment/>
      <protection/>
    </xf>
    <xf numFmtId="0" fontId="0" fillId="0" borderId="11" xfId="0" applyBorder="1" applyAlignment="1">
      <alignment horizontal="right"/>
    </xf>
    <xf numFmtId="0" fontId="8" fillId="28" borderId="0" xfId="0" applyFont="1" applyFill="1" applyBorder="1" applyAlignment="1">
      <alignment horizontal="center"/>
    </xf>
    <xf numFmtId="166" fontId="0" fillId="0" borderId="0" xfId="0" applyNumberFormat="1" applyAlignment="1">
      <alignment horizontal="right"/>
    </xf>
    <xf numFmtId="0" fontId="21" fillId="0" borderId="0" xfId="69" applyNumberFormat="1" applyFont="1" applyFill="1" applyAlignment="1">
      <alignment/>
      <protection/>
    </xf>
    <xf numFmtId="0" fontId="20" fillId="0" borderId="0" xfId="69" applyNumberFormat="1" applyFont="1" applyFill="1" applyAlignment="1">
      <alignment/>
      <protection/>
    </xf>
    <xf numFmtId="0" fontId="20" fillId="0" borderId="0" xfId="69" applyNumberFormat="1" applyFont="1" applyFill="1" applyAlignment="1">
      <alignment horizontal="center"/>
      <protection/>
    </xf>
    <xf numFmtId="0" fontId="18" fillId="0" borderId="0" xfId="70" applyNumberFormat="1" applyFont="1" applyFill="1" applyAlignment="1" applyProtection="1">
      <alignment/>
      <protection locked="0"/>
    </xf>
    <xf numFmtId="0" fontId="18" fillId="0" borderId="0" xfId="69" applyNumberFormat="1" applyFont="1" applyFill="1" applyAlignment="1">
      <alignment/>
      <protection/>
    </xf>
    <xf numFmtId="170" fontId="18" fillId="0" borderId="0" xfId="69" applyNumberFormat="1" applyFont="1" applyFill="1" applyAlignment="1">
      <alignment/>
      <protection/>
    </xf>
    <xf numFmtId="0" fontId="19" fillId="0" borderId="0" xfId="69" applyNumberFormat="1" applyFont="1" applyFill="1" applyAlignment="1">
      <alignment horizontal="center"/>
      <protection/>
    </xf>
    <xf numFmtId="0" fontId="18" fillId="0" borderId="0" xfId="69" applyNumberFormat="1" applyFill="1">
      <alignment/>
      <protection/>
    </xf>
    <xf numFmtId="1" fontId="18" fillId="0" borderId="0" xfId="69" applyNumberFormat="1" applyFill="1">
      <alignment/>
      <protection/>
    </xf>
    <xf numFmtId="168" fontId="18" fillId="0" borderId="0" xfId="70" applyNumberFormat="1" applyFont="1" applyFill="1" applyAlignment="1" applyProtection="1">
      <alignment/>
      <protection locked="0"/>
    </xf>
    <xf numFmtId="2" fontId="20" fillId="0" borderId="0" xfId="69" applyNumberFormat="1" applyFont="1" applyFill="1" applyAlignment="1">
      <alignment/>
      <protection/>
    </xf>
    <xf numFmtId="2" fontId="18" fillId="0" borderId="0" xfId="68" applyNumberFormat="1" applyFill="1" applyAlignment="1">
      <alignment horizontal="center"/>
      <protection/>
    </xf>
    <xf numFmtId="0" fontId="20" fillId="0" borderId="0" xfId="69" applyNumberFormat="1" applyFont="1" applyFill="1" applyAlignment="1">
      <alignment horizontal="right"/>
      <protection/>
    </xf>
    <xf numFmtId="21" fontId="18" fillId="0" borderId="0" xfId="70" applyNumberFormat="1" applyFont="1" applyFill="1" applyAlignment="1" applyProtection="1">
      <alignment/>
      <protection locked="0"/>
    </xf>
    <xf numFmtId="169" fontId="20" fillId="0" borderId="0" xfId="69" applyNumberFormat="1" applyFont="1" applyFill="1" applyAlignment="1">
      <alignment/>
      <protection/>
    </xf>
    <xf numFmtId="0" fontId="19" fillId="0" borderId="0" xfId="69" applyNumberFormat="1" applyFont="1" applyFill="1" applyAlignment="1">
      <alignment horizontal="right"/>
      <protection/>
    </xf>
    <xf numFmtId="0" fontId="19" fillId="0" borderId="0" xfId="70" applyNumberFormat="1" applyFont="1" applyFill="1" applyAlignment="1" applyProtection="1">
      <alignment horizontal="center"/>
      <protection locked="0"/>
    </xf>
    <xf numFmtId="167" fontId="18" fillId="0" borderId="0" xfId="69" applyNumberFormat="1" applyFill="1">
      <alignment/>
      <protection/>
    </xf>
    <xf numFmtId="0" fontId="19" fillId="0" borderId="0" xfId="69" applyNumberFormat="1" applyFont="1" applyFill="1" applyAlignment="1">
      <alignment/>
      <protection/>
    </xf>
    <xf numFmtId="0" fontId="19" fillId="0" borderId="0" xfId="70" applyNumberFormat="1" applyFont="1" applyFill="1" applyAlignment="1" applyProtection="1">
      <alignment/>
      <protection locked="0"/>
    </xf>
    <xf numFmtId="0" fontId="18" fillId="0" borderId="0" xfId="69" applyNumberFormat="1" applyFont="1" applyFill="1" applyAlignment="1">
      <alignment horizontal="right"/>
      <protection/>
    </xf>
    <xf numFmtId="1" fontId="21" fillId="0" borderId="0" xfId="69" applyNumberFormat="1" applyFont="1" applyFill="1" applyAlignment="1">
      <alignment/>
      <protection/>
    </xf>
    <xf numFmtId="1" fontId="19" fillId="0" borderId="0" xfId="70" applyNumberFormat="1" applyFont="1" applyFill="1" applyAlignment="1" applyProtection="1">
      <alignment horizontal="center"/>
      <protection locked="0"/>
    </xf>
    <xf numFmtId="20" fontId="0" fillId="0" borderId="0" xfId="0" applyNumberFormat="1" applyAlignment="1">
      <alignment/>
    </xf>
    <xf numFmtId="11" fontId="0" fillId="0" borderId="0" xfId="0" applyNumberFormat="1" applyAlignment="1">
      <alignment/>
    </xf>
    <xf numFmtId="166" fontId="5" fillId="0" borderId="10" xfId="0" applyNumberFormat="1" applyFont="1" applyFill="1" applyBorder="1" applyAlignment="1">
      <alignment horizontal="center" vertical="center" wrapText="1"/>
    </xf>
    <xf numFmtId="166" fontId="0" fillId="0" borderId="0" xfId="0" applyNumberFormat="1" applyFill="1" applyAlignment="1">
      <alignment horizontal="center"/>
    </xf>
    <xf numFmtId="164" fontId="0" fillId="0" borderId="0" xfId="0" applyNumberFormat="1" applyAlignment="1">
      <alignment/>
    </xf>
    <xf numFmtId="164" fontId="18" fillId="0" borderId="0" xfId="0" applyNumberFormat="1" applyFont="1" applyAlignment="1">
      <alignment/>
    </xf>
    <xf numFmtId="168" fontId="20" fillId="28" borderId="0" xfId="59" applyNumberFormat="1" applyFont="1" applyFill="1" applyAlignment="1">
      <alignment/>
      <protection/>
    </xf>
    <xf numFmtId="0" fontId="8" fillId="30" borderId="0" xfId="0" applyFont="1" applyFill="1" applyBorder="1" applyAlignment="1">
      <alignment horizontal="center"/>
    </xf>
    <xf numFmtId="0" fontId="8" fillId="30" borderId="0" xfId="0" applyFont="1" applyFill="1" applyAlignment="1">
      <alignment/>
    </xf>
    <xf numFmtId="168" fontId="8" fillId="30" borderId="0" xfId="0" applyNumberFormat="1" applyFont="1" applyFill="1" applyBorder="1" applyAlignment="1">
      <alignment horizontal="center"/>
    </xf>
    <xf numFmtId="11" fontId="60" fillId="0" borderId="0" xfId="0" applyNumberFormat="1" applyFont="1" applyAlignment="1">
      <alignment/>
    </xf>
    <xf numFmtId="0" fontId="6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168" fontId="0" fillId="31" borderId="0" xfId="0" applyNumberFormat="1" applyFill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68" fontId="0" fillId="0" borderId="0" xfId="0" applyNumberFormat="1" applyAlignment="1">
      <alignment horizontal="center" vertical="center"/>
    </xf>
    <xf numFmtId="167" fontId="8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2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_absorbance trans" xfId="68"/>
    <cellStyle name="Normal_Feb 17" xfId="69"/>
    <cellStyle name="Normal_UV petri worksheets 2004" xfId="70"/>
    <cellStyle name="Note" xfId="71"/>
    <cellStyle name="Output" xfId="72"/>
    <cellStyle name="Percent" xfId="73"/>
    <cellStyle name="Percent 2" xfId="74"/>
    <cellStyle name="Title" xfId="75"/>
    <cellStyle name="Total" xfId="76"/>
    <cellStyle name="Warning Text" xfId="7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-0.014"/>
          <c:w val="0.94825"/>
          <c:h val="0.90025"/>
        </c:manualLayout>
      </c:layout>
      <c:scatterChart>
        <c:scatterStyle val="lineMarker"/>
        <c:varyColors val="0"/>
        <c:ser>
          <c:idx val="0"/>
          <c:order val="0"/>
          <c:tx>
            <c:v>Interpolated Spectrum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'Emission spectrum 3 rows'!$J$23:$J$103</c:f>
              <c:numCache/>
            </c:numRef>
          </c:xVal>
          <c:yVal>
            <c:numRef>
              <c:f>'Emission spectrum 3 rows'!$K$23:$K$103</c:f>
              <c:numCache/>
            </c:numRef>
          </c:yVal>
          <c:smooth val="0"/>
        </c:ser>
        <c:ser>
          <c:idx val="1"/>
          <c:order val="1"/>
          <c:tx>
            <c:v>Measured Spectrum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'Emission spectrum 3 rows'!$A$3:$A$878</c:f>
              <c:numCache/>
            </c:numRef>
          </c:xVal>
          <c:yVal>
            <c:numRef>
              <c:f>'Emission spectrum 3 rows'!$B$3:$B$878</c:f>
              <c:numCache/>
            </c:numRef>
          </c:yVal>
          <c:smooth val="0"/>
        </c:ser>
        <c:axId val="55131145"/>
        <c:axId val="26418258"/>
      </c:scatterChart>
      <c:valAx>
        <c:axId val="55131145"/>
        <c:scaling>
          <c:orientation val="minMax"/>
          <c:max val="3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6418258"/>
        <c:crosses val="autoZero"/>
        <c:crossBetween val="midCat"/>
        <c:dispUnits/>
        <c:majorUnit val="25"/>
        <c:minorUnit val="5"/>
      </c:valAx>
      <c:valAx>
        <c:axId val="26418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mW/cm2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28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51311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5"/>
          <c:y val="0.01225"/>
          <c:w val="0.83575"/>
          <c:h val="0.0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-0.0135"/>
          <c:w val="0.95"/>
          <c:h val="0.8915"/>
        </c:manualLayout>
      </c:layout>
      <c:scatterChart>
        <c:scatterStyle val="lineMarker"/>
        <c:varyColors val="0"/>
        <c:ser>
          <c:idx val="0"/>
          <c:order val="0"/>
          <c:tx>
            <c:v>Interpolated Spectrum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'Emission spectrum 2 rows'!$J$23:$J$103</c:f>
              <c:numCache/>
            </c:numRef>
          </c:xVal>
          <c:yVal>
            <c:numRef>
              <c:f>'Emission spectrum 2 rows'!$K$23:$K$103</c:f>
              <c:numCache/>
            </c:numRef>
          </c:yVal>
          <c:smooth val="0"/>
        </c:ser>
        <c:ser>
          <c:idx val="1"/>
          <c:order val="1"/>
          <c:tx>
            <c:v>Measured Spectrum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'Emission spectrum 2 rows'!$A$3:$A$878</c:f>
              <c:numCache/>
            </c:numRef>
          </c:xVal>
          <c:yVal>
            <c:numRef>
              <c:f>'Emission spectrum 2 rows'!$B$3:$B$878</c:f>
              <c:numCache/>
            </c:numRef>
          </c:yVal>
          <c:smooth val="0"/>
        </c:ser>
        <c:axId val="36437731"/>
        <c:axId val="59504124"/>
      </c:scatterChart>
      <c:valAx>
        <c:axId val="36437731"/>
        <c:scaling>
          <c:orientation val="minMax"/>
          <c:max val="30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0.01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9504124"/>
        <c:crosses val="autoZero"/>
        <c:crossBetween val="midCat"/>
        <c:dispUnits/>
        <c:majorUnit val="25"/>
        <c:minorUnit val="5"/>
      </c:valAx>
      <c:valAx>
        <c:axId val="595041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mW/cm2
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22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364377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3"/>
          <c:y val="0.0115"/>
          <c:w val="0.83575"/>
          <c:h val="0.05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2</xdr:row>
      <xdr:rowOff>161925</xdr:rowOff>
    </xdr:from>
    <xdr:to>
      <xdr:col>23</xdr:col>
      <xdr:colOff>142875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9582150" y="542925"/>
        <a:ext cx="60579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257175</xdr:colOff>
      <xdr:row>2</xdr:row>
      <xdr:rowOff>161925</xdr:rowOff>
    </xdr:from>
    <xdr:to>
      <xdr:col>23</xdr:col>
      <xdr:colOff>142875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9220200" y="542925"/>
        <a:ext cx="6057900" cy="584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.ad.epa.gov\ord\Documents%20and%20Settings\Tom\My%20Documents\EXCEL\WEDECO\UV%20TESTS\Long%20Creek%20Petri%20calcs%20ITT%201%2030%20BT%20T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.ad.epa.gov\ord\Documents%20and%20Settings\Tom\My%20Documents\EXCEL\WEDECO\Portland\ITT%20Johnny%20Martinez%20data%20T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bircher\My%20Documents\Sentinel\SentinelDVGWSimul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.ad.epa.gov\ord\Documents%20and%20Settings\Tom\My%20Documents\EXCEL\GVRD\MS2%20Plan%202%2027%2009%20B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 5 Petri 9 21"/>
      <sheetName val="T1 12 Petri 10 19"/>
      <sheetName val="T1 trip Petri 10 30"/>
      <sheetName val="T1  Petri 11 15"/>
      <sheetName val="T1  Petri 11 16"/>
      <sheetName val="T1 34 Petri 12 4"/>
      <sheetName val="T1 40 Petri 12 4"/>
      <sheetName val="T1  Petri 12 5"/>
      <sheetName val="T1  Petri 12 11"/>
      <sheetName val="T1  Petri 1 16"/>
      <sheetName val="T1  Petri 1 17"/>
      <sheetName val="T1  Petri 1 22"/>
      <sheetName val="T1  Petri 1 24"/>
      <sheetName val="T1  Petri 1 31"/>
      <sheetName val="T1 104 Petri 3 27"/>
      <sheetName val="QB 5 Petri 10 16 17 21 23"/>
      <sheetName val="QB CB Petri 1 14"/>
      <sheetName val="QB1 CB Petri 2 13"/>
      <sheetName val="QB18 CB Petri 2 14"/>
      <sheetName val="QB21 CB Petri 2 26"/>
      <sheetName val="QB25 CB Petri 2 28"/>
      <sheetName val="QB31 CB Petri 2 29"/>
      <sheetName val="QB35 CB Petri 3 4"/>
      <sheetName val="QB43 CB Petri 3 5"/>
      <sheetName val="QB54 CB Petri 3 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S2 stock Petri 12 12"/>
      <sheetName val="CB MS2 Pre stock"/>
      <sheetName val="T1 Test Data"/>
      <sheetName val="T1 arriving Dec 22"/>
      <sheetName val="T1 CB 24 Petri 12 22"/>
      <sheetName val="MS2 Test Data"/>
      <sheetName val="CB M2 data 12 20"/>
      <sheetName val="MS2 CB Petri 12 22"/>
      <sheetName val="CB T8 data 12 18"/>
      <sheetName val="CB T1 data 12 19 "/>
      <sheetName val="CB T24 data 12 20 "/>
      <sheetName val="T1 stock remaining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formance"/>
      <sheetName val="Dose Calc"/>
      <sheetName val="%Ts"/>
      <sheetName val="Path Length"/>
      <sheetName val="Lamps"/>
      <sheetName val="Quartz"/>
      <sheetName val="Dose Calc98%T"/>
      <sheetName val="%Ts98%T"/>
      <sheetName val="Dose Calc100%L"/>
      <sheetName val="%Ts100%L"/>
      <sheetName val="Sensor"/>
      <sheetName val="Sensor100%L"/>
      <sheetName val="Sensor98%T"/>
      <sheetName val="Reactors"/>
      <sheetName val="Lamp_Senso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ff Mix"/>
      <sheetName val="Inf Mix - SS"/>
      <sheetName val="Inf Sample Port Test"/>
      <sheetName val="Test Matix"/>
      <sheetName val="MS2 Bio Test Plan"/>
      <sheetName val="MS2 Micro Costs"/>
      <sheetName val="Lists"/>
    </sheetNames>
    <sheetDataSet>
      <sheetData sheetId="6">
        <row r="2">
          <cell r="A2" t="str">
            <v>Y</v>
          </cell>
        </row>
        <row r="3">
          <cell r="A3" t="str">
            <v>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2"/>
  <sheetViews>
    <sheetView tabSelected="1" zoomScalePageLayoutView="0" workbookViewId="0" topLeftCell="A1">
      <selection activeCell="L1" sqref="L1"/>
    </sheetView>
  </sheetViews>
  <sheetFormatPr defaultColWidth="8.8515625" defaultRowHeight="15"/>
  <cols>
    <col min="1" max="7" width="13.28125" style="0" customWidth="1"/>
    <col min="8" max="9" width="5.7109375" style="0" customWidth="1"/>
    <col min="10" max="10" width="8.8515625" style="0" customWidth="1"/>
    <col min="11" max="11" width="10.140625" style="0" customWidth="1"/>
    <col min="12" max="12" width="6.00390625" style="0" customWidth="1"/>
    <col min="13" max="13" width="12.7109375" style="1" customWidth="1"/>
    <col min="14" max="14" width="11.8515625" style="1" customWidth="1"/>
  </cols>
  <sheetData>
    <row r="1" spans="1:14" ht="15" customHeight="1">
      <c r="A1" s="33" t="s">
        <v>54</v>
      </c>
      <c r="I1" s="36"/>
      <c r="K1" s="145" t="s">
        <v>71</v>
      </c>
      <c r="M1" s="1" t="s">
        <v>72</v>
      </c>
      <c r="N1" s="45" t="s">
        <v>40</v>
      </c>
    </row>
    <row r="2" spans="1:14" ht="15" customHeight="1">
      <c r="A2" s="34" t="s">
        <v>0</v>
      </c>
      <c r="J2">
        <v>400</v>
      </c>
      <c r="K2" s="148"/>
      <c r="M2" s="1">
        <v>200</v>
      </c>
      <c r="N2" s="148">
        <v>1.164</v>
      </c>
    </row>
    <row r="3" spans="1:14" ht="15" customHeight="1">
      <c r="A3" s="35" t="s">
        <v>1</v>
      </c>
      <c r="B3" s="27"/>
      <c r="C3" s="27"/>
      <c r="D3" s="27"/>
      <c r="E3" s="27"/>
      <c r="F3" s="27"/>
      <c r="G3" t="s">
        <v>13</v>
      </c>
      <c r="J3">
        <v>399</v>
      </c>
      <c r="K3" s="148"/>
      <c r="M3" s="1">
        <v>201</v>
      </c>
      <c r="N3" s="148">
        <v>0.979</v>
      </c>
    </row>
    <row r="4" spans="1:14" ht="15" customHeight="1">
      <c r="A4" s="33" t="s">
        <v>2</v>
      </c>
      <c r="B4" s="24"/>
      <c r="C4" s="24"/>
      <c r="D4" s="24"/>
      <c r="E4" s="6"/>
      <c r="F4" s="28"/>
      <c r="G4" s="48">
        <f>'Emission spectrum 3 rows'!M105</f>
        <v>269.7392737683759</v>
      </c>
      <c r="H4" s="45"/>
      <c r="J4">
        <v>398</v>
      </c>
      <c r="K4" s="148"/>
      <c r="M4" s="1">
        <v>202</v>
      </c>
      <c r="N4" s="148">
        <v>0.813</v>
      </c>
    </row>
    <row r="5" spans="1:14" ht="15" customHeight="1">
      <c r="A5" s="35" t="s">
        <v>3</v>
      </c>
      <c r="B5" s="24"/>
      <c r="C5" s="24"/>
      <c r="D5" s="24"/>
      <c r="E5" s="6"/>
      <c r="F5" s="28"/>
      <c r="G5" t="s">
        <v>14</v>
      </c>
      <c r="J5">
        <v>397</v>
      </c>
      <c r="K5" s="148"/>
      <c r="M5" s="1">
        <v>203</v>
      </c>
      <c r="N5" s="148">
        <v>0.684</v>
      </c>
    </row>
    <row r="6" spans="1:14" ht="15" customHeight="1">
      <c r="A6" s="35" t="s">
        <v>4</v>
      </c>
      <c r="B6" s="24"/>
      <c r="C6" s="24"/>
      <c r="D6" s="24"/>
      <c r="E6" s="6"/>
      <c r="F6" s="28"/>
      <c r="G6" s="141">
        <v>0.0013121082036151711</v>
      </c>
      <c r="H6" s="53"/>
      <c r="J6">
        <v>396</v>
      </c>
      <c r="K6" s="148"/>
      <c r="M6" s="1">
        <v>204</v>
      </c>
      <c r="N6" s="148">
        <v>0.574</v>
      </c>
    </row>
    <row r="7" spans="1:14" ht="15" customHeight="1">
      <c r="A7" s="35" t="s">
        <v>5</v>
      </c>
      <c r="B7" s="24"/>
      <c r="C7" s="24"/>
      <c r="D7" s="24"/>
      <c r="E7" s="6"/>
      <c r="F7" s="28"/>
      <c r="J7">
        <v>395</v>
      </c>
      <c r="K7" s="148"/>
      <c r="M7" s="1">
        <v>205</v>
      </c>
      <c r="N7" s="148">
        <v>0.484</v>
      </c>
    </row>
    <row r="8" spans="1:14" ht="15" customHeight="1">
      <c r="A8" s="35" t="s">
        <v>6</v>
      </c>
      <c r="B8" s="24"/>
      <c r="C8" s="24"/>
      <c r="D8" s="24"/>
      <c r="E8" s="6"/>
      <c r="F8" s="28"/>
      <c r="J8">
        <v>394</v>
      </c>
      <c r="K8" s="148"/>
      <c r="M8" s="1">
        <v>206</v>
      </c>
      <c r="N8" s="148">
        <v>0.407</v>
      </c>
    </row>
    <row r="9" spans="1:14" ht="15" customHeight="1">
      <c r="A9" s="35" t="s">
        <v>7</v>
      </c>
      <c r="B9" s="24"/>
      <c r="C9" s="24"/>
      <c r="D9" s="24"/>
      <c r="E9" s="6"/>
      <c r="F9" s="28"/>
      <c r="J9">
        <v>393</v>
      </c>
      <c r="K9" s="148"/>
      <c r="M9" s="1">
        <v>207</v>
      </c>
      <c r="N9" s="148">
        <v>0.341</v>
      </c>
    </row>
    <row r="10" spans="1:14" ht="15" customHeight="1">
      <c r="A10" s="35" t="s">
        <v>8</v>
      </c>
      <c r="B10" s="24"/>
      <c r="C10" s="24"/>
      <c r="D10" s="24"/>
      <c r="E10" s="25"/>
      <c r="F10" s="28"/>
      <c r="J10">
        <v>392</v>
      </c>
      <c r="K10" s="148"/>
      <c r="M10" s="1">
        <v>208</v>
      </c>
      <c r="N10" s="148">
        <v>0.297</v>
      </c>
    </row>
    <row r="11" spans="1:14" ht="15" customHeight="1">
      <c r="A11" s="35" t="s">
        <v>20</v>
      </c>
      <c r="B11" s="24"/>
      <c r="C11" s="24"/>
      <c r="D11" s="24"/>
      <c r="E11" s="25"/>
      <c r="F11" s="28"/>
      <c r="J11">
        <v>391</v>
      </c>
      <c r="K11" s="148"/>
      <c r="M11" s="1">
        <v>209</v>
      </c>
      <c r="N11" s="148">
        <v>0.251</v>
      </c>
    </row>
    <row r="12" spans="1:14" ht="13.5" customHeight="1" thickBot="1">
      <c r="A12" s="28"/>
      <c r="B12" s="24"/>
      <c r="C12" s="24"/>
      <c r="D12" s="24"/>
      <c r="E12" s="26"/>
      <c r="F12" s="28"/>
      <c r="J12">
        <v>390</v>
      </c>
      <c r="K12" s="148"/>
      <c r="M12" s="1">
        <v>210</v>
      </c>
      <c r="N12" s="148">
        <v>0.222</v>
      </c>
    </row>
    <row r="13" spans="1:14" ht="13.5" customHeight="1" thickBot="1" thickTop="1">
      <c r="A13" s="159" t="s">
        <v>17</v>
      </c>
      <c r="B13" s="160"/>
      <c r="C13" s="160"/>
      <c r="D13" s="160"/>
      <c r="E13" s="160"/>
      <c r="F13" s="161"/>
      <c r="J13">
        <v>389</v>
      </c>
      <c r="K13" s="148"/>
      <c r="M13" s="1">
        <v>211</v>
      </c>
      <c r="N13" s="148">
        <v>0.202</v>
      </c>
    </row>
    <row r="14" spans="1:14" ht="13.5" customHeight="1">
      <c r="A14" s="42" t="s">
        <v>22</v>
      </c>
      <c r="B14" s="162" t="s">
        <v>86</v>
      </c>
      <c r="C14" s="162"/>
      <c r="D14" s="162"/>
      <c r="E14" s="112">
        <v>0.473</v>
      </c>
      <c r="F14" s="5" t="s">
        <v>23</v>
      </c>
      <c r="J14">
        <v>388</v>
      </c>
      <c r="K14" s="148"/>
      <c r="M14" s="1">
        <v>212</v>
      </c>
      <c r="N14" s="148">
        <v>0.178</v>
      </c>
    </row>
    <row r="15" spans="1:14" ht="13.5" customHeight="1">
      <c r="A15" s="43"/>
      <c r="B15" s="163" t="s">
        <v>24</v>
      </c>
      <c r="C15" s="163"/>
      <c r="D15" s="163"/>
      <c r="E15" s="146">
        <f>'Petri '!Q20</f>
        <v>0.8911076540371923</v>
      </c>
      <c r="F15" s="5"/>
      <c r="J15">
        <v>387</v>
      </c>
      <c r="K15" s="148"/>
      <c r="M15" s="1">
        <v>213</v>
      </c>
      <c r="N15" s="148">
        <v>0.165</v>
      </c>
    </row>
    <row r="16" spans="1:14" ht="13.5" customHeight="1">
      <c r="A16" s="43"/>
      <c r="B16" s="163" t="s">
        <v>25</v>
      </c>
      <c r="C16" s="163"/>
      <c r="D16" s="163"/>
      <c r="E16" s="144">
        <v>0.6</v>
      </c>
      <c r="F16" s="5" t="s">
        <v>26</v>
      </c>
      <c r="J16">
        <v>386</v>
      </c>
      <c r="K16" s="148"/>
      <c r="M16" s="1">
        <v>214</v>
      </c>
      <c r="N16" s="148">
        <v>0.152</v>
      </c>
    </row>
    <row r="17" spans="1:14" ht="13.5" customHeight="1">
      <c r="A17" s="43"/>
      <c r="B17" s="22"/>
      <c r="C17" s="22"/>
      <c r="D17" s="22" t="s">
        <v>50</v>
      </c>
      <c r="E17" s="144">
        <v>4</v>
      </c>
      <c r="F17" s="5" t="s">
        <v>26</v>
      </c>
      <c r="J17">
        <v>385</v>
      </c>
      <c r="K17" s="148"/>
      <c r="M17" s="1">
        <v>215</v>
      </c>
      <c r="N17" s="148">
        <v>0.139</v>
      </c>
    </row>
    <row r="18" spans="1:14" ht="13.5" customHeight="1">
      <c r="A18" s="43"/>
      <c r="B18" s="163" t="s">
        <v>60</v>
      </c>
      <c r="C18" s="167"/>
      <c r="D18" s="167"/>
      <c r="E18" s="112">
        <f>0.97721</f>
        <v>0.97721</v>
      </c>
      <c r="F18" s="111" t="s">
        <v>97</v>
      </c>
      <c r="J18">
        <v>384</v>
      </c>
      <c r="K18" s="148"/>
      <c r="M18" s="1">
        <v>216</v>
      </c>
      <c r="N18" s="148">
        <v>0.131</v>
      </c>
    </row>
    <row r="19" spans="1:14" ht="13.5" customHeight="1">
      <c r="A19" s="43" t="s">
        <v>27</v>
      </c>
      <c r="B19" s="168" t="s">
        <v>59</v>
      </c>
      <c r="C19" s="167"/>
      <c r="D19" s="167"/>
      <c r="E19" s="41">
        <f>'Germicidal Calculator'!B4</f>
        <v>0.8695652173913044</v>
      </c>
      <c r="F19" s="5"/>
      <c r="J19">
        <v>383</v>
      </c>
      <c r="K19" s="148"/>
      <c r="M19" s="1">
        <v>217</v>
      </c>
      <c r="N19" s="148">
        <v>0.125</v>
      </c>
    </row>
    <row r="20" spans="1:14" ht="13.5" customHeight="1">
      <c r="A20" s="43"/>
      <c r="B20" s="163" t="s">
        <v>51</v>
      </c>
      <c r="C20" s="163"/>
      <c r="D20" s="167"/>
      <c r="E20" s="41">
        <f>100*(10^-N56)</f>
        <v>92.25714271547632</v>
      </c>
      <c r="F20" s="5"/>
      <c r="J20">
        <v>382</v>
      </c>
      <c r="K20" s="148"/>
      <c r="M20" s="1">
        <v>218</v>
      </c>
      <c r="N20" s="148">
        <v>0.119</v>
      </c>
    </row>
    <row r="21" spans="1:14" ht="13.5" customHeight="1">
      <c r="A21" s="44"/>
      <c r="B21" s="163" t="s">
        <v>28</v>
      </c>
      <c r="C21" s="163"/>
      <c r="D21" s="163"/>
      <c r="E21" s="29">
        <f>'Germicidal Calculator'!E112</f>
        <v>0.3441178288207992</v>
      </c>
      <c r="F21" s="5" t="s">
        <v>23</v>
      </c>
      <c r="J21">
        <v>381</v>
      </c>
      <c r="K21" s="148"/>
      <c r="M21" s="1">
        <v>219</v>
      </c>
      <c r="N21" s="148">
        <v>0.113</v>
      </c>
    </row>
    <row r="22" spans="1:14" ht="13.5" customHeight="1">
      <c r="A22" s="43"/>
      <c r="B22" s="163" t="s">
        <v>29</v>
      </c>
      <c r="C22" s="163"/>
      <c r="D22" s="163"/>
      <c r="E22" s="29">
        <f>'Germicidal Calculator'!J110</f>
        <v>0.3374417047775822</v>
      </c>
      <c r="F22" s="5" t="s">
        <v>23</v>
      </c>
      <c r="J22">
        <v>380</v>
      </c>
      <c r="K22" s="148"/>
      <c r="M22" s="1">
        <v>220</v>
      </c>
      <c r="N22" s="148">
        <v>0.108</v>
      </c>
    </row>
    <row r="23" spans="4:14" ht="13.5" customHeight="1">
      <c r="D23" s="14" t="s">
        <v>92</v>
      </c>
      <c r="E23" s="151">
        <f>'Germicidal Calculator'!M110</f>
        <v>0.32092068422562336</v>
      </c>
      <c r="F23" s="5" t="s">
        <v>23</v>
      </c>
      <c r="J23">
        <v>379</v>
      </c>
      <c r="K23" s="148"/>
      <c r="M23" s="1">
        <v>221</v>
      </c>
      <c r="N23" s="148">
        <v>0.104</v>
      </c>
    </row>
    <row r="24" spans="4:14" ht="13.5" customHeight="1">
      <c r="D24" s="14" t="s">
        <v>93</v>
      </c>
      <c r="E24" s="151">
        <f>'Germicidal Calculator'!P110</f>
        <v>0.30834554062001635</v>
      </c>
      <c r="F24" s="5" t="s">
        <v>23</v>
      </c>
      <c r="J24">
        <v>378</v>
      </c>
      <c r="K24" s="148"/>
      <c r="M24" s="1">
        <v>222</v>
      </c>
      <c r="N24" s="148">
        <v>0.1</v>
      </c>
    </row>
    <row r="25" spans="6:14" ht="13.5" customHeight="1">
      <c r="F25" s="5"/>
      <c r="J25">
        <v>377</v>
      </c>
      <c r="K25" s="148"/>
      <c r="M25" s="1">
        <v>223</v>
      </c>
      <c r="N25" s="148">
        <v>0.097</v>
      </c>
    </row>
    <row r="26" spans="6:14" ht="13.5" customHeight="1">
      <c r="F26" s="5"/>
      <c r="G26" s="137"/>
      <c r="J26">
        <v>376</v>
      </c>
      <c r="K26" s="148"/>
      <c r="M26" s="1">
        <v>224</v>
      </c>
      <c r="N26" s="148">
        <v>0.092</v>
      </c>
    </row>
    <row r="27" spans="1:14" ht="13.5" customHeight="1">
      <c r="A27" s="7"/>
      <c r="B27" s="169" t="s">
        <v>30</v>
      </c>
      <c r="C27" s="9"/>
      <c r="E27" s="8"/>
      <c r="F27" s="5"/>
      <c r="G27" s="137"/>
      <c r="J27">
        <v>375</v>
      </c>
      <c r="K27" s="148"/>
      <c r="M27" s="1">
        <v>225</v>
      </c>
      <c r="N27" s="148">
        <v>0.089</v>
      </c>
    </row>
    <row r="28" spans="1:14" ht="13.5" customHeight="1">
      <c r="A28" s="7"/>
      <c r="B28" s="169"/>
      <c r="C28" s="9"/>
      <c r="D28" s="164" t="s">
        <v>31</v>
      </c>
      <c r="E28" s="165"/>
      <c r="F28" s="166"/>
      <c r="G28" s="137"/>
      <c r="J28">
        <v>374</v>
      </c>
      <c r="K28" s="148"/>
      <c r="M28" s="1">
        <v>226</v>
      </c>
      <c r="N28" s="148">
        <v>0.085</v>
      </c>
    </row>
    <row r="29" spans="1:14" ht="13.5" customHeight="1">
      <c r="A29" s="7"/>
      <c r="B29" s="9" t="s">
        <v>32</v>
      </c>
      <c r="C29" s="9"/>
      <c r="D29" s="9" t="s">
        <v>33</v>
      </c>
      <c r="E29" s="39" t="s">
        <v>34</v>
      </c>
      <c r="F29" s="40" t="s">
        <v>35</v>
      </c>
      <c r="G29" s="137"/>
      <c r="J29">
        <v>373</v>
      </c>
      <c r="K29" s="148"/>
      <c r="M29" s="1">
        <v>227</v>
      </c>
      <c r="N29" s="148">
        <v>0.081</v>
      </c>
    </row>
    <row r="30" spans="1:14" ht="13.5" customHeight="1">
      <c r="A30" s="7"/>
      <c r="B30" s="10">
        <v>5</v>
      </c>
      <c r="C30" s="9"/>
      <c r="D30" s="38">
        <f>B30/$E$22</f>
        <v>14.817374169252874</v>
      </c>
      <c r="E30" s="49">
        <f>ROUNDDOWN(D30/60,0)</f>
        <v>0</v>
      </c>
      <c r="F30" s="50">
        <f>ROUNDUP((D30-E30*60),0)</f>
        <v>15</v>
      </c>
      <c r="J30">
        <v>372</v>
      </c>
      <c r="K30" s="148"/>
      <c r="M30" s="1">
        <v>228</v>
      </c>
      <c r="N30" s="148">
        <v>0.077</v>
      </c>
    </row>
    <row r="31" spans="1:14" ht="15.75">
      <c r="A31" s="7"/>
      <c r="B31" s="10">
        <v>10</v>
      </c>
      <c r="C31" s="9"/>
      <c r="D31" s="38">
        <f>B31/$E$22</f>
        <v>29.634748338505748</v>
      </c>
      <c r="E31" s="49">
        <f>ROUNDDOWN(D31/60,0)</f>
        <v>0</v>
      </c>
      <c r="F31" s="50">
        <f>ROUNDUP((D31-E31*60),0)</f>
        <v>30</v>
      </c>
      <c r="J31">
        <v>371</v>
      </c>
      <c r="K31" s="148"/>
      <c r="M31" s="1">
        <v>229</v>
      </c>
      <c r="N31" s="148">
        <v>0.074</v>
      </c>
    </row>
    <row r="32" spans="1:14" ht="15.75">
      <c r="A32" s="7"/>
      <c r="B32" s="10">
        <v>15</v>
      </c>
      <c r="C32" s="9"/>
      <c r="D32" s="38">
        <f>B32/$E$22</f>
        <v>44.45212250775862</v>
      </c>
      <c r="E32" s="49">
        <f>ROUNDDOWN(D32/60,0)</f>
        <v>0</v>
      </c>
      <c r="F32" s="50">
        <f>ROUNDUP((D32-E32*60),0)</f>
        <v>45</v>
      </c>
      <c r="J32">
        <v>370</v>
      </c>
      <c r="K32" s="148"/>
      <c r="M32" s="1">
        <v>230</v>
      </c>
      <c r="N32" s="148">
        <v>0.07</v>
      </c>
    </row>
    <row r="33" spans="1:14" ht="15.75">
      <c r="A33" s="7"/>
      <c r="B33" s="10">
        <v>20</v>
      </c>
      <c r="C33" s="9"/>
      <c r="D33" s="38">
        <f>B33/$E$22</f>
        <v>59.269496677011496</v>
      </c>
      <c r="E33" s="49">
        <f>ROUNDDOWN(D33/60,0)</f>
        <v>0</v>
      </c>
      <c r="F33" s="50">
        <f>ROUNDUP((D33-E33*60),0)</f>
        <v>60</v>
      </c>
      <c r="J33">
        <v>369</v>
      </c>
      <c r="K33" s="148"/>
      <c r="M33" s="1">
        <v>231</v>
      </c>
      <c r="N33" s="148">
        <v>0.067</v>
      </c>
    </row>
    <row r="34" spans="1:14" ht="16.5" thickBot="1">
      <c r="A34" s="11"/>
      <c r="B34" s="12">
        <v>30</v>
      </c>
      <c r="C34" s="13"/>
      <c r="D34" s="155">
        <f>B34/$E$22</f>
        <v>88.90424501551723</v>
      </c>
      <c r="E34" s="51">
        <f>ROUNDDOWN(D34/60,0)</f>
        <v>1</v>
      </c>
      <c r="F34" s="52">
        <f>ROUNDUP((D34-E34*60),0)</f>
        <v>29</v>
      </c>
      <c r="J34">
        <v>368</v>
      </c>
      <c r="K34" s="148"/>
      <c r="M34" s="1">
        <v>232</v>
      </c>
      <c r="N34" s="148">
        <v>0.064</v>
      </c>
    </row>
    <row r="35" spans="1:14" ht="16.5" thickTop="1">
      <c r="A35" s="153"/>
      <c r="B35" s="153"/>
      <c r="C35" s="153"/>
      <c r="D35" s="153"/>
      <c r="E35" s="153"/>
      <c r="F35" s="153"/>
      <c r="J35">
        <v>367</v>
      </c>
      <c r="K35" s="148"/>
      <c r="M35" s="1">
        <v>233</v>
      </c>
      <c r="N35" s="148">
        <v>0.06</v>
      </c>
    </row>
    <row r="36" spans="1:14" ht="15.75">
      <c r="A36" s="153"/>
      <c r="B36" s="156"/>
      <c r="C36" s="156"/>
      <c r="D36" s="156"/>
      <c r="E36" s="153"/>
      <c r="F36" s="156"/>
      <c r="J36">
        <v>366</v>
      </c>
      <c r="K36" s="148"/>
      <c r="M36" s="1">
        <v>234</v>
      </c>
      <c r="N36" s="148">
        <v>0.057</v>
      </c>
    </row>
    <row r="37" spans="1:14" ht="15.75">
      <c r="A37" s="153"/>
      <c r="B37" s="157"/>
      <c r="C37" s="153"/>
      <c r="D37" s="48"/>
      <c r="E37" s="153"/>
      <c r="F37" s="158"/>
      <c r="J37">
        <v>365</v>
      </c>
      <c r="K37" s="148"/>
      <c r="M37" s="1">
        <v>235</v>
      </c>
      <c r="N37" s="148">
        <v>0.055</v>
      </c>
    </row>
    <row r="38" spans="1:14" ht="15.75">
      <c r="A38" s="153"/>
      <c r="B38" s="157"/>
      <c r="C38" s="153"/>
      <c r="D38" s="48"/>
      <c r="E38" s="153"/>
      <c r="F38" s="158"/>
      <c r="J38">
        <v>364</v>
      </c>
      <c r="K38" s="148"/>
      <c r="M38" s="1">
        <v>236</v>
      </c>
      <c r="N38" s="148">
        <v>0.052</v>
      </c>
    </row>
    <row r="39" spans="1:14" ht="15.75">
      <c r="A39" s="153"/>
      <c r="B39" s="157"/>
      <c r="C39" s="153"/>
      <c r="D39" s="48"/>
      <c r="E39" s="153"/>
      <c r="F39" s="158"/>
      <c r="J39">
        <v>363</v>
      </c>
      <c r="K39" s="148"/>
      <c r="M39" s="1">
        <v>237</v>
      </c>
      <c r="N39" s="148">
        <v>0.05</v>
      </c>
    </row>
    <row r="40" spans="1:14" ht="15.75">
      <c r="A40" s="153"/>
      <c r="B40" s="157"/>
      <c r="C40" s="153"/>
      <c r="D40" s="48"/>
      <c r="E40" s="153"/>
      <c r="F40" s="158"/>
      <c r="J40">
        <v>362</v>
      </c>
      <c r="K40" s="148"/>
      <c r="M40" s="1">
        <v>238</v>
      </c>
      <c r="N40" s="148">
        <v>0.049</v>
      </c>
    </row>
    <row r="41" spans="1:14" ht="15.75">
      <c r="A41" s="153"/>
      <c r="B41" s="153"/>
      <c r="C41" s="153"/>
      <c r="D41" s="153"/>
      <c r="E41" s="153"/>
      <c r="F41" s="153"/>
      <c r="J41">
        <v>361</v>
      </c>
      <c r="K41" s="148"/>
      <c r="M41" s="1">
        <v>239</v>
      </c>
      <c r="N41" s="148">
        <v>0.046</v>
      </c>
    </row>
    <row r="42" spans="1:14" ht="15.75">
      <c r="A42" s="153"/>
      <c r="B42" s="153"/>
      <c r="C42" s="153"/>
      <c r="D42" s="153"/>
      <c r="E42" s="153"/>
      <c r="F42" s="153"/>
      <c r="J42">
        <v>360</v>
      </c>
      <c r="K42" s="148"/>
      <c r="M42" s="1">
        <v>240</v>
      </c>
      <c r="N42" s="148">
        <v>0.046</v>
      </c>
    </row>
    <row r="43" spans="10:14" ht="15.75">
      <c r="J43">
        <v>359</v>
      </c>
      <c r="K43" s="148"/>
      <c r="M43" s="1">
        <v>241</v>
      </c>
      <c r="N43" s="148">
        <v>0.044</v>
      </c>
    </row>
    <row r="44" spans="10:14" ht="15.75">
      <c r="J44">
        <v>358</v>
      </c>
      <c r="K44" s="148"/>
      <c r="M44" s="1">
        <v>242</v>
      </c>
      <c r="N44" s="148">
        <v>0.042</v>
      </c>
    </row>
    <row r="45" spans="10:14" ht="15.75">
      <c r="J45">
        <v>357</v>
      </c>
      <c r="K45" s="148"/>
      <c r="M45" s="1">
        <v>243</v>
      </c>
      <c r="N45" s="148">
        <v>0.042</v>
      </c>
    </row>
    <row r="46" spans="10:14" ht="15.75">
      <c r="J46">
        <v>356</v>
      </c>
      <c r="K46" s="148"/>
      <c r="M46" s="1">
        <v>244</v>
      </c>
      <c r="N46" s="148">
        <v>0.041</v>
      </c>
    </row>
    <row r="47" spans="10:14" ht="15.75">
      <c r="J47">
        <v>355</v>
      </c>
      <c r="K47" s="148"/>
      <c r="M47" s="1">
        <v>245</v>
      </c>
      <c r="N47" s="148">
        <v>0.04</v>
      </c>
    </row>
    <row r="48" spans="10:14" ht="15.75">
      <c r="J48">
        <v>354</v>
      </c>
      <c r="K48" s="148"/>
      <c r="M48" s="1">
        <v>246</v>
      </c>
      <c r="N48" s="148">
        <v>0.04</v>
      </c>
    </row>
    <row r="49" spans="10:14" ht="15.75">
      <c r="J49">
        <v>353</v>
      </c>
      <c r="K49" s="148"/>
      <c r="M49" s="1">
        <v>247</v>
      </c>
      <c r="N49" s="148">
        <v>0.039</v>
      </c>
    </row>
    <row r="50" spans="10:14" ht="15.75">
      <c r="J50">
        <v>352</v>
      </c>
      <c r="K50" s="148"/>
      <c r="M50" s="1">
        <v>248</v>
      </c>
      <c r="N50" s="148">
        <v>0.039</v>
      </c>
    </row>
    <row r="51" spans="10:14" ht="15.75">
      <c r="J51">
        <v>351</v>
      </c>
      <c r="K51" s="148"/>
      <c r="M51" s="1">
        <v>249</v>
      </c>
      <c r="N51" s="148">
        <v>0.038</v>
      </c>
    </row>
    <row r="52" spans="10:14" ht="15.75">
      <c r="J52">
        <v>350</v>
      </c>
      <c r="K52" s="148"/>
      <c r="M52" s="1">
        <v>250</v>
      </c>
      <c r="N52" s="148">
        <v>0.037</v>
      </c>
    </row>
    <row r="53" spans="10:14" ht="15.75">
      <c r="J53">
        <v>349</v>
      </c>
      <c r="K53" s="148"/>
      <c r="M53" s="1">
        <v>251</v>
      </c>
      <c r="N53" s="148">
        <v>0.036</v>
      </c>
    </row>
    <row r="54" spans="10:14" ht="15.75">
      <c r="J54">
        <v>348</v>
      </c>
      <c r="K54" s="148"/>
      <c r="M54" s="1">
        <v>252</v>
      </c>
      <c r="N54" s="148">
        <v>0.036</v>
      </c>
    </row>
    <row r="55" spans="10:14" ht="15.75">
      <c r="J55">
        <v>347</v>
      </c>
      <c r="K55" s="148"/>
      <c r="M55" s="1">
        <v>253</v>
      </c>
      <c r="N55" s="148">
        <v>0.035</v>
      </c>
    </row>
    <row r="56" spans="10:14" ht="15.75">
      <c r="J56">
        <v>346</v>
      </c>
      <c r="K56" s="148"/>
      <c r="M56" s="1">
        <v>254</v>
      </c>
      <c r="N56" s="148">
        <v>0.035</v>
      </c>
    </row>
    <row r="57" spans="10:14" ht="15.75">
      <c r="J57">
        <v>345</v>
      </c>
      <c r="K57" s="148"/>
      <c r="M57" s="1">
        <v>255</v>
      </c>
      <c r="N57" s="148">
        <v>0.034</v>
      </c>
    </row>
    <row r="58" spans="10:14" ht="15.75">
      <c r="J58">
        <v>344</v>
      </c>
      <c r="K58" s="148"/>
      <c r="M58" s="1">
        <v>256</v>
      </c>
      <c r="N58" s="148">
        <v>0.034</v>
      </c>
    </row>
    <row r="59" spans="10:14" ht="15.75">
      <c r="J59">
        <v>343</v>
      </c>
      <c r="K59" s="148"/>
      <c r="M59" s="1">
        <v>257</v>
      </c>
      <c r="N59" s="148">
        <v>0.032</v>
      </c>
    </row>
    <row r="60" spans="10:14" ht="15.75">
      <c r="J60">
        <v>342</v>
      </c>
      <c r="K60" s="148"/>
      <c r="M60" s="1">
        <v>258</v>
      </c>
      <c r="N60" s="148">
        <v>0.033</v>
      </c>
    </row>
    <row r="61" spans="10:14" ht="15.75">
      <c r="J61">
        <v>341</v>
      </c>
      <c r="K61" s="148"/>
      <c r="M61" s="1">
        <v>259</v>
      </c>
      <c r="N61" s="148">
        <v>0.032</v>
      </c>
    </row>
    <row r="62" spans="10:14" ht="15.75">
      <c r="J62">
        <v>340</v>
      </c>
      <c r="K62" s="148"/>
      <c r="M62" s="1">
        <v>260</v>
      </c>
      <c r="N62" s="148">
        <v>0.032</v>
      </c>
    </row>
    <row r="63" spans="10:14" ht="15.75">
      <c r="J63">
        <v>339</v>
      </c>
      <c r="K63" s="148"/>
      <c r="M63" s="1">
        <v>261</v>
      </c>
      <c r="N63" s="148">
        <v>0.033</v>
      </c>
    </row>
    <row r="64" spans="10:14" ht="15.75">
      <c r="J64">
        <v>338</v>
      </c>
      <c r="K64" s="148"/>
      <c r="M64" s="1">
        <v>262</v>
      </c>
      <c r="N64" s="148">
        <v>0.03</v>
      </c>
    </row>
    <row r="65" spans="10:14" ht="15.75">
      <c r="J65">
        <v>337</v>
      </c>
      <c r="K65" s="148"/>
      <c r="M65" s="1">
        <v>263</v>
      </c>
      <c r="N65" s="148">
        <v>0.033</v>
      </c>
    </row>
    <row r="66" spans="10:14" ht="15.75">
      <c r="J66">
        <v>336</v>
      </c>
      <c r="K66" s="148"/>
      <c r="M66" s="1">
        <v>264</v>
      </c>
      <c r="N66" s="148">
        <v>0.031</v>
      </c>
    </row>
    <row r="67" spans="10:14" ht="15.75">
      <c r="J67">
        <v>335</v>
      </c>
      <c r="K67" s="148"/>
      <c r="M67" s="1">
        <v>265</v>
      </c>
      <c r="N67" s="148">
        <v>0.03</v>
      </c>
    </row>
    <row r="68" spans="10:14" ht="15.75">
      <c r="J68">
        <v>334</v>
      </c>
      <c r="K68" s="148"/>
      <c r="M68" s="1">
        <v>266</v>
      </c>
      <c r="N68" s="148">
        <v>0.031</v>
      </c>
    </row>
    <row r="69" spans="10:14" ht="15.75">
      <c r="J69">
        <v>333</v>
      </c>
      <c r="K69" s="148"/>
      <c r="M69" s="1">
        <v>267</v>
      </c>
      <c r="N69" s="148">
        <v>0.031</v>
      </c>
    </row>
    <row r="70" spans="10:14" ht="15.75">
      <c r="J70">
        <v>332</v>
      </c>
      <c r="K70" s="148"/>
      <c r="M70" s="1">
        <v>268</v>
      </c>
      <c r="N70" s="148">
        <v>0.03</v>
      </c>
    </row>
    <row r="71" spans="10:14" ht="15.75">
      <c r="J71">
        <v>331</v>
      </c>
      <c r="K71" s="148"/>
      <c r="M71" s="1">
        <v>269</v>
      </c>
      <c r="N71" s="148">
        <v>0.03</v>
      </c>
    </row>
    <row r="72" spans="10:14" ht="15.75">
      <c r="J72">
        <v>330</v>
      </c>
      <c r="K72" s="148"/>
      <c r="M72" s="1">
        <v>270</v>
      </c>
      <c r="N72" s="148">
        <v>0.029</v>
      </c>
    </row>
    <row r="73" spans="10:14" ht="15.75">
      <c r="J73">
        <v>329</v>
      </c>
      <c r="K73" s="148"/>
      <c r="M73" s="1">
        <v>271</v>
      </c>
      <c r="N73" s="148">
        <v>0.028</v>
      </c>
    </row>
    <row r="74" spans="10:14" ht="15.75">
      <c r="J74">
        <v>328</v>
      </c>
      <c r="K74" s="148"/>
      <c r="M74" s="1">
        <v>272</v>
      </c>
      <c r="N74" s="148">
        <v>0.029</v>
      </c>
    </row>
    <row r="75" spans="10:14" ht="15.75">
      <c r="J75">
        <v>327</v>
      </c>
      <c r="K75" s="148"/>
      <c r="M75" s="1">
        <v>273</v>
      </c>
      <c r="N75" s="148">
        <v>0.029</v>
      </c>
    </row>
    <row r="76" spans="10:14" ht="15.75">
      <c r="J76">
        <v>326</v>
      </c>
      <c r="K76" s="148"/>
      <c r="M76" s="1">
        <v>274</v>
      </c>
      <c r="N76" s="148">
        <v>0.027</v>
      </c>
    </row>
    <row r="77" spans="10:14" ht="15.75">
      <c r="J77">
        <v>325</v>
      </c>
      <c r="K77" s="148"/>
      <c r="M77" s="1">
        <v>275</v>
      </c>
      <c r="N77" s="148">
        <v>0.027</v>
      </c>
    </row>
    <row r="78" spans="10:14" ht="15.75">
      <c r="J78">
        <v>324</v>
      </c>
      <c r="K78" s="148"/>
      <c r="M78" s="1">
        <v>276</v>
      </c>
      <c r="N78" s="148">
        <v>0.026</v>
      </c>
    </row>
    <row r="79" spans="10:14" ht="15.75">
      <c r="J79">
        <v>323</v>
      </c>
      <c r="K79" s="148"/>
      <c r="M79" s="1">
        <v>277</v>
      </c>
      <c r="N79" s="148">
        <v>0.026</v>
      </c>
    </row>
    <row r="80" spans="10:14" ht="15.75">
      <c r="J80">
        <v>322</v>
      </c>
      <c r="K80" s="148"/>
      <c r="M80" s="1">
        <v>278</v>
      </c>
      <c r="N80" s="148">
        <v>0.025</v>
      </c>
    </row>
    <row r="81" spans="10:14" ht="15.75">
      <c r="J81">
        <v>321</v>
      </c>
      <c r="K81" s="148"/>
      <c r="M81" s="1">
        <v>279</v>
      </c>
      <c r="N81" s="148">
        <v>0.025</v>
      </c>
    </row>
    <row r="82" spans="10:14" ht="15.75">
      <c r="J82">
        <v>320</v>
      </c>
      <c r="K82" s="148"/>
      <c r="M82" s="1">
        <v>280</v>
      </c>
      <c r="N82" s="148">
        <v>0.024</v>
      </c>
    </row>
    <row r="83" spans="10:14" ht="15.75">
      <c r="J83">
        <v>319</v>
      </c>
      <c r="K83" s="148"/>
      <c r="M83" s="1">
        <v>281</v>
      </c>
      <c r="N83" s="148">
        <v>0.023</v>
      </c>
    </row>
    <row r="84" spans="10:14" ht="15.75">
      <c r="J84">
        <v>318</v>
      </c>
      <c r="K84" s="148"/>
      <c r="M84" s="1">
        <v>282</v>
      </c>
      <c r="N84" s="148">
        <v>0.023</v>
      </c>
    </row>
    <row r="85" spans="10:14" ht="15.75">
      <c r="J85">
        <v>317</v>
      </c>
      <c r="K85" s="148"/>
      <c r="M85" s="1">
        <v>283</v>
      </c>
      <c r="N85" s="148">
        <v>0.022</v>
      </c>
    </row>
    <row r="86" spans="10:14" ht="15.75">
      <c r="J86">
        <v>316</v>
      </c>
      <c r="K86" s="148"/>
      <c r="M86" s="1">
        <v>284</v>
      </c>
      <c r="N86" s="148">
        <v>0.022</v>
      </c>
    </row>
    <row r="87" spans="10:14" ht="15.75">
      <c r="J87">
        <v>315</v>
      </c>
      <c r="K87" s="148"/>
      <c r="M87" s="1">
        <v>285</v>
      </c>
      <c r="N87" s="148">
        <v>0.02</v>
      </c>
    </row>
    <row r="88" spans="10:14" ht="15.75">
      <c r="J88">
        <v>314</v>
      </c>
      <c r="K88" s="148"/>
      <c r="M88" s="1">
        <v>286</v>
      </c>
      <c r="N88" s="148">
        <v>0.019</v>
      </c>
    </row>
    <row r="89" spans="10:14" ht="15.75">
      <c r="J89">
        <v>313</v>
      </c>
      <c r="K89" s="148"/>
      <c r="M89" s="1">
        <v>287</v>
      </c>
      <c r="N89" s="148">
        <v>0.017</v>
      </c>
    </row>
    <row r="90" spans="10:14" ht="15.75">
      <c r="J90">
        <v>312</v>
      </c>
      <c r="K90" s="148"/>
      <c r="M90" s="1">
        <v>288</v>
      </c>
      <c r="N90" s="148">
        <v>0.017</v>
      </c>
    </row>
    <row r="91" spans="10:14" ht="15.75">
      <c r="J91">
        <v>311</v>
      </c>
      <c r="K91" s="148"/>
      <c r="M91" s="1">
        <v>289</v>
      </c>
      <c r="N91" s="148">
        <v>0.016</v>
      </c>
    </row>
    <row r="92" spans="10:14" ht="15.75">
      <c r="J92">
        <v>310</v>
      </c>
      <c r="K92" s="148"/>
      <c r="M92" s="1">
        <v>290</v>
      </c>
      <c r="N92" s="148">
        <v>0.016</v>
      </c>
    </row>
    <row r="93" spans="10:14" ht="15.75">
      <c r="J93">
        <v>309</v>
      </c>
      <c r="K93" s="148"/>
      <c r="M93" s="1">
        <v>291</v>
      </c>
      <c r="N93" s="148">
        <v>0.014</v>
      </c>
    </row>
    <row r="94" spans="10:14" ht="15.75">
      <c r="J94">
        <v>308</v>
      </c>
      <c r="K94" s="148"/>
      <c r="M94" s="1">
        <v>292</v>
      </c>
      <c r="N94" s="148">
        <v>0.014</v>
      </c>
    </row>
    <row r="95" spans="10:14" ht="15.75">
      <c r="J95">
        <v>307</v>
      </c>
      <c r="K95" s="148"/>
      <c r="M95" s="1">
        <v>293</v>
      </c>
      <c r="N95" s="148">
        <v>0.013</v>
      </c>
    </row>
    <row r="96" spans="10:14" ht="15.75">
      <c r="J96">
        <v>306</v>
      </c>
      <c r="K96" s="148"/>
      <c r="M96" s="1">
        <v>294</v>
      </c>
      <c r="N96" s="148">
        <v>0.012</v>
      </c>
    </row>
    <row r="97" spans="10:14" ht="15.75">
      <c r="J97">
        <v>305</v>
      </c>
      <c r="K97" s="148"/>
      <c r="M97" s="1">
        <v>295</v>
      </c>
      <c r="N97" s="148">
        <v>0.011</v>
      </c>
    </row>
    <row r="98" spans="10:14" ht="15.75">
      <c r="J98">
        <v>304</v>
      </c>
      <c r="K98" s="148"/>
      <c r="M98" s="1">
        <v>296</v>
      </c>
      <c r="N98" s="148">
        <v>0.011</v>
      </c>
    </row>
    <row r="99" spans="10:14" ht="15.75">
      <c r="J99">
        <v>303</v>
      </c>
      <c r="K99" s="148"/>
      <c r="M99" s="1">
        <v>297</v>
      </c>
      <c r="N99" s="148">
        <v>0.011</v>
      </c>
    </row>
    <row r="100" spans="10:14" ht="15.75">
      <c r="J100">
        <v>302</v>
      </c>
      <c r="K100" s="148"/>
      <c r="M100" s="1">
        <v>298</v>
      </c>
      <c r="N100" s="148">
        <v>0.011</v>
      </c>
    </row>
    <row r="101" spans="10:14" ht="15.75">
      <c r="J101">
        <v>301</v>
      </c>
      <c r="K101" s="148"/>
      <c r="M101" s="1">
        <v>299</v>
      </c>
      <c r="N101" s="148">
        <v>0.01</v>
      </c>
    </row>
    <row r="102" spans="10:14" ht="15.75">
      <c r="J102">
        <v>300</v>
      </c>
      <c r="K102" s="148"/>
      <c r="M102" s="1">
        <v>300</v>
      </c>
      <c r="N102" s="148">
        <v>0.01</v>
      </c>
    </row>
    <row r="103" spans="10:14" ht="15.75">
      <c r="J103">
        <v>299</v>
      </c>
      <c r="K103" s="148"/>
      <c r="M103" s="1">
        <v>301</v>
      </c>
      <c r="N103"/>
    </row>
    <row r="104" spans="10:14" ht="15.75">
      <c r="J104">
        <v>298</v>
      </c>
      <c r="K104" s="148"/>
      <c r="M104" s="1">
        <v>302</v>
      </c>
      <c r="N104"/>
    </row>
    <row r="105" spans="10:14" ht="15.75">
      <c r="J105">
        <v>297</v>
      </c>
      <c r="K105" s="148"/>
      <c r="M105" s="1">
        <v>303</v>
      </c>
      <c r="N105"/>
    </row>
    <row r="106" spans="10:14" ht="15.75">
      <c r="J106">
        <v>296</v>
      </c>
      <c r="K106" s="148"/>
      <c r="M106" s="1">
        <v>304</v>
      </c>
      <c r="N106"/>
    </row>
    <row r="107" spans="10:14" ht="15.75">
      <c r="J107">
        <v>295</v>
      </c>
      <c r="K107" s="148"/>
      <c r="M107" s="1">
        <v>305</v>
      </c>
      <c r="N107"/>
    </row>
    <row r="108" spans="10:14" ht="15.75">
      <c r="J108">
        <v>294</v>
      </c>
      <c r="K108" s="148"/>
      <c r="M108" s="1">
        <v>306</v>
      </c>
      <c r="N108"/>
    </row>
    <row r="109" spans="10:14" ht="15.75">
      <c r="J109">
        <v>293</v>
      </c>
      <c r="K109" s="148"/>
      <c r="M109" s="1">
        <v>307</v>
      </c>
      <c r="N109"/>
    </row>
    <row r="110" spans="10:14" ht="15.75">
      <c r="J110">
        <v>292</v>
      </c>
      <c r="K110" s="148"/>
      <c r="M110" s="1">
        <v>308</v>
      </c>
      <c r="N110"/>
    </row>
    <row r="111" spans="10:14" ht="15.75">
      <c r="J111">
        <v>291</v>
      </c>
      <c r="K111" s="148"/>
      <c r="M111" s="1">
        <v>309</v>
      </c>
      <c r="N111"/>
    </row>
    <row r="112" spans="10:14" ht="15.75">
      <c r="J112">
        <v>290</v>
      </c>
      <c r="K112" s="148"/>
      <c r="M112" s="1">
        <v>310</v>
      </c>
      <c r="N112"/>
    </row>
    <row r="113" spans="10:14" ht="15.75">
      <c r="J113">
        <v>289</v>
      </c>
      <c r="K113" s="148"/>
      <c r="M113" s="1">
        <v>311</v>
      </c>
      <c r="N113"/>
    </row>
    <row r="114" spans="10:14" ht="15.75">
      <c r="J114">
        <v>288</v>
      </c>
      <c r="K114" s="148"/>
      <c r="M114" s="1">
        <v>312</v>
      </c>
      <c r="N114"/>
    </row>
    <row r="115" spans="10:14" ht="15.75">
      <c r="J115">
        <v>287</v>
      </c>
      <c r="K115" s="148"/>
      <c r="M115" s="1">
        <v>313</v>
      </c>
      <c r="N115"/>
    </row>
    <row r="116" spans="10:14" ht="15.75">
      <c r="J116">
        <v>286</v>
      </c>
      <c r="K116" s="148"/>
      <c r="M116" s="1">
        <v>314</v>
      </c>
      <c r="N116"/>
    </row>
    <row r="117" spans="10:14" ht="15.75">
      <c r="J117">
        <v>285</v>
      </c>
      <c r="K117" s="148"/>
      <c r="M117" s="1">
        <v>315</v>
      </c>
      <c r="N117"/>
    </row>
    <row r="118" spans="10:14" ht="15.75">
      <c r="J118">
        <v>284</v>
      </c>
      <c r="K118" s="148"/>
      <c r="M118" s="1">
        <v>316</v>
      </c>
      <c r="N118"/>
    </row>
    <row r="119" spans="10:14" ht="15.75">
      <c r="J119">
        <v>283</v>
      </c>
      <c r="K119" s="148"/>
      <c r="M119" s="1">
        <v>317</v>
      </c>
      <c r="N119"/>
    </row>
    <row r="120" spans="10:14" ht="15.75">
      <c r="J120">
        <v>282</v>
      </c>
      <c r="K120" s="148"/>
      <c r="M120" s="1">
        <v>318</v>
      </c>
      <c r="N120"/>
    </row>
    <row r="121" spans="10:14" ht="15.75">
      <c r="J121">
        <v>281</v>
      </c>
      <c r="K121" s="148"/>
      <c r="M121" s="1">
        <v>319</v>
      </c>
      <c r="N121"/>
    </row>
    <row r="122" spans="10:14" ht="15.75">
      <c r="J122">
        <v>280</v>
      </c>
      <c r="K122" s="148"/>
      <c r="M122" s="1">
        <v>320</v>
      </c>
      <c r="N122"/>
    </row>
    <row r="123" spans="10:14" ht="15.75">
      <c r="J123">
        <v>279</v>
      </c>
      <c r="K123" s="148"/>
      <c r="M123" s="1">
        <v>321</v>
      </c>
      <c r="N123"/>
    </row>
    <row r="124" spans="10:14" ht="15.75">
      <c r="J124">
        <v>278</v>
      </c>
      <c r="K124" s="148"/>
      <c r="M124" s="1">
        <v>322</v>
      </c>
      <c r="N124"/>
    </row>
    <row r="125" spans="10:14" ht="15.75">
      <c r="J125">
        <v>277</v>
      </c>
      <c r="K125" s="148"/>
      <c r="M125" s="1">
        <v>323</v>
      </c>
      <c r="N125"/>
    </row>
    <row r="126" spans="10:14" ht="15.75">
      <c r="J126">
        <v>276</v>
      </c>
      <c r="K126" s="148"/>
      <c r="M126" s="1">
        <v>324</v>
      </c>
      <c r="N126"/>
    </row>
    <row r="127" spans="10:14" ht="15.75">
      <c r="J127">
        <v>275</v>
      </c>
      <c r="K127" s="148"/>
      <c r="M127" s="1">
        <v>325</v>
      </c>
      <c r="N127"/>
    </row>
    <row r="128" spans="10:14" ht="15.75">
      <c r="J128">
        <v>274</v>
      </c>
      <c r="K128" s="148"/>
      <c r="M128" s="1">
        <v>326</v>
      </c>
      <c r="N128"/>
    </row>
    <row r="129" spans="10:14" ht="15.75">
      <c r="J129">
        <v>273</v>
      </c>
      <c r="K129" s="148"/>
      <c r="M129" s="1">
        <v>327</v>
      </c>
      <c r="N129"/>
    </row>
    <row r="130" spans="10:14" ht="15.75">
      <c r="J130">
        <v>272</v>
      </c>
      <c r="K130" s="148"/>
      <c r="M130" s="1">
        <v>328</v>
      </c>
      <c r="N130"/>
    </row>
    <row r="131" spans="10:14" ht="15.75">
      <c r="J131">
        <v>271</v>
      </c>
      <c r="K131" s="148"/>
      <c r="M131" s="1">
        <v>329</v>
      </c>
      <c r="N131"/>
    </row>
    <row r="132" spans="10:14" ht="15.75">
      <c r="J132">
        <v>270</v>
      </c>
      <c r="K132" s="148"/>
      <c r="M132" s="1">
        <v>330</v>
      </c>
      <c r="N132"/>
    </row>
    <row r="133" spans="10:14" ht="15.75">
      <c r="J133">
        <v>269</v>
      </c>
      <c r="K133" s="148"/>
      <c r="M133" s="1">
        <v>331</v>
      </c>
      <c r="N133"/>
    </row>
    <row r="134" spans="10:14" ht="15.75">
      <c r="J134">
        <v>268</v>
      </c>
      <c r="K134" s="148"/>
      <c r="M134" s="1">
        <v>332</v>
      </c>
      <c r="N134"/>
    </row>
    <row r="135" spans="10:14" ht="15.75">
      <c r="J135">
        <v>267</v>
      </c>
      <c r="K135" s="148"/>
      <c r="M135" s="1">
        <v>333</v>
      </c>
      <c r="N135"/>
    </row>
    <row r="136" spans="10:14" ht="15.75">
      <c r="J136">
        <v>266</v>
      </c>
      <c r="K136" s="148"/>
      <c r="M136" s="1">
        <v>334</v>
      </c>
      <c r="N136"/>
    </row>
    <row r="137" spans="10:14" ht="15.75">
      <c r="J137">
        <v>265</v>
      </c>
      <c r="K137" s="148"/>
      <c r="M137" s="1">
        <v>335</v>
      </c>
      <c r="N137"/>
    </row>
    <row r="138" spans="10:14" ht="15.75">
      <c r="J138">
        <v>264</v>
      </c>
      <c r="K138" s="148"/>
      <c r="M138" s="1">
        <v>336</v>
      </c>
      <c r="N138"/>
    </row>
    <row r="139" spans="10:14" ht="15.75">
      <c r="J139">
        <v>263</v>
      </c>
      <c r="K139" s="148"/>
      <c r="M139" s="1">
        <v>337</v>
      </c>
      <c r="N139"/>
    </row>
    <row r="140" spans="10:14" ht="15.75">
      <c r="J140">
        <v>262</v>
      </c>
      <c r="K140" s="148"/>
      <c r="M140" s="1">
        <v>338</v>
      </c>
      <c r="N140"/>
    </row>
    <row r="141" spans="10:14" ht="15.75">
      <c r="J141">
        <v>261</v>
      </c>
      <c r="K141" s="148"/>
      <c r="M141" s="1">
        <v>339</v>
      </c>
      <c r="N141"/>
    </row>
    <row r="142" spans="10:14" ht="15.75">
      <c r="J142">
        <v>260</v>
      </c>
      <c r="K142" s="148"/>
      <c r="M142" s="1">
        <v>340</v>
      </c>
      <c r="N142"/>
    </row>
    <row r="143" spans="10:14" ht="15.75">
      <c r="J143">
        <v>259</v>
      </c>
      <c r="K143" s="148"/>
      <c r="M143" s="1">
        <v>341</v>
      </c>
      <c r="N143"/>
    </row>
    <row r="144" spans="10:14" ht="15.75">
      <c r="J144">
        <v>258</v>
      </c>
      <c r="K144" s="148"/>
      <c r="M144" s="1">
        <v>342</v>
      </c>
      <c r="N144"/>
    </row>
    <row r="145" spans="10:14" ht="15.75">
      <c r="J145">
        <v>257</v>
      </c>
      <c r="K145" s="148"/>
      <c r="M145" s="1">
        <v>343</v>
      </c>
      <c r="N145"/>
    </row>
    <row r="146" spans="10:14" ht="15.75">
      <c r="J146">
        <v>256</v>
      </c>
      <c r="K146" s="148"/>
      <c r="M146" s="1">
        <v>344</v>
      </c>
      <c r="N146"/>
    </row>
    <row r="147" spans="10:14" ht="15.75">
      <c r="J147">
        <v>255</v>
      </c>
      <c r="K147" s="148"/>
      <c r="M147" s="1">
        <v>345</v>
      </c>
      <c r="N147"/>
    </row>
    <row r="148" spans="10:14" ht="15.75">
      <c r="J148">
        <v>254</v>
      </c>
      <c r="K148" s="148"/>
      <c r="M148" s="1">
        <v>346</v>
      </c>
      <c r="N148"/>
    </row>
    <row r="149" spans="10:14" ht="15.75">
      <c r="J149">
        <v>253</v>
      </c>
      <c r="K149" s="148"/>
      <c r="M149" s="1">
        <v>347</v>
      </c>
      <c r="N149"/>
    </row>
    <row r="150" spans="10:14" ht="15.75">
      <c r="J150">
        <v>252</v>
      </c>
      <c r="K150" s="148"/>
      <c r="M150" s="1">
        <v>348</v>
      </c>
      <c r="N150"/>
    </row>
    <row r="151" spans="10:14" ht="15.75">
      <c r="J151">
        <v>251</v>
      </c>
      <c r="K151" s="148"/>
      <c r="M151" s="1">
        <v>349</v>
      </c>
      <c r="N151"/>
    </row>
    <row r="152" spans="10:14" ht="15.75">
      <c r="J152">
        <v>250</v>
      </c>
      <c r="K152" s="148"/>
      <c r="M152" s="1">
        <v>350</v>
      </c>
      <c r="N152"/>
    </row>
    <row r="153" spans="10:14" ht="15.75">
      <c r="J153">
        <v>249</v>
      </c>
      <c r="K153" s="148"/>
      <c r="M153" s="1">
        <v>351</v>
      </c>
      <c r="N153"/>
    </row>
    <row r="154" spans="10:14" ht="15.75">
      <c r="J154">
        <v>248</v>
      </c>
      <c r="K154" s="148"/>
      <c r="M154" s="1">
        <v>352</v>
      </c>
      <c r="N154"/>
    </row>
    <row r="155" spans="10:14" ht="15.75">
      <c r="J155">
        <v>247</v>
      </c>
      <c r="K155" s="148"/>
      <c r="M155" s="1">
        <v>353</v>
      </c>
      <c r="N155"/>
    </row>
    <row r="156" spans="10:14" ht="15.75">
      <c r="J156">
        <v>246</v>
      </c>
      <c r="K156" s="148"/>
      <c r="M156" s="1">
        <v>354</v>
      </c>
      <c r="N156"/>
    </row>
    <row r="157" spans="10:14" ht="15.75">
      <c r="J157">
        <v>245</v>
      </c>
      <c r="K157" s="148"/>
      <c r="M157" s="1">
        <v>355</v>
      </c>
      <c r="N157"/>
    </row>
    <row r="158" spans="10:14" ht="15.75">
      <c r="J158">
        <v>244</v>
      </c>
      <c r="K158" s="148"/>
      <c r="M158" s="1">
        <v>356</v>
      </c>
      <c r="N158"/>
    </row>
    <row r="159" spans="10:14" ht="15.75">
      <c r="J159">
        <v>243</v>
      </c>
      <c r="K159" s="148"/>
      <c r="M159" s="1">
        <v>357</v>
      </c>
      <c r="N159"/>
    </row>
    <row r="160" spans="10:14" ht="15.75">
      <c r="J160">
        <v>242</v>
      </c>
      <c r="K160" s="148"/>
      <c r="M160" s="1">
        <v>358</v>
      </c>
      <c r="N160"/>
    </row>
    <row r="161" spans="10:14" ht="15.75">
      <c r="J161">
        <v>241</v>
      </c>
      <c r="K161" s="148"/>
      <c r="M161" s="1">
        <v>359</v>
      </c>
      <c r="N161"/>
    </row>
    <row r="162" spans="10:14" ht="15.75">
      <c r="J162">
        <v>240</v>
      </c>
      <c r="K162" s="148"/>
      <c r="M162" s="1">
        <v>360</v>
      </c>
      <c r="N162"/>
    </row>
    <row r="163" spans="10:14" ht="15.75">
      <c r="J163">
        <v>239</v>
      </c>
      <c r="K163" s="148"/>
      <c r="M163" s="1">
        <v>361</v>
      </c>
      <c r="N163"/>
    </row>
    <row r="164" spans="10:14" ht="15.75">
      <c r="J164">
        <v>238</v>
      </c>
      <c r="K164" s="148"/>
      <c r="M164" s="1">
        <v>362</v>
      </c>
      <c r="N164"/>
    </row>
    <row r="165" spans="10:14" ht="15.75">
      <c r="J165">
        <v>237</v>
      </c>
      <c r="K165" s="148"/>
      <c r="M165" s="1">
        <v>363</v>
      </c>
      <c r="N165"/>
    </row>
    <row r="166" spans="10:14" ht="15.75">
      <c r="J166">
        <v>236</v>
      </c>
      <c r="K166" s="148"/>
      <c r="M166" s="1">
        <v>364</v>
      </c>
      <c r="N166"/>
    </row>
    <row r="167" spans="10:14" ht="15.75">
      <c r="J167">
        <v>235</v>
      </c>
      <c r="K167" s="148"/>
      <c r="M167" s="1">
        <v>365</v>
      </c>
      <c r="N167"/>
    </row>
    <row r="168" spans="10:14" ht="15.75">
      <c r="J168">
        <v>234</v>
      </c>
      <c r="K168" s="148"/>
      <c r="M168" s="1">
        <v>366</v>
      </c>
      <c r="N168"/>
    </row>
    <row r="169" spans="10:14" ht="15.75">
      <c r="J169">
        <v>233</v>
      </c>
      <c r="K169" s="148"/>
      <c r="M169" s="1">
        <v>367</v>
      </c>
      <c r="N169"/>
    </row>
    <row r="170" spans="10:14" ht="15.75">
      <c r="J170">
        <v>232</v>
      </c>
      <c r="K170" s="148"/>
      <c r="M170" s="1">
        <v>368</v>
      </c>
      <c r="N170"/>
    </row>
    <row r="171" spans="10:14" ht="15.75">
      <c r="J171">
        <v>231</v>
      </c>
      <c r="K171" s="148"/>
      <c r="M171" s="1">
        <v>369</v>
      </c>
      <c r="N171" s="138"/>
    </row>
    <row r="172" spans="10:14" ht="15.75">
      <c r="J172">
        <v>230</v>
      </c>
      <c r="K172" s="148"/>
      <c r="M172" s="1">
        <v>370</v>
      </c>
      <c r="N172"/>
    </row>
    <row r="173" spans="10:14" ht="15.75">
      <c r="J173">
        <v>229</v>
      </c>
      <c r="K173" s="148"/>
      <c r="M173" s="1">
        <v>371</v>
      </c>
      <c r="N173"/>
    </row>
    <row r="174" spans="10:14" ht="15.75">
      <c r="J174">
        <v>228</v>
      </c>
      <c r="K174" s="148"/>
      <c r="M174" s="1">
        <v>372</v>
      </c>
      <c r="N174"/>
    </row>
    <row r="175" spans="10:14" ht="15.75">
      <c r="J175">
        <v>227</v>
      </c>
      <c r="K175" s="148"/>
      <c r="M175" s="1">
        <v>373</v>
      </c>
      <c r="N175"/>
    </row>
    <row r="176" spans="10:14" ht="15.75">
      <c r="J176">
        <v>226</v>
      </c>
      <c r="K176" s="148"/>
      <c r="M176" s="1">
        <v>374</v>
      </c>
      <c r="N176"/>
    </row>
    <row r="177" spans="10:14" ht="15.75">
      <c r="J177">
        <v>225</v>
      </c>
      <c r="K177" s="148"/>
      <c r="M177" s="1">
        <v>375</v>
      </c>
      <c r="N177"/>
    </row>
    <row r="178" spans="10:14" ht="15.75">
      <c r="J178">
        <v>224</v>
      </c>
      <c r="K178" s="148"/>
      <c r="M178" s="1">
        <v>376</v>
      </c>
      <c r="N178"/>
    </row>
    <row r="179" spans="10:14" ht="15.75">
      <c r="J179">
        <v>223</v>
      </c>
      <c r="K179" s="148"/>
      <c r="M179" s="1">
        <v>377</v>
      </c>
      <c r="N179"/>
    </row>
    <row r="180" spans="10:14" ht="15.75">
      <c r="J180">
        <v>222</v>
      </c>
      <c r="K180" s="148"/>
      <c r="M180" s="1">
        <v>378</v>
      </c>
      <c r="N180"/>
    </row>
    <row r="181" spans="10:14" ht="15.75">
      <c r="J181">
        <v>221</v>
      </c>
      <c r="K181" s="148"/>
      <c r="M181" s="1">
        <v>379</v>
      </c>
      <c r="N181"/>
    </row>
    <row r="182" spans="10:14" ht="15.75">
      <c r="J182">
        <v>220</v>
      </c>
      <c r="K182" s="148"/>
      <c r="M182" s="1">
        <v>380</v>
      </c>
      <c r="N182"/>
    </row>
    <row r="183" spans="10:14" ht="15.75">
      <c r="J183">
        <v>219</v>
      </c>
      <c r="K183" s="148"/>
      <c r="M183" s="1">
        <v>381</v>
      </c>
      <c r="N183"/>
    </row>
    <row r="184" spans="10:14" ht="15.75">
      <c r="J184">
        <v>218</v>
      </c>
      <c r="K184" s="148"/>
      <c r="M184" s="1">
        <v>382</v>
      </c>
      <c r="N184"/>
    </row>
    <row r="185" spans="10:14" ht="15.75">
      <c r="J185">
        <v>217</v>
      </c>
      <c r="K185" s="148"/>
      <c r="M185" s="1">
        <v>383</v>
      </c>
      <c r="N185"/>
    </row>
    <row r="186" spans="10:14" ht="15.75">
      <c r="J186">
        <v>216</v>
      </c>
      <c r="K186" s="148"/>
      <c r="M186" s="1">
        <v>384</v>
      </c>
      <c r="N186"/>
    </row>
    <row r="187" spans="10:14" ht="15.75">
      <c r="J187">
        <v>215</v>
      </c>
      <c r="K187" s="148"/>
      <c r="M187" s="1">
        <v>385</v>
      </c>
      <c r="N187"/>
    </row>
    <row r="188" spans="10:14" ht="15.75">
      <c r="J188">
        <v>214</v>
      </c>
      <c r="K188" s="148"/>
      <c r="M188" s="1">
        <v>386</v>
      </c>
      <c r="N188"/>
    </row>
    <row r="189" spans="10:14" ht="15.75">
      <c r="J189">
        <v>213</v>
      </c>
      <c r="K189" s="148"/>
      <c r="M189" s="1">
        <v>387</v>
      </c>
      <c r="N189"/>
    </row>
    <row r="190" spans="10:14" ht="15.75">
      <c r="J190">
        <v>212</v>
      </c>
      <c r="K190" s="148"/>
      <c r="M190" s="1">
        <v>388</v>
      </c>
      <c r="N190"/>
    </row>
    <row r="191" spans="10:14" ht="15.75">
      <c r="J191">
        <v>211</v>
      </c>
      <c r="K191" s="148"/>
      <c r="M191" s="1">
        <v>389</v>
      </c>
      <c r="N191"/>
    </row>
    <row r="192" spans="10:14" ht="15.75">
      <c r="J192">
        <v>210</v>
      </c>
      <c r="K192" s="148"/>
      <c r="M192" s="1">
        <v>390</v>
      </c>
      <c r="N192"/>
    </row>
    <row r="193" spans="10:14" ht="15.75">
      <c r="J193">
        <v>209</v>
      </c>
      <c r="K193" s="148"/>
      <c r="M193" s="1">
        <v>391</v>
      </c>
      <c r="N193"/>
    </row>
    <row r="194" spans="10:14" ht="15.75">
      <c r="J194">
        <v>208</v>
      </c>
      <c r="K194" s="148"/>
      <c r="M194" s="1">
        <v>392</v>
      </c>
      <c r="N194"/>
    </row>
    <row r="195" spans="10:14" ht="15.75">
      <c r="J195">
        <v>207</v>
      </c>
      <c r="K195" s="148"/>
      <c r="M195" s="1">
        <v>393</v>
      </c>
      <c r="N195"/>
    </row>
    <row r="196" spans="10:14" ht="15.75">
      <c r="J196">
        <v>206</v>
      </c>
      <c r="K196" s="148"/>
      <c r="M196" s="1">
        <v>394</v>
      </c>
      <c r="N196"/>
    </row>
    <row r="197" spans="10:14" ht="15.75">
      <c r="J197">
        <v>205</v>
      </c>
      <c r="K197" s="148"/>
      <c r="M197" s="1">
        <v>395</v>
      </c>
      <c r="N197"/>
    </row>
    <row r="198" spans="10:14" ht="15.75">
      <c r="J198">
        <v>204</v>
      </c>
      <c r="K198" s="148"/>
      <c r="M198" s="1">
        <v>396</v>
      </c>
      <c r="N198"/>
    </row>
    <row r="199" spans="10:14" ht="15.75">
      <c r="J199">
        <v>203</v>
      </c>
      <c r="K199" s="148"/>
      <c r="M199" s="1">
        <v>397</v>
      </c>
      <c r="N199"/>
    </row>
    <row r="200" spans="10:14" ht="15.75">
      <c r="J200">
        <v>202</v>
      </c>
      <c r="K200" s="148"/>
      <c r="M200" s="1">
        <v>398</v>
      </c>
      <c r="N200"/>
    </row>
    <row r="201" spans="10:14" ht="15.75">
      <c r="J201">
        <v>201</v>
      </c>
      <c r="K201" s="148"/>
      <c r="M201" s="1">
        <v>399</v>
      </c>
      <c r="N201"/>
    </row>
    <row r="202" spans="10:14" ht="15.75">
      <c r="J202">
        <v>200</v>
      </c>
      <c r="K202" s="148"/>
      <c r="M202" s="1">
        <v>400</v>
      </c>
      <c r="N202"/>
    </row>
  </sheetData>
  <sheetProtection/>
  <mergeCells count="11">
    <mergeCell ref="B27:B28"/>
    <mergeCell ref="A13:F13"/>
    <mergeCell ref="B14:D14"/>
    <mergeCell ref="B15:D15"/>
    <mergeCell ref="B16:D16"/>
    <mergeCell ref="B21:D21"/>
    <mergeCell ref="D28:F28"/>
    <mergeCell ref="B18:D18"/>
    <mergeCell ref="B19:D19"/>
    <mergeCell ref="B20:D20"/>
    <mergeCell ref="B22:D22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18"/>
  <sheetViews>
    <sheetView showOutlineSymbols="0" zoomScale="110" zoomScaleNormal="110" zoomScalePageLayoutView="0" workbookViewId="0" topLeftCell="A2">
      <selection activeCell="K26" sqref="K26"/>
    </sheetView>
  </sheetViews>
  <sheetFormatPr defaultColWidth="8.7109375" defaultRowHeight="15"/>
  <cols>
    <col min="1" max="1" width="7.00390625" style="54" customWidth="1"/>
    <col min="2" max="2" width="7.140625" style="54" customWidth="1"/>
    <col min="3" max="3" width="6.7109375" style="54" customWidth="1"/>
    <col min="4" max="4" width="9.7109375" style="54" bestFit="1" customWidth="1"/>
    <col min="5" max="18" width="6.7109375" style="54" customWidth="1"/>
    <col min="19" max="19" width="10.140625" style="54" customWidth="1"/>
    <col min="20" max="21" width="7.421875" style="54" customWidth="1"/>
    <col min="22" max="22" width="9.8515625" style="54" bestFit="1" customWidth="1"/>
    <col min="23" max="23" width="8.421875" style="54" customWidth="1"/>
    <col min="24" max="24" width="7.421875" style="54" customWidth="1"/>
    <col min="25" max="27" width="6.7109375" style="54" customWidth="1"/>
    <col min="28" max="16384" width="8.7109375" style="54" customWidth="1"/>
  </cols>
  <sheetData>
    <row r="1" spans="9:30" ht="12.75">
      <c r="I1" s="55" t="s">
        <v>63</v>
      </c>
      <c r="R1" s="56"/>
      <c r="S1" s="57"/>
      <c r="T1" s="58"/>
      <c r="U1" s="59"/>
      <c r="V1" s="58"/>
      <c r="W1" s="58"/>
      <c r="X1" s="60" t="s">
        <v>64</v>
      </c>
      <c r="Y1" s="58"/>
      <c r="Z1" s="58"/>
      <c r="AA1" s="58"/>
      <c r="AB1" s="58"/>
      <c r="AC1" s="58"/>
      <c r="AD1" s="59"/>
    </row>
    <row r="2" spans="9:30" ht="12.75">
      <c r="I2" s="61" t="s">
        <v>65</v>
      </c>
      <c r="R2" s="58"/>
      <c r="S2" s="58"/>
      <c r="T2" s="58"/>
      <c r="U2" s="58"/>
      <c r="V2" s="58"/>
      <c r="W2" s="59"/>
      <c r="X2" s="62" t="s">
        <v>66</v>
      </c>
      <c r="Y2" s="58"/>
      <c r="Z2" s="58"/>
      <c r="AA2" s="58"/>
      <c r="AB2" s="58"/>
      <c r="AC2" s="58"/>
      <c r="AD2" s="59"/>
    </row>
    <row r="3" spans="9:30" ht="12.75">
      <c r="I3" s="61" t="s">
        <v>67</v>
      </c>
      <c r="R3" s="58"/>
      <c r="S3" s="58"/>
      <c r="T3" s="58"/>
      <c r="U3" s="58"/>
      <c r="V3" s="58"/>
      <c r="W3" s="59"/>
      <c r="X3" s="62" t="s">
        <v>68</v>
      </c>
      <c r="Y3" s="58"/>
      <c r="Z3" s="58"/>
      <c r="AA3" s="58"/>
      <c r="AB3" s="58"/>
      <c r="AC3" s="58"/>
      <c r="AD3" s="59"/>
    </row>
    <row r="4" spans="9:30" ht="12.75">
      <c r="I4" s="61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9"/>
    </row>
    <row r="5" spans="2:30" ht="12.75">
      <c r="B5" s="63" t="s">
        <v>69</v>
      </c>
      <c r="I5" s="61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9"/>
    </row>
    <row r="6" spans="2:30" ht="12.75">
      <c r="B6" s="64" t="s">
        <v>74</v>
      </c>
      <c r="I6" s="61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9"/>
    </row>
    <row r="7" spans="2:29" ht="12.75">
      <c r="B7" s="64" t="s">
        <v>75</v>
      </c>
      <c r="I7" s="61"/>
      <c r="R7" s="58"/>
      <c r="S7" s="114"/>
      <c r="T7" s="115"/>
      <c r="U7" s="115"/>
      <c r="V7" s="116"/>
      <c r="W7" s="115"/>
      <c r="X7" s="115"/>
      <c r="Y7" s="115"/>
      <c r="Z7" s="115"/>
      <c r="AA7" s="117"/>
      <c r="AB7" s="117"/>
      <c r="AC7" s="117"/>
    </row>
    <row r="8" spans="2:29" ht="12.75">
      <c r="B8" s="65" t="s">
        <v>37</v>
      </c>
      <c r="I8" s="61"/>
      <c r="R8" s="59"/>
      <c r="S8" s="118"/>
      <c r="T8" s="118"/>
      <c r="U8" s="118"/>
      <c r="V8" s="119"/>
      <c r="W8" s="118"/>
      <c r="X8" s="118"/>
      <c r="Y8" s="118"/>
      <c r="Z8" s="118"/>
      <c r="AA8" s="117"/>
      <c r="AB8" s="117"/>
      <c r="AC8" s="117"/>
    </row>
    <row r="9" spans="2:29" ht="12.75">
      <c r="B9" s="54" t="s">
        <v>38</v>
      </c>
      <c r="I9" s="61"/>
      <c r="R9" s="59"/>
      <c r="S9" s="118"/>
      <c r="T9" s="118"/>
      <c r="U9" s="118"/>
      <c r="V9" s="118"/>
      <c r="W9" s="118"/>
      <c r="X9" s="118"/>
      <c r="Y9" s="118"/>
      <c r="Z9" s="118"/>
      <c r="AA9" s="117"/>
      <c r="AB9" s="117"/>
      <c r="AC9" s="117"/>
    </row>
    <row r="10" spans="1:29" ht="12.75">
      <c r="A10" s="66"/>
      <c r="B10" s="67"/>
      <c r="C10" s="68"/>
      <c r="D10" s="67"/>
      <c r="E10" s="67"/>
      <c r="F10" s="67"/>
      <c r="G10" s="67"/>
      <c r="H10" s="68"/>
      <c r="I10" s="67"/>
      <c r="J10" s="67"/>
      <c r="R10" s="59"/>
      <c r="S10" s="118"/>
      <c r="T10" s="118"/>
      <c r="U10" s="120"/>
      <c r="V10" s="118"/>
      <c r="W10" s="118"/>
      <c r="X10" s="118"/>
      <c r="Y10" s="118"/>
      <c r="Z10" s="118"/>
      <c r="AA10" s="117"/>
      <c r="AB10" s="117"/>
      <c r="AC10" s="117"/>
    </row>
    <row r="11" spans="1:29" ht="12.75">
      <c r="A11" s="67"/>
      <c r="B11" s="68" t="s">
        <v>76</v>
      </c>
      <c r="C11" s="68"/>
      <c r="D11" s="67"/>
      <c r="E11" s="67"/>
      <c r="F11" s="67"/>
      <c r="G11" s="67"/>
      <c r="H11" s="68"/>
      <c r="I11" s="67"/>
      <c r="J11" s="67"/>
      <c r="R11" s="57"/>
      <c r="S11" s="115"/>
      <c r="T11" s="117"/>
      <c r="U11" s="115"/>
      <c r="V11" s="115"/>
      <c r="W11" s="115"/>
      <c r="X11" s="115"/>
      <c r="Y11" s="115"/>
      <c r="Z11" s="118"/>
      <c r="AA11" s="117"/>
      <c r="AB11" s="117"/>
      <c r="AC11" s="117"/>
    </row>
    <row r="12" spans="2:29" ht="12.75">
      <c r="B12" s="69"/>
      <c r="C12" s="70"/>
      <c r="D12" s="119"/>
      <c r="R12" s="57"/>
      <c r="S12" s="115"/>
      <c r="T12" s="115"/>
      <c r="U12" s="115"/>
      <c r="V12" s="115"/>
      <c r="W12" s="115"/>
      <c r="X12" s="118"/>
      <c r="Y12" s="115"/>
      <c r="Z12" s="118"/>
      <c r="AA12" s="117"/>
      <c r="AB12" s="117"/>
      <c r="AC12" s="117"/>
    </row>
    <row r="13" spans="1:29" ht="12.75">
      <c r="A13" s="67"/>
      <c r="B13" s="67"/>
      <c r="C13" s="71" t="s">
        <v>77</v>
      </c>
      <c r="D13" s="72"/>
      <c r="E13" s="67"/>
      <c r="F13" s="67"/>
      <c r="G13" s="67"/>
      <c r="H13" s="68" t="s">
        <v>77</v>
      </c>
      <c r="I13" s="72"/>
      <c r="J13" s="67"/>
      <c r="R13" s="62"/>
      <c r="S13" s="116"/>
      <c r="T13" s="115"/>
      <c r="U13" s="115"/>
      <c r="V13" s="116"/>
      <c r="W13" s="115"/>
      <c r="X13" s="115"/>
      <c r="Y13" s="115"/>
      <c r="Z13" s="118"/>
      <c r="AA13" s="117"/>
      <c r="AB13" s="117"/>
      <c r="AC13" s="117"/>
    </row>
    <row r="14" spans="1:29" ht="12.75">
      <c r="A14" s="72" t="s">
        <v>78</v>
      </c>
      <c r="B14" s="72" t="s">
        <v>79</v>
      </c>
      <c r="C14" s="71" t="s">
        <v>80</v>
      </c>
      <c r="D14" s="72"/>
      <c r="E14" s="67"/>
      <c r="F14" s="72" t="s">
        <v>78</v>
      </c>
      <c r="G14" s="72" t="s">
        <v>79</v>
      </c>
      <c r="H14" s="68" t="s">
        <v>80</v>
      </c>
      <c r="I14" s="72"/>
      <c r="J14" s="67"/>
      <c r="R14" s="62"/>
      <c r="S14" s="116"/>
      <c r="T14" s="115"/>
      <c r="U14" s="116"/>
      <c r="V14" s="116"/>
      <c r="W14" s="116"/>
      <c r="X14" s="115"/>
      <c r="Y14" s="115"/>
      <c r="Z14" s="118"/>
      <c r="AA14" s="117"/>
      <c r="AB14" s="117"/>
      <c r="AC14" s="117"/>
    </row>
    <row r="15" spans="1:29" ht="13.5" customHeight="1">
      <c r="A15" s="72"/>
      <c r="B15" s="72"/>
      <c r="C15" s="73" t="s">
        <v>81</v>
      </c>
      <c r="D15" s="72" t="s">
        <v>82</v>
      </c>
      <c r="F15" s="72"/>
      <c r="G15" s="72"/>
      <c r="H15" s="73" t="s">
        <v>81</v>
      </c>
      <c r="I15" s="72" t="s">
        <v>82</v>
      </c>
      <c r="R15" s="74"/>
      <c r="S15" s="121"/>
      <c r="T15" s="121"/>
      <c r="U15" s="121"/>
      <c r="V15" s="121"/>
      <c r="W15" s="121"/>
      <c r="X15" s="121"/>
      <c r="Y15" s="118"/>
      <c r="Z15" s="118"/>
      <c r="AA15" s="117"/>
      <c r="AB15" s="117"/>
      <c r="AC15" s="117"/>
    </row>
    <row r="16" spans="1:29" ht="12.75">
      <c r="A16" s="72"/>
      <c r="B16" s="72"/>
      <c r="C16" s="71" t="s">
        <v>79</v>
      </c>
      <c r="D16" s="67"/>
      <c r="F16" s="67"/>
      <c r="G16" s="67"/>
      <c r="H16" s="71" t="s">
        <v>78</v>
      </c>
      <c r="I16" s="67"/>
      <c r="O16" s="64"/>
      <c r="R16" s="58"/>
      <c r="S16" s="122"/>
      <c r="T16" s="81"/>
      <c r="U16" s="82"/>
      <c r="V16" s="123"/>
      <c r="W16" s="82"/>
      <c r="X16" s="124"/>
      <c r="Y16" s="115"/>
      <c r="Z16" s="125"/>
      <c r="AA16" s="117"/>
      <c r="AB16" s="117"/>
      <c r="AC16" s="117"/>
    </row>
    <row r="17" spans="1:29" ht="12.75">
      <c r="A17" s="67">
        <v>0</v>
      </c>
      <c r="B17" s="68">
        <v>-6</v>
      </c>
      <c r="C17" s="78"/>
      <c r="D17" s="79">
        <f aca="true" t="shared" si="0" ref="D17:D41">C17/$C$29</f>
        <v>0</v>
      </c>
      <c r="F17" s="68">
        <v>-6</v>
      </c>
      <c r="G17" s="67">
        <v>0</v>
      </c>
      <c r="H17" s="78"/>
      <c r="I17" s="79">
        <f aca="true" t="shared" si="1" ref="I17:I41">H17/$H$29</f>
        <v>0</v>
      </c>
      <c r="R17" s="59"/>
      <c r="S17" s="118"/>
      <c r="T17" s="118"/>
      <c r="U17" s="118"/>
      <c r="V17" s="118"/>
      <c r="W17" s="118"/>
      <c r="X17" s="118"/>
      <c r="Y17" s="118"/>
      <c r="Z17" s="118"/>
      <c r="AA17" s="117"/>
      <c r="AB17" s="117"/>
      <c r="AC17" s="117"/>
    </row>
    <row r="18" spans="1:29" ht="12.75">
      <c r="A18" s="67">
        <v>0</v>
      </c>
      <c r="B18" s="68">
        <v>-5.5</v>
      </c>
      <c r="C18" s="78"/>
      <c r="D18" s="79">
        <f t="shared" si="0"/>
        <v>0</v>
      </c>
      <c r="F18" s="68">
        <v>-5.5</v>
      </c>
      <c r="G18" s="67">
        <v>0</v>
      </c>
      <c r="H18" s="78"/>
      <c r="I18" s="79">
        <f t="shared" si="1"/>
        <v>0</v>
      </c>
      <c r="R18" s="59"/>
      <c r="S18" s="118"/>
      <c r="T18" s="118"/>
      <c r="U18" s="118"/>
      <c r="V18" s="118"/>
      <c r="W18" s="118"/>
      <c r="X18" s="118"/>
      <c r="Y18" s="118"/>
      <c r="Z18" s="118"/>
      <c r="AA18" s="117"/>
      <c r="AB18" s="117"/>
      <c r="AC18" s="117"/>
    </row>
    <row r="19" spans="1:29" ht="12.75">
      <c r="A19" s="67">
        <v>0</v>
      </c>
      <c r="B19" s="68">
        <v>-5</v>
      </c>
      <c r="C19" s="78"/>
      <c r="D19" s="79">
        <f t="shared" si="0"/>
        <v>0</v>
      </c>
      <c r="F19" s="68">
        <v>-5</v>
      </c>
      <c r="G19" s="67">
        <v>0</v>
      </c>
      <c r="H19" s="78"/>
      <c r="I19" s="79">
        <f t="shared" si="1"/>
        <v>0</v>
      </c>
      <c r="R19" s="59"/>
      <c r="S19" s="115"/>
      <c r="T19" s="115"/>
      <c r="U19" s="115"/>
      <c r="V19" s="115"/>
      <c r="W19" s="126"/>
      <c r="X19" s="80"/>
      <c r="Y19" s="115"/>
      <c r="Z19" s="118"/>
      <c r="AA19" s="117"/>
      <c r="AB19" s="117"/>
      <c r="AC19" s="117"/>
    </row>
    <row r="20" spans="1:29" ht="12.75">
      <c r="A20" s="67">
        <v>0</v>
      </c>
      <c r="B20" s="68">
        <v>-4.5</v>
      </c>
      <c r="C20" s="78"/>
      <c r="D20" s="79">
        <f t="shared" si="0"/>
        <v>0</v>
      </c>
      <c r="F20" s="68">
        <v>-4.5</v>
      </c>
      <c r="G20" s="67">
        <v>0</v>
      </c>
      <c r="H20" s="78"/>
      <c r="I20" s="79">
        <f t="shared" si="1"/>
        <v>0</v>
      </c>
      <c r="P20" s="56" t="s">
        <v>24</v>
      </c>
      <c r="Q20" s="75">
        <f>AC77</f>
        <v>0.8911076540371923</v>
      </c>
      <c r="R20" s="59"/>
      <c r="S20" s="117"/>
      <c r="T20" s="117"/>
      <c r="U20" s="115"/>
      <c r="V20" s="115"/>
      <c r="W20" s="126"/>
      <c r="X20" s="81"/>
      <c r="Y20" s="115"/>
      <c r="Z20" s="118"/>
      <c r="AA20" s="117"/>
      <c r="AB20" s="117"/>
      <c r="AC20" s="127"/>
    </row>
    <row r="21" spans="1:29" ht="12.75">
      <c r="A21" s="67">
        <v>0</v>
      </c>
      <c r="B21" s="68">
        <v>-4</v>
      </c>
      <c r="C21" s="78"/>
      <c r="D21" s="79">
        <f t="shared" si="0"/>
        <v>0</v>
      </c>
      <c r="F21" s="68">
        <v>-4</v>
      </c>
      <c r="G21" s="67">
        <v>0</v>
      </c>
      <c r="H21" s="78"/>
      <c r="I21" s="79">
        <f t="shared" si="1"/>
        <v>0</v>
      </c>
      <c r="R21" s="59"/>
      <c r="S21" s="115"/>
      <c r="T21" s="115"/>
      <c r="U21" s="115"/>
      <c r="V21" s="115"/>
      <c r="W21" s="126"/>
      <c r="X21" s="82"/>
      <c r="Y21" s="115"/>
      <c r="Z21" s="118"/>
      <c r="AA21" s="117"/>
      <c r="AB21" s="117"/>
      <c r="AC21" s="117"/>
    </row>
    <row r="22" spans="1:29" ht="12.75">
      <c r="A22" s="67">
        <v>0</v>
      </c>
      <c r="B22" s="68">
        <v>-3.5</v>
      </c>
      <c r="C22" s="78"/>
      <c r="D22" s="79">
        <f t="shared" si="0"/>
        <v>0</v>
      </c>
      <c r="F22" s="68">
        <v>-3.5</v>
      </c>
      <c r="G22" s="67">
        <v>0</v>
      </c>
      <c r="H22" s="78"/>
      <c r="I22" s="79">
        <f t="shared" si="1"/>
        <v>0</v>
      </c>
      <c r="R22" s="59"/>
      <c r="S22" s="126"/>
      <c r="T22" s="82"/>
      <c r="U22" s="115"/>
      <c r="V22" s="115"/>
      <c r="W22" s="126"/>
      <c r="X22" s="82"/>
      <c r="Y22" s="115"/>
      <c r="Z22" s="118"/>
      <c r="AA22" s="117"/>
      <c r="AB22" s="117"/>
      <c r="AC22" s="117"/>
    </row>
    <row r="23" spans="1:29" ht="12.75">
      <c r="A23" s="67">
        <v>0</v>
      </c>
      <c r="B23" s="68">
        <v>-3</v>
      </c>
      <c r="C23" s="83"/>
      <c r="D23" s="84">
        <f t="shared" si="0"/>
        <v>0</v>
      </c>
      <c r="E23" s="70"/>
      <c r="F23" s="85">
        <v>-3</v>
      </c>
      <c r="G23" s="86">
        <v>0</v>
      </c>
      <c r="H23" s="83"/>
      <c r="I23" s="79">
        <f t="shared" si="1"/>
        <v>0</v>
      </c>
      <c r="R23" s="59"/>
      <c r="S23" s="126"/>
      <c r="T23" s="82"/>
      <c r="U23" s="115"/>
      <c r="V23" s="115"/>
      <c r="W23" s="126"/>
      <c r="X23" s="82"/>
      <c r="Y23" s="115"/>
      <c r="Z23" s="118"/>
      <c r="AA23" s="117"/>
      <c r="AB23" s="117"/>
      <c r="AC23" s="117"/>
    </row>
    <row r="24" spans="1:29" ht="12.75">
      <c r="A24" s="67">
        <v>0</v>
      </c>
      <c r="B24" s="68">
        <v>-2.5</v>
      </c>
      <c r="C24" s="143">
        <v>2.38</v>
      </c>
      <c r="D24" s="84">
        <f t="shared" si="0"/>
        <v>0.5074626865671641</v>
      </c>
      <c r="E24" s="70"/>
      <c r="F24" s="85">
        <v>-2.5</v>
      </c>
      <c r="G24" s="86">
        <v>0</v>
      </c>
      <c r="H24" s="143">
        <v>3.05</v>
      </c>
      <c r="I24" s="79">
        <f t="shared" si="1"/>
        <v>0.6448202959830865</v>
      </c>
      <c r="R24" s="59"/>
      <c r="S24" s="115"/>
      <c r="T24" s="115"/>
      <c r="U24" s="115"/>
      <c r="V24" s="115"/>
      <c r="W24" s="126"/>
      <c r="X24" s="128"/>
      <c r="Y24" s="115"/>
      <c r="Z24" s="118"/>
      <c r="AA24" s="117"/>
      <c r="AB24" s="117"/>
      <c r="AC24" s="117"/>
    </row>
    <row r="25" spans="1:29" ht="12.75">
      <c r="A25" s="67">
        <v>0</v>
      </c>
      <c r="B25" s="68">
        <v>-2</v>
      </c>
      <c r="C25" s="143">
        <v>2.74</v>
      </c>
      <c r="D25" s="84">
        <f t="shared" si="0"/>
        <v>0.5842217484008528</v>
      </c>
      <c r="E25" s="70"/>
      <c r="F25" s="85">
        <v>-2</v>
      </c>
      <c r="G25" s="86">
        <v>0</v>
      </c>
      <c r="H25" s="143">
        <v>3.56</v>
      </c>
      <c r="I25" s="79">
        <f t="shared" si="1"/>
        <v>0.7526427061310782</v>
      </c>
      <c r="R25" s="59"/>
      <c r="S25" s="115"/>
      <c r="T25" s="115"/>
      <c r="U25" s="115"/>
      <c r="V25" s="115"/>
      <c r="W25" s="126"/>
      <c r="X25" s="82"/>
      <c r="Y25" s="129"/>
      <c r="Z25" s="130"/>
      <c r="AA25" s="117"/>
      <c r="AB25" s="117"/>
      <c r="AC25" s="115"/>
    </row>
    <row r="26" spans="1:29" ht="12.75">
      <c r="A26" s="67">
        <v>0</v>
      </c>
      <c r="B26" s="68">
        <v>-1.5</v>
      </c>
      <c r="C26" s="143">
        <v>3.31</v>
      </c>
      <c r="D26" s="84">
        <f t="shared" si="0"/>
        <v>0.7057569296375266</v>
      </c>
      <c r="E26" s="70"/>
      <c r="F26" s="85">
        <v>-1.5</v>
      </c>
      <c r="G26" s="86">
        <v>0</v>
      </c>
      <c r="H26" s="143">
        <v>3.96</v>
      </c>
      <c r="I26" s="79">
        <f t="shared" si="1"/>
        <v>0.8372093023255813</v>
      </c>
      <c r="R26" s="59"/>
      <c r="S26" s="115"/>
      <c r="T26" s="115"/>
      <c r="U26" s="115"/>
      <c r="V26" s="115"/>
      <c r="W26" s="126"/>
      <c r="X26" s="131"/>
      <c r="Y26" s="132"/>
      <c r="Z26" s="133"/>
      <c r="AA26" s="117"/>
      <c r="AB26" s="117"/>
      <c r="AC26" s="124"/>
    </row>
    <row r="27" spans="1:29" ht="12.75">
      <c r="A27" s="67">
        <v>0</v>
      </c>
      <c r="B27" s="68">
        <v>-1</v>
      </c>
      <c r="C27" s="143">
        <v>3.83</v>
      </c>
      <c r="D27" s="84">
        <f t="shared" si="0"/>
        <v>0.8166311300639658</v>
      </c>
      <c r="E27" s="70"/>
      <c r="F27" s="85">
        <v>-1</v>
      </c>
      <c r="G27" s="86">
        <v>0</v>
      </c>
      <c r="H27" s="143">
        <v>4.39</v>
      </c>
      <c r="I27" s="79">
        <f t="shared" si="1"/>
        <v>0.9281183932346722</v>
      </c>
      <c r="P27" s="88" t="s">
        <v>83</v>
      </c>
      <c r="Q27" s="89">
        <v>1.75</v>
      </c>
      <c r="R27" s="64" t="s">
        <v>26</v>
      </c>
      <c r="S27" s="118"/>
      <c r="T27" s="134"/>
      <c r="U27" s="134"/>
      <c r="V27" s="100"/>
      <c r="W27" s="126"/>
      <c r="X27" s="131"/>
      <c r="Y27" s="135"/>
      <c r="Z27" s="136"/>
      <c r="AA27" s="117"/>
      <c r="AB27" s="117"/>
      <c r="AC27" s="124"/>
    </row>
    <row r="28" spans="1:29" ht="12.75">
      <c r="A28" s="67">
        <v>0</v>
      </c>
      <c r="B28" s="68">
        <v>-0.5</v>
      </c>
      <c r="C28" s="143">
        <v>4.23</v>
      </c>
      <c r="D28" s="84">
        <f t="shared" si="0"/>
        <v>0.9019189765458422</v>
      </c>
      <c r="E28" s="70"/>
      <c r="F28" s="85">
        <v>-0.5</v>
      </c>
      <c r="G28" s="86">
        <v>0</v>
      </c>
      <c r="H28" s="143">
        <v>4.65</v>
      </c>
      <c r="I28" s="79">
        <f t="shared" si="1"/>
        <v>0.9830866807610994</v>
      </c>
      <c r="R28" s="58"/>
      <c r="S28" s="118"/>
      <c r="T28" s="134"/>
      <c r="U28" s="134"/>
      <c r="V28" s="100"/>
      <c r="W28" s="126"/>
      <c r="X28" s="131"/>
      <c r="Y28" s="135"/>
      <c r="Z28" s="136"/>
      <c r="AA28" s="117"/>
      <c r="AB28" s="117"/>
      <c r="AC28" s="124"/>
    </row>
    <row r="29" spans="1:29" ht="12.75">
      <c r="A29" s="93">
        <v>0</v>
      </c>
      <c r="B29" s="94">
        <v>0</v>
      </c>
      <c r="C29" s="143">
        <v>4.69</v>
      </c>
      <c r="D29" s="95">
        <f t="shared" si="0"/>
        <v>1</v>
      </c>
      <c r="E29" s="96"/>
      <c r="F29" s="97">
        <v>0</v>
      </c>
      <c r="G29" s="98">
        <v>0</v>
      </c>
      <c r="H29" s="95">
        <v>4.73</v>
      </c>
      <c r="I29" s="99">
        <f t="shared" si="1"/>
        <v>1</v>
      </c>
      <c r="R29" s="59"/>
      <c r="S29" s="118"/>
      <c r="T29" s="134"/>
      <c r="U29" s="134"/>
      <c r="V29" s="100"/>
      <c r="W29" s="126"/>
      <c r="X29" s="131"/>
      <c r="Y29" s="135"/>
      <c r="Z29" s="136"/>
      <c r="AA29" s="117"/>
      <c r="AB29" s="117"/>
      <c r="AC29" s="124"/>
    </row>
    <row r="30" spans="1:29" ht="12.75">
      <c r="A30" s="67">
        <v>0</v>
      </c>
      <c r="B30" s="68">
        <v>0.5</v>
      </c>
      <c r="C30" s="143">
        <v>4.91</v>
      </c>
      <c r="D30" s="84">
        <f t="shared" si="0"/>
        <v>1.0469083155650318</v>
      </c>
      <c r="E30" s="70"/>
      <c r="F30" s="85">
        <v>0.5</v>
      </c>
      <c r="G30" s="86">
        <v>0</v>
      </c>
      <c r="H30" s="143">
        <v>4.55</v>
      </c>
      <c r="I30" s="79">
        <f t="shared" si="1"/>
        <v>0.9619450317124735</v>
      </c>
      <c r="R30" s="59"/>
      <c r="S30" s="118"/>
      <c r="T30" s="134"/>
      <c r="U30" s="134"/>
      <c r="V30" s="100"/>
      <c r="W30" s="126"/>
      <c r="X30" s="131"/>
      <c r="Y30" s="135"/>
      <c r="Z30" s="136"/>
      <c r="AA30" s="117"/>
      <c r="AB30" s="117"/>
      <c r="AC30" s="124"/>
    </row>
    <row r="31" spans="1:29" ht="12.75">
      <c r="A31" s="67">
        <v>0</v>
      </c>
      <c r="B31" s="68">
        <v>1</v>
      </c>
      <c r="C31" s="143">
        <v>4.89</v>
      </c>
      <c r="D31" s="84">
        <f t="shared" si="0"/>
        <v>1.042643923240938</v>
      </c>
      <c r="E31" s="70"/>
      <c r="F31" s="85">
        <v>1</v>
      </c>
      <c r="G31" s="86">
        <v>0</v>
      </c>
      <c r="H31" s="143">
        <v>4.31</v>
      </c>
      <c r="I31" s="79">
        <f t="shared" si="1"/>
        <v>0.9112050739957716</v>
      </c>
      <c r="R31" s="59"/>
      <c r="S31" s="118"/>
      <c r="T31" s="134"/>
      <c r="U31" s="134"/>
      <c r="V31" s="100"/>
      <c r="W31" s="126"/>
      <c r="X31" s="131"/>
      <c r="Y31" s="135"/>
      <c r="Z31" s="136"/>
      <c r="AA31" s="117"/>
      <c r="AB31" s="117"/>
      <c r="AC31" s="124"/>
    </row>
    <row r="32" spans="1:29" ht="12.75">
      <c r="A32" s="67">
        <v>0</v>
      </c>
      <c r="B32" s="68">
        <v>1.5</v>
      </c>
      <c r="C32" s="143">
        <v>4.69</v>
      </c>
      <c r="D32" s="84">
        <f t="shared" si="0"/>
        <v>1</v>
      </c>
      <c r="E32" s="70"/>
      <c r="F32" s="85">
        <v>1.5</v>
      </c>
      <c r="G32" s="86">
        <v>0</v>
      </c>
      <c r="H32" s="143">
        <v>3.97</v>
      </c>
      <c r="I32" s="79">
        <f t="shared" si="1"/>
        <v>0.8393234672304439</v>
      </c>
      <c r="R32" s="59"/>
      <c r="S32" s="118"/>
      <c r="T32" s="134"/>
      <c r="U32" s="134"/>
      <c r="V32" s="100"/>
      <c r="W32" s="126"/>
      <c r="X32" s="131"/>
      <c r="Y32" s="135"/>
      <c r="Z32" s="136"/>
      <c r="AA32" s="117"/>
      <c r="AB32" s="117"/>
      <c r="AC32" s="124"/>
    </row>
    <row r="33" spans="1:29" ht="12.75">
      <c r="A33" s="67">
        <v>0</v>
      </c>
      <c r="B33" s="68">
        <v>2</v>
      </c>
      <c r="C33" s="143">
        <v>4.34</v>
      </c>
      <c r="D33" s="84">
        <f t="shared" si="0"/>
        <v>0.9253731343283581</v>
      </c>
      <c r="E33" s="70"/>
      <c r="F33" s="85">
        <v>2</v>
      </c>
      <c r="G33" s="86">
        <v>0</v>
      </c>
      <c r="H33" s="143">
        <v>3.56</v>
      </c>
      <c r="I33" s="79">
        <f t="shared" si="1"/>
        <v>0.7526427061310782</v>
      </c>
      <c r="R33" s="59"/>
      <c r="S33" s="59"/>
      <c r="T33" s="90"/>
      <c r="U33" s="90"/>
      <c r="V33" s="100"/>
      <c r="W33" s="56"/>
      <c r="X33" s="87"/>
      <c r="Y33" s="91"/>
      <c r="Z33" s="92"/>
      <c r="AC33" s="76"/>
    </row>
    <row r="34" spans="1:26" ht="12.75">
      <c r="A34" s="67">
        <v>0</v>
      </c>
      <c r="B34" s="68">
        <v>2.5</v>
      </c>
      <c r="C34" s="143">
        <v>3.9</v>
      </c>
      <c r="D34" s="84">
        <f t="shared" si="0"/>
        <v>0.8315565031982941</v>
      </c>
      <c r="E34" s="70"/>
      <c r="F34" s="85">
        <v>2.5</v>
      </c>
      <c r="G34" s="86">
        <v>0</v>
      </c>
      <c r="H34" s="143">
        <v>3.14</v>
      </c>
      <c r="I34" s="79">
        <f t="shared" si="1"/>
        <v>0.6638477801268499</v>
      </c>
      <c r="R34" s="59"/>
      <c r="S34" s="59"/>
      <c r="T34" s="90"/>
      <c r="U34" s="90"/>
      <c r="V34" s="100"/>
      <c r="W34" s="56"/>
      <c r="X34" s="87"/>
      <c r="Y34" s="76"/>
      <c r="Z34" s="59"/>
    </row>
    <row r="35" spans="1:26" ht="12.75">
      <c r="A35" s="67">
        <v>0</v>
      </c>
      <c r="B35" s="68">
        <v>3</v>
      </c>
      <c r="C35" s="83"/>
      <c r="D35" s="84">
        <f t="shared" si="0"/>
        <v>0</v>
      </c>
      <c r="E35" s="70"/>
      <c r="F35" s="85">
        <v>3</v>
      </c>
      <c r="G35" s="86">
        <v>0</v>
      </c>
      <c r="H35" s="83"/>
      <c r="I35" s="79">
        <f t="shared" si="1"/>
        <v>0</v>
      </c>
      <c r="T35" s="90"/>
      <c r="U35" s="90"/>
      <c r="V35" s="100"/>
      <c r="W35" s="56"/>
      <c r="X35" s="87"/>
      <c r="Y35" s="76"/>
      <c r="Z35" s="77"/>
    </row>
    <row r="36" spans="1:26" ht="12.75">
      <c r="A36" s="67">
        <v>0</v>
      </c>
      <c r="B36" s="68">
        <v>3.5</v>
      </c>
      <c r="C36" s="78"/>
      <c r="D36" s="79">
        <f t="shared" si="0"/>
        <v>0</v>
      </c>
      <c r="F36" s="68">
        <v>3.5</v>
      </c>
      <c r="G36" s="67">
        <v>0</v>
      </c>
      <c r="H36" s="78"/>
      <c r="I36" s="79">
        <f t="shared" si="1"/>
        <v>0</v>
      </c>
      <c r="T36" s="90"/>
      <c r="U36" s="90"/>
      <c r="V36" s="100"/>
      <c r="W36" s="56"/>
      <c r="X36" s="87"/>
      <c r="Y36" s="76"/>
      <c r="Z36" s="77"/>
    </row>
    <row r="37" spans="1:26" ht="12.75">
      <c r="A37" s="67">
        <v>0</v>
      </c>
      <c r="B37" s="68">
        <v>4</v>
      </c>
      <c r="C37" s="78"/>
      <c r="D37" s="79">
        <f t="shared" si="0"/>
        <v>0</v>
      </c>
      <c r="F37" s="68">
        <v>4</v>
      </c>
      <c r="G37" s="67">
        <v>0</v>
      </c>
      <c r="H37" s="78"/>
      <c r="I37" s="79">
        <f t="shared" si="1"/>
        <v>0</v>
      </c>
      <c r="T37" s="90"/>
      <c r="U37" s="90"/>
      <c r="V37" s="100"/>
      <c r="W37" s="56"/>
      <c r="X37" s="87"/>
      <c r="Y37" s="76"/>
      <c r="Z37" s="77"/>
    </row>
    <row r="38" spans="1:26" ht="12.75">
      <c r="A38" s="67">
        <v>0</v>
      </c>
      <c r="B38" s="68">
        <v>4.5</v>
      </c>
      <c r="C38" s="78"/>
      <c r="D38" s="79">
        <f t="shared" si="0"/>
        <v>0</v>
      </c>
      <c r="F38" s="68">
        <v>4.5</v>
      </c>
      <c r="G38" s="67">
        <v>0</v>
      </c>
      <c r="H38" s="78"/>
      <c r="I38" s="79">
        <f t="shared" si="1"/>
        <v>0</v>
      </c>
      <c r="T38" s="90"/>
      <c r="U38" s="90"/>
      <c r="Z38" s="77"/>
    </row>
    <row r="39" spans="1:21" ht="12.75">
      <c r="A39" s="67">
        <v>0</v>
      </c>
      <c r="B39" s="68">
        <v>5</v>
      </c>
      <c r="C39" s="78"/>
      <c r="D39" s="79">
        <f t="shared" si="0"/>
        <v>0</v>
      </c>
      <c r="F39" s="68">
        <v>5</v>
      </c>
      <c r="G39" s="67">
        <v>0</v>
      </c>
      <c r="H39" s="78"/>
      <c r="I39" s="79">
        <f t="shared" si="1"/>
        <v>0</v>
      </c>
      <c r="T39" s="90"/>
      <c r="U39" s="90"/>
    </row>
    <row r="40" spans="1:21" ht="12.75">
      <c r="A40" s="67">
        <v>0</v>
      </c>
      <c r="B40" s="68">
        <v>5.5</v>
      </c>
      <c r="C40" s="78"/>
      <c r="D40" s="79">
        <f t="shared" si="0"/>
        <v>0</v>
      </c>
      <c r="F40" s="68">
        <v>5.5</v>
      </c>
      <c r="G40" s="67">
        <v>0</v>
      </c>
      <c r="H40" s="78"/>
      <c r="I40" s="79">
        <f t="shared" si="1"/>
        <v>0</v>
      </c>
      <c r="T40" s="90"/>
      <c r="U40" s="90"/>
    </row>
    <row r="41" spans="1:9" ht="12.75">
      <c r="A41" s="67">
        <v>0</v>
      </c>
      <c r="B41" s="68">
        <v>6</v>
      </c>
      <c r="C41" s="78"/>
      <c r="D41" s="79">
        <f t="shared" si="0"/>
        <v>0</v>
      </c>
      <c r="F41" s="68">
        <v>6</v>
      </c>
      <c r="G41" s="67">
        <v>0</v>
      </c>
      <c r="H41" s="78"/>
      <c r="I41" s="79">
        <f t="shared" si="1"/>
        <v>0</v>
      </c>
    </row>
    <row r="43" spans="22:25" ht="12.75">
      <c r="V43" s="67">
        <v>3.5</v>
      </c>
      <c r="W43" s="67">
        <v>4</v>
      </c>
      <c r="X43" s="101">
        <v>4.5</v>
      </c>
      <c r="Y43" s="101">
        <v>5</v>
      </c>
    </row>
    <row r="45" spans="22:24" ht="12.75">
      <c r="V45" s="79">
        <f aca="true" t="shared" si="2" ref="V45:V69">IF((V$43^2+$A48^2)^0.5&gt;$Q$27,"",$D$36*$I17)</f>
      </c>
      <c r="W45" s="79">
        <f aca="true" t="shared" si="3" ref="W45:W69">IF((W$43^2+$A48^2)^0.5&gt;$Q$27,"",$D$37*$I17)</f>
      </c>
      <c r="X45" s="79">
        <f aca="true" t="shared" si="4" ref="X45:X69">IF((X$43^2+$A48^2)^0.5&gt;$Q$27,"",$D$38*$I17)</f>
      </c>
    </row>
    <row r="46" spans="1:27" ht="18" customHeight="1">
      <c r="A46" s="67" t="s">
        <v>84</v>
      </c>
      <c r="C46" s="54">
        <v>-6</v>
      </c>
      <c r="D46" s="54">
        <v>-5.5</v>
      </c>
      <c r="E46" s="54">
        <v>5</v>
      </c>
      <c r="F46" s="54">
        <v>-4.5</v>
      </c>
      <c r="G46" s="67">
        <v>-4</v>
      </c>
      <c r="H46" s="68">
        <v>-3.5</v>
      </c>
      <c r="I46" s="67">
        <v>-3</v>
      </c>
      <c r="J46" s="67">
        <v>-2.5</v>
      </c>
      <c r="K46" s="67">
        <v>-2</v>
      </c>
      <c r="L46" s="67">
        <v>-1.5</v>
      </c>
      <c r="M46" s="68">
        <v>-1</v>
      </c>
      <c r="N46" s="67">
        <v>-0.5</v>
      </c>
      <c r="O46" s="67">
        <v>0</v>
      </c>
      <c r="P46" s="67">
        <v>0.5</v>
      </c>
      <c r="Q46" s="67">
        <v>1</v>
      </c>
      <c r="R46" s="67">
        <v>1.5</v>
      </c>
      <c r="S46" s="67">
        <v>2</v>
      </c>
      <c r="T46" s="67">
        <v>2.5</v>
      </c>
      <c r="U46" s="67">
        <v>3</v>
      </c>
      <c r="V46" s="79">
        <f t="shared" si="2"/>
      </c>
      <c r="W46" s="79">
        <f t="shared" si="3"/>
      </c>
      <c r="X46" s="79">
        <f t="shared" si="4"/>
      </c>
      <c r="Y46" s="79">
        <f aca="true" t="shared" si="5" ref="Y46:Y69">IF((Y$43^2+$A49^2)^0.5&gt;$Q$27,"",$D$39*$I18)</f>
      </c>
      <c r="Z46" s="101">
        <v>5.5</v>
      </c>
      <c r="AA46" s="101">
        <v>6</v>
      </c>
    </row>
    <row r="47" spans="22:25" ht="18" customHeight="1">
      <c r="V47" s="79">
        <f t="shared" si="2"/>
      </c>
      <c r="W47" s="79">
        <f t="shared" si="3"/>
      </c>
      <c r="X47" s="79">
        <f t="shared" si="4"/>
      </c>
      <c r="Y47" s="79">
        <f t="shared" si="5"/>
      </c>
    </row>
    <row r="48" spans="1:30" ht="19.5" customHeight="1">
      <c r="A48" s="102">
        <v>-6</v>
      </c>
      <c r="C48" s="79">
        <f aca="true" t="shared" si="6" ref="C48:C72">IF((C$46^2+$A48^2)^0.5&gt;$Q$27,"",$D$17*$I17)</f>
      </c>
      <c r="D48" s="79">
        <f aca="true" t="shared" si="7" ref="D48:D72">IF((D$46^2+$A48^2)^0.5&gt;$Q$27,"",$D$18*$I17)</f>
      </c>
      <c r="E48" s="79">
        <f aca="true" t="shared" si="8" ref="E48:E72">IF((E$46^2+$A48^2)^0.5&gt;$Q$27,"",$D$19*$I17)</f>
      </c>
      <c r="F48" s="79">
        <f aca="true" t="shared" si="9" ref="F48:F72">IF((F$46^2+$A48^2)^0.5&gt;$Q$27,"",$D$20*$I17)</f>
      </c>
      <c r="G48" s="79">
        <f aca="true" t="shared" si="10" ref="G48:G72">IF((G$46^2+$A48^2)^0.5&gt;$Q$27,"",$D$21*$I17)</f>
      </c>
      <c r="H48" s="79">
        <f aca="true" t="shared" si="11" ref="H48:H72">IF((H$46^2+$A48^2)^0.5&gt;$Q$27,"",$D$22*$I17)</f>
      </c>
      <c r="I48" s="79">
        <f aca="true" t="shared" si="12" ref="I48:I72">IF((I$46^2+$A48^2)^0.5&gt;$Q$27,"",$D$23*$I17)</f>
      </c>
      <c r="J48" s="79">
        <f aca="true" t="shared" si="13" ref="J48:J72">IF((J$46^2+$A48^2)^0.5&gt;$Q$27,"",$D$24*$I17)</f>
      </c>
      <c r="K48" s="79">
        <f aca="true" t="shared" si="14" ref="K48:K72">IF((K$46^2+$A48^2)^0.5&gt;$Q$27,"",$D$25*$I17)</f>
      </c>
      <c r="L48" s="79">
        <f aca="true" t="shared" si="15" ref="L48:L72">IF((L$46^2+$A48^2)^0.5&gt;$Q$27,"",$D$26*$I17)</f>
      </c>
      <c r="M48" s="79">
        <f aca="true" t="shared" si="16" ref="M48:M72">IF((M$46^2+$A48^2)^0.5&gt;$Q$27,"",$D$27*$I17)</f>
      </c>
      <c r="N48" s="79">
        <f aca="true" t="shared" si="17" ref="N48:N72">IF((N$46^2+$A48^2)^0.5&gt;$Q$27,"",$D$28*$I17)</f>
      </c>
      <c r="O48" s="79">
        <f aca="true" t="shared" si="18" ref="O48:O72">IF((O$46^2+$A48^2)^0.5&gt;$Q$27,"",$D$29*$I17)</f>
      </c>
      <c r="P48" s="79">
        <f aca="true" t="shared" si="19" ref="P48:P72">IF((P$46^2+$A48^2)^0.5&gt;$Q$27,"",$D$30*$I17)</f>
      </c>
      <c r="Q48" s="79">
        <f aca="true" t="shared" si="20" ref="Q48:Q72">IF((Q$46^2+$A48^2)^0.5&gt;$Q$27,"",$D$31*$I17)</f>
      </c>
      <c r="R48" s="79">
        <f aca="true" t="shared" si="21" ref="R48:R72">IF((R$46^2+$A48^2)^0.5&gt;$Q$27,"",$D$32*$I17)</f>
      </c>
      <c r="S48" s="79">
        <f aca="true" t="shared" si="22" ref="S48:S72">IF((S$46^2+$A48^2)^0.5&gt;$Q$27,"",$D$33*$I17)</f>
      </c>
      <c r="T48" s="79">
        <f aca="true" t="shared" si="23" ref="T48:T72">IF((T$46^2+$A48^2)^0.5&gt;$Q$27,"",$D$34*$I17)</f>
      </c>
      <c r="U48" s="79">
        <f aca="true" t="shared" si="24" ref="U48:U72">IF((U$46^2+$A48^2)^0.5&gt;$Q$27,"",$D$35*$I17)</f>
      </c>
      <c r="V48" s="79">
        <f t="shared" si="2"/>
      </c>
      <c r="W48" s="79">
        <f t="shared" si="3"/>
      </c>
      <c r="X48" s="79">
        <f t="shared" si="4"/>
      </c>
      <c r="Y48" s="79">
        <f t="shared" si="5"/>
      </c>
      <c r="Z48" s="79">
        <f aca="true" t="shared" si="25" ref="Z48:Z72">IF((Z$46^2+$A48^2)^0.5&gt;$Q$27,"",$D$40*$I17)</f>
      </c>
      <c r="AA48" s="79">
        <f aca="true" t="shared" si="26" ref="AA48:AA72">IF((AA$46^2+$A48^2)^0.5&gt;$Q$27,"",$D$41*$I17)</f>
      </c>
      <c r="AC48" s="79">
        <f aca="true" t="shared" si="27" ref="AC48:AC72">SUM(B48:AA48)</f>
        <v>0</v>
      </c>
      <c r="AD48" s="67">
        <f aca="true" t="shared" si="28" ref="AD48:AD72">COUNT(B48:AA48)</f>
        <v>0</v>
      </c>
    </row>
    <row r="49" spans="1:30" ht="19.5" customHeight="1">
      <c r="A49" s="102">
        <v>-5.5</v>
      </c>
      <c r="C49" s="79">
        <f t="shared" si="6"/>
      </c>
      <c r="D49" s="79">
        <f t="shared" si="7"/>
      </c>
      <c r="E49" s="79">
        <f t="shared" si="8"/>
      </c>
      <c r="F49" s="79">
        <f t="shared" si="9"/>
      </c>
      <c r="G49" s="79">
        <f t="shared" si="10"/>
      </c>
      <c r="H49" s="79">
        <f t="shared" si="11"/>
      </c>
      <c r="I49" s="79">
        <f t="shared" si="12"/>
      </c>
      <c r="J49" s="79">
        <f t="shared" si="13"/>
      </c>
      <c r="K49" s="79">
        <f t="shared" si="14"/>
      </c>
      <c r="L49" s="79">
        <f t="shared" si="15"/>
      </c>
      <c r="M49" s="79">
        <f t="shared" si="16"/>
      </c>
      <c r="N49" s="79">
        <f t="shared" si="17"/>
      </c>
      <c r="O49" s="79">
        <f t="shared" si="18"/>
      </c>
      <c r="P49" s="79">
        <f t="shared" si="19"/>
      </c>
      <c r="Q49" s="79">
        <f t="shared" si="20"/>
      </c>
      <c r="R49" s="79">
        <f t="shared" si="21"/>
      </c>
      <c r="S49" s="79">
        <f t="shared" si="22"/>
      </c>
      <c r="T49" s="79">
        <f t="shared" si="23"/>
      </c>
      <c r="U49" s="79">
        <f t="shared" si="24"/>
      </c>
      <c r="V49" s="79">
        <f t="shared" si="2"/>
      </c>
      <c r="W49" s="79">
        <f t="shared" si="3"/>
      </c>
      <c r="X49" s="79">
        <f t="shared" si="4"/>
      </c>
      <c r="Y49" s="79">
        <f t="shared" si="5"/>
      </c>
      <c r="Z49" s="79">
        <f t="shared" si="25"/>
      </c>
      <c r="AA49" s="79">
        <f t="shared" si="26"/>
      </c>
      <c r="AC49" s="79">
        <f t="shared" si="27"/>
        <v>0</v>
      </c>
      <c r="AD49" s="67">
        <f t="shared" si="28"/>
        <v>0</v>
      </c>
    </row>
    <row r="50" spans="1:30" ht="19.5" customHeight="1">
      <c r="A50" s="102">
        <v>-5</v>
      </c>
      <c r="C50" s="79">
        <f t="shared" si="6"/>
      </c>
      <c r="D50" s="79">
        <f t="shared" si="7"/>
      </c>
      <c r="E50" s="79">
        <f t="shared" si="8"/>
      </c>
      <c r="F50" s="79">
        <f t="shared" si="9"/>
      </c>
      <c r="G50" s="79">
        <f t="shared" si="10"/>
      </c>
      <c r="H50" s="79">
        <f t="shared" si="11"/>
      </c>
      <c r="I50" s="79">
        <f t="shared" si="12"/>
      </c>
      <c r="J50" s="79">
        <f t="shared" si="13"/>
      </c>
      <c r="K50" s="79">
        <f t="shared" si="14"/>
      </c>
      <c r="L50" s="79">
        <f t="shared" si="15"/>
      </c>
      <c r="M50" s="79">
        <f t="shared" si="16"/>
      </c>
      <c r="N50" s="79">
        <f t="shared" si="17"/>
      </c>
      <c r="O50" s="79">
        <f t="shared" si="18"/>
      </c>
      <c r="P50" s="79">
        <f t="shared" si="19"/>
      </c>
      <c r="Q50" s="79">
        <f t="shared" si="20"/>
      </c>
      <c r="R50" s="79">
        <f t="shared" si="21"/>
      </c>
      <c r="S50" s="79">
        <f t="shared" si="22"/>
      </c>
      <c r="T50" s="79">
        <f t="shared" si="23"/>
      </c>
      <c r="U50" s="79">
        <f t="shared" si="24"/>
      </c>
      <c r="V50" s="79">
        <f t="shared" si="2"/>
      </c>
      <c r="W50" s="79">
        <f t="shared" si="3"/>
      </c>
      <c r="X50" s="79">
        <f t="shared" si="4"/>
      </c>
      <c r="Y50" s="79">
        <f t="shared" si="5"/>
      </c>
      <c r="Z50" s="79">
        <f t="shared" si="25"/>
      </c>
      <c r="AA50" s="79">
        <f t="shared" si="26"/>
      </c>
      <c r="AC50" s="79">
        <f t="shared" si="27"/>
        <v>0</v>
      </c>
      <c r="AD50" s="67">
        <f t="shared" si="28"/>
        <v>0</v>
      </c>
    </row>
    <row r="51" spans="1:30" ht="19.5" customHeight="1">
      <c r="A51" s="102">
        <v>-4.5</v>
      </c>
      <c r="C51" s="79">
        <f t="shared" si="6"/>
      </c>
      <c r="D51" s="79">
        <f t="shared" si="7"/>
      </c>
      <c r="E51" s="79">
        <f t="shared" si="8"/>
      </c>
      <c r="F51" s="79">
        <f t="shared" si="9"/>
      </c>
      <c r="G51" s="79">
        <f t="shared" si="10"/>
      </c>
      <c r="H51" s="79">
        <f t="shared" si="11"/>
      </c>
      <c r="I51" s="79">
        <f t="shared" si="12"/>
      </c>
      <c r="J51" s="79">
        <f t="shared" si="13"/>
      </c>
      <c r="K51" s="79">
        <f t="shared" si="14"/>
      </c>
      <c r="L51" s="79">
        <f t="shared" si="15"/>
      </c>
      <c r="M51" s="79">
        <f t="shared" si="16"/>
      </c>
      <c r="N51" s="79">
        <f t="shared" si="17"/>
      </c>
      <c r="O51" s="79">
        <f t="shared" si="18"/>
      </c>
      <c r="P51" s="79">
        <f t="shared" si="19"/>
      </c>
      <c r="Q51" s="79">
        <f t="shared" si="20"/>
      </c>
      <c r="R51" s="79">
        <f t="shared" si="21"/>
      </c>
      <c r="S51" s="79">
        <f t="shared" si="22"/>
      </c>
      <c r="T51" s="79">
        <f t="shared" si="23"/>
      </c>
      <c r="U51" s="79">
        <f t="shared" si="24"/>
      </c>
      <c r="V51" s="79">
        <f t="shared" si="2"/>
      </c>
      <c r="W51" s="79">
        <f t="shared" si="3"/>
      </c>
      <c r="X51" s="79">
        <f t="shared" si="4"/>
      </c>
      <c r="Y51" s="79">
        <f t="shared" si="5"/>
      </c>
      <c r="Z51" s="79">
        <f t="shared" si="25"/>
      </c>
      <c r="AA51" s="79">
        <f t="shared" si="26"/>
      </c>
      <c r="AC51" s="79">
        <f t="shared" si="27"/>
        <v>0</v>
      </c>
      <c r="AD51" s="67">
        <f t="shared" si="28"/>
        <v>0</v>
      </c>
    </row>
    <row r="52" spans="1:30" ht="19.5" customHeight="1">
      <c r="A52" s="102">
        <v>-4</v>
      </c>
      <c r="C52" s="79">
        <f t="shared" si="6"/>
      </c>
      <c r="D52" s="79">
        <f t="shared" si="7"/>
      </c>
      <c r="E52" s="79">
        <f t="shared" si="8"/>
      </c>
      <c r="F52" s="79">
        <f t="shared" si="9"/>
      </c>
      <c r="G52" s="79">
        <f t="shared" si="10"/>
      </c>
      <c r="H52" s="79">
        <f t="shared" si="11"/>
      </c>
      <c r="I52" s="79">
        <f t="shared" si="12"/>
      </c>
      <c r="J52" s="79">
        <f t="shared" si="13"/>
      </c>
      <c r="K52" s="79">
        <f t="shared" si="14"/>
      </c>
      <c r="L52" s="79">
        <f t="shared" si="15"/>
      </c>
      <c r="M52" s="79">
        <f t="shared" si="16"/>
      </c>
      <c r="N52" s="79">
        <f t="shared" si="17"/>
      </c>
      <c r="O52" s="79">
        <f t="shared" si="18"/>
      </c>
      <c r="P52" s="79">
        <f t="shared" si="19"/>
      </c>
      <c r="Q52" s="79">
        <f t="shared" si="20"/>
      </c>
      <c r="R52" s="79">
        <f t="shared" si="21"/>
      </c>
      <c r="S52" s="79">
        <f t="shared" si="22"/>
      </c>
      <c r="T52" s="79">
        <f t="shared" si="23"/>
      </c>
      <c r="U52" s="79">
        <f t="shared" si="24"/>
      </c>
      <c r="V52" s="79">
        <f t="shared" si="2"/>
      </c>
      <c r="W52" s="79">
        <f t="shared" si="3"/>
      </c>
      <c r="X52" s="79">
        <f t="shared" si="4"/>
      </c>
      <c r="Y52" s="79">
        <f t="shared" si="5"/>
      </c>
      <c r="Z52" s="79">
        <f t="shared" si="25"/>
      </c>
      <c r="AA52" s="79">
        <f t="shared" si="26"/>
      </c>
      <c r="AC52" s="79">
        <f t="shared" si="27"/>
        <v>0</v>
      </c>
      <c r="AD52" s="67">
        <f t="shared" si="28"/>
        <v>0</v>
      </c>
    </row>
    <row r="53" spans="1:30" ht="19.5" customHeight="1">
      <c r="A53" s="102">
        <v>-3.5</v>
      </c>
      <c r="C53" s="79">
        <f t="shared" si="6"/>
      </c>
      <c r="D53" s="79">
        <f t="shared" si="7"/>
      </c>
      <c r="E53" s="79">
        <f t="shared" si="8"/>
      </c>
      <c r="F53" s="79">
        <f t="shared" si="9"/>
      </c>
      <c r="G53" s="79">
        <f t="shared" si="10"/>
      </c>
      <c r="H53" s="79">
        <f t="shared" si="11"/>
      </c>
      <c r="I53" s="79">
        <f t="shared" si="12"/>
      </c>
      <c r="J53" s="79">
        <f t="shared" si="13"/>
      </c>
      <c r="K53" s="79">
        <f t="shared" si="14"/>
      </c>
      <c r="L53" s="79">
        <f t="shared" si="15"/>
      </c>
      <c r="M53" s="79">
        <f t="shared" si="16"/>
      </c>
      <c r="N53" s="79">
        <f t="shared" si="17"/>
      </c>
      <c r="O53" s="79">
        <f t="shared" si="18"/>
      </c>
      <c r="P53" s="79">
        <f t="shared" si="19"/>
      </c>
      <c r="Q53" s="79">
        <f t="shared" si="20"/>
      </c>
      <c r="R53" s="79">
        <f t="shared" si="21"/>
      </c>
      <c r="S53" s="79">
        <f t="shared" si="22"/>
      </c>
      <c r="T53" s="79">
        <f t="shared" si="23"/>
      </c>
      <c r="U53" s="79">
        <f t="shared" si="24"/>
      </c>
      <c r="V53" s="79">
        <f t="shared" si="2"/>
      </c>
      <c r="W53" s="79">
        <f t="shared" si="3"/>
      </c>
      <c r="X53" s="79">
        <f t="shared" si="4"/>
      </c>
      <c r="Y53" s="79">
        <f t="shared" si="5"/>
      </c>
      <c r="Z53" s="79">
        <f t="shared" si="25"/>
      </c>
      <c r="AA53" s="79">
        <f t="shared" si="26"/>
      </c>
      <c r="AC53" s="79">
        <f t="shared" si="27"/>
        <v>0</v>
      </c>
      <c r="AD53" s="67">
        <f t="shared" si="28"/>
        <v>0</v>
      </c>
    </row>
    <row r="54" spans="1:30" ht="19.5" customHeight="1">
      <c r="A54" s="102">
        <v>-3</v>
      </c>
      <c r="C54" s="79">
        <f t="shared" si="6"/>
      </c>
      <c r="D54" s="79">
        <f t="shared" si="7"/>
      </c>
      <c r="E54" s="79">
        <f t="shared" si="8"/>
      </c>
      <c r="F54" s="79">
        <f t="shared" si="9"/>
      </c>
      <c r="G54" s="79">
        <f t="shared" si="10"/>
      </c>
      <c r="H54" s="79">
        <f t="shared" si="11"/>
      </c>
      <c r="I54" s="79">
        <f t="shared" si="12"/>
      </c>
      <c r="J54" s="79">
        <f t="shared" si="13"/>
      </c>
      <c r="K54" s="79">
        <f t="shared" si="14"/>
      </c>
      <c r="L54" s="79">
        <f t="shared" si="15"/>
      </c>
      <c r="M54" s="79">
        <f t="shared" si="16"/>
      </c>
      <c r="N54" s="79">
        <f t="shared" si="17"/>
      </c>
      <c r="O54" s="79">
        <f t="shared" si="18"/>
      </c>
      <c r="P54" s="79">
        <f t="shared" si="19"/>
      </c>
      <c r="Q54" s="79">
        <f t="shared" si="20"/>
      </c>
      <c r="R54" s="79">
        <f t="shared" si="21"/>
      </c>
      <c r="S54" s="79">
        <f t="shared" si="22"/>
      </c>
      <c r="T54" s="79">
        <f t="shared" si="23"/>
      </c>
      <c r="U54" s="79">
        <f t="shared" si="24"/>
      </c>
      <c r="V54" s="79">
        <f t="shared" si="2"/>
      </c>
      <c r="W54" s="79">
        <f t="shared" si="3"/>
      </c>
      <c r="X54" s="79">
        <f t="shared" si="4"/>
      </c>
      <c r="Y54" s="79">
        <f t="shared" si="5"/>
      </c>
      <c r="Z54" s="79">
        <f t="shared" si="25"/>
      </c>
      <c r="AA54" s="79">
        <f t="shared" si="26"/>
      </c>
      <c r="AC54" s="79">
        <f t="shared" si="27"/>
        <v>0</v>
      </c>
      <c r="AD54" s="67">
        <f t="shared" si="28"/>
        <v>0</v>
      </c>
    </row>
    <row r="55" spans="1:30" ht="19.5" customHeight="1">
      <c r="A55" s="68">
        <v>-2.5</v>
      </c>
      <c r="B55" s="67"/>
      <c r="C55" s="79">
        <f t="shared" si="6"/>
      </c>
      <c r="D55" s="79">
        <f t="shared" si="7"/>
      </c>
      <c r="E55" s="79">
        <f t="shared" si="8"/>
      </c>
      <c r="F55" s="79">
        <f t="shared" si="9"/>
      </c>
      <c r="G55" s="79">
        <f t="shared" si="10"/>
      </c>
      <c r="H55" s="79">
        <f t="shared" si="11"/>
      </c>
      <c r="I55" s="79">
        <f t="shared" si="12"/>
      </c>
      <c r="J55" s="79">
        <f t="shared" si="13"/>
      </c>
      <c r="K55" s="79">
        <f t="shared" si="14"/>
      </c>
      <c r="L55" s="79">
        <f t="shared" si="15"/>
      </c>
      <c r="M55" s="79">
        <f t="shared" si="16"/>
      </c>
      <c r="N55" s="79">
        <f t="shared" si="17"/>
      </c>
      <c r="O55" s="79">
        <f t="shared" si="18"/>
      </c>
      <c r="P55" s="79">
        <f t="shared" si="19"/>
      </c>
      <c r="Q55" s="79">
        <f t="shared" si="20"/>
      </c>
      <c r="R55" s="79">
        <f t="shared" si="21"/>
      </c>
      <c r="S55" s="79">
        <f t="shared" si="22"/>
      </c>
      <c r="T55" s="79">
        <f t="shared" si="23"/>
      </c>
      <c r="U55" s="79">
        <f t="shared" si="24"/>
      </c>
      <c r="V55" s="79">
        <f t="shared" si="2"/>
      </c>
      <c r="W55" s="79">
        <f t="shared" si="3"/>
      </c>
      <c r="X55" s="79">
        <f t="shared" si="4"/>
      </c>
      <c r="Y55" s="79">
        <f t="shared" si="5"/>
      </c>
      <c r="Z55" s="79">
        <f t="shared" si="25"/>
      </c>
      <c r="AA55" s="79">
        <f t="shared" si="26"/>
      </c>
      <c r="AC55" s="79">
        <f t="shared" si="27"/>
        <v>0</v>
      </c>
      <c r="AD55" s="67">
        <f t="shared" si="28"/>
        <v>0</v>
      </c>
    </row>
    <row r="56" spans="1:30" ht="19.5" customHeight="1">
      <c r="A56" s="68">
        <v>-2</v>
      </c>
      <c r="B56" s="67"/>
      <c r="C56" s="79">
        <f t="shared" si="6"/>
      </c>
      <c r="D56" s="79">
        <f t="shared" si="7"/>
      </c>
      <c r="E56" s="79">
        <f t="shared" si="8"/>
      </c>
      <c r="F56" s="79">
        <f t="shared" si="9"/>
      </c>
      <c r="G56" s="79">
        <f t="shared" si="10"/>
      </c>
      <c r="H56" s="79">
        <f t="shared" si="11"/>
      </c>
      <c r="I56" s="79">
        <f t="shared" si="12"/>
      </c>
      <c r="J56" s="79">
        <f t="shared" si="13"/>
      </c>
      <c r="K56" s="79">
        <f t="shared" si="14"/>
      </c>
      <c r="L56" s="79">
        <f t="shared" si="15"/>
      </c>
      <c r="M56" s="79">
        <f t="shared" si="16"/>
      </c>
      <c r="N56" s="79">
        <f t="shared" si="17"/>
      </c>
      <c r="O56" s="79">
        <f t="shared" si="18"/>
      </c>
      <c r="P56" s="79">
        <f t="shared" si="19"/>
      </c>
      <c r="Q56" s="79">
        <f t="shared" si="20"/>
      </c>
      <c r="R56" s="79">
        <f t="shared" si="21"/>
      </c>
      <c r="S56" s="79">
        <f t="shared" si="22"/>
      </c>
      <c r="T56" s="79">
        <f t="shared" si="23"/>
      </c>
      <c r="U56" s="79">
        <f t="shared" si="24"/>
      </c>
      <c r="V56" s="79">
        <f t="shared" si="2"/>
      </c>
      <c r="W56" s="79">
        <f t="shared" si="3"/>
      </c>
      <c r="X56" s="79">
        <f t="shared" si="4"/>
      </c>
      <c r="Y56" s="79">
        <f t="shared" si="5"/>
      </c>
      <c r="Z56" s="79">
        <f t="shared" si="25"/>
      </c>
      <c r="AA56" s="79">
        <f t="shared" si="26"/>
      </c>
      <c r="AC56" s="79">
        <f t="shared" si="27"/>
        <v>0</v>
      </c>
      <c r="AD56" s="67">
        <f t="shared" si="28"/>
        <v>0</v>
      </c>
    </row>
    <row r="57" spans="1:30" ht="19.5" customHeight="1">
      <c r="A57" s="68">
        <v>-1.5</v>
      </c>
      <c r="B57" s="67"/>
      <c r="C57" s="79">
        <f t="shared" si="6"/>
      </c>
      <c r="D57" s="79">
        <f t="shared" si="7"/>
      </c>
      <c r="E57" s="79">
        <f t="shared" si="8"/>
      </c>
      <c r="F57" s="79">
        <f t="shared" si="9"/>
      </c>
      <c r="G57" s="79">
        <f t="shared" si="10"/>
      </c>
      <c r="H57" s="79">
        <f t="shared" si="11"/>
      </c>
      <c r="I57" s="79">
        <f t="shared" si="12"/>
      </c>
      <c r="J57" s="79">
        <f t="shared" si="13"/>
      </c>
      <c r="K57" s="79">
        <f t="shared" si="14"/>
      </c>
      <c r="L57" s="79">
        <f t="shared" si="15"/>
      </c>
      <c r="M57" s="79">
        <f t="shared" si="16"/>
      </c>
      <c r="N57" s="79">
        <f t="shared" si="17"/>
        <v>0.7550949571081469</v>
      </c>
      <c r="O57" s="79">
        <f t="shared" si="18"/>
        <v>0.8372093023255813</v>
      </c>
      <c r="P57" s="79">
        <f t="shared" si="19"/>
        <v>0.8764813804730498</v>
      </c>
      <c r="Q57" s="79">
        <f t="shared" si="20"/>
      </c>
      <c r="R57" s="79">
        <f t="shared" si="21"/>
      </c>
      <c r="S57" s="79">
        <f t="shared" si="22"/>
      </c>
      <c r="T57" s="79">
        <f t="shared" si="23"/>
      </c>
      <c r="U57" s="79">
        <f t="shared" si="24"/>
      </c>
      <c r="V57" s="79">
        <f t="shared" si="2"/>
      </c>
      <c r="W57" s="79">
        <f t="shared" si="3"/>
      </c>
      <c r="X57" s="79">
        <f t="shared" si="4"/>
      </c>
      <c r="Y57" s="79">
        <f t="shared" si="5"/>
      </c>
      <c r="Z57" s="79">
        <f t="shared" si="25"/>
      </c>
      <c r="AA57" s="79">
        <f t="shared" si="26"/>
      </c>
      <c r="AC57" s="79">
        <f t="shared" si="27"/>
        <v>2.468785639906778</v>
      </c>
      <c r="AD57" s="67">
        <f t="shared" si="28"/>
        <v>3</v>
      </c>
    </row>
    <row r="58" spans="1:30" ht="19.5" customHeight="1">
      <c r="A58" s="68">
        <v>-1</v>
      </c>
      <c r="B58" s="67"/>
      <c r="C58" s="79">
        <f t="shared" si="6"/>
      </c>
      <c r="D58" s="79">
        <f t="shared" si="7"/>
      </c>
      <c r="E58" s="79">
        <f t="shared" si="8"/>
      </c>
      <c r="F58" s="79">
        <f t="shared" si="9"/>
      </c>
      <c r="G58" s="79">
        <f t="shared" si="10"/>
      </c>
      <c r="H58" s="79">
        <f t="shared" si="11"/>
      </c>
      <c r="I58" s="79">
        <f t="shared" si="12"/>
      </c>
      <c r="J58" s="79">
        <f t="shared" si="13"/>
      </c>
      <c r="K58" s="79">
        <f t="shared" si="14"/>
      </c>
      <c r="L58" s="79">
        <f t="shared" si="15"/>
      </c>
      <c r="M58" s="79">
        <f t="shared" si="16"/>
        <v>0.7579303723003825</v>
      </c>
      <c r="N58" s="79">
        <f t="shared" si="17"/>
        <v>0.837087591339587</v>
      </c>
      <c r="O58" s="79">
        <f t="shared" si="18"/>
        <v>0.9281183932346722</v>
      </c>
      <c r="P58" s="79">
        <f t="shared" si="19"/>
        <v>0.9716548637062344</v>
      </c>
      <c r="Q58" s="79">
        <f t="shared" si="20"/>
        <v>0.9676970027542742</v>
      </c>
      <c r="R58" s="79">
        <f t="shared" si="21"/>
      </c>
      <c r="S58" s="79">
        <f t="shared" si="22"/>
      </c>
      <c r="T58" s="79">
        <f t="shared" si="23"/>
      </c>
      <c r="U58" s="79">
        <f t="shared" si="24"/>
      </c>
      <c r="V58" s="79">
        <f t="shared" si="2"/>
      </c>
      <c r="W58" s="79">
        <f t="shared" si="3"/>
      </c>
      <c r="X58" s="79">
        <f t="shared" si="4"/>
      </c>
      <c r="Y58" s="79">
        <f t="shared" si="5"/>
      </c>
      <c r="Z58" s="79">
        <f t="shared" si="25"/>
      </c>
      <c r="AA58" s="79">
        <f t="shared" si="26"/>
      </c>
      <c r="AC58" s="79">
        <f t="shared" si="27"/>
        <v>4.462488223335151</v>
      </c>
      <c r="AD58" s="67">
        <f t="shared" si="28"/>
        <v>5</v>
      </c>
    </row>
    <row r="59" spans="1:30" ht="19.5" customHeight="1">
      <c r="A59" s="68">
        <v>-0.5</v>
      </c>
      <c r="B59" s="67"/>
      <c r="C59" s="79">
        <f t="shared" si="6"/>
      </c>
      <c r="D59" s="79">
        <f t="shared" si="7"/>
      </c>
      <c r="E59" s="79">
        <f t="shared" si="8"/>
      </c>
      <c r="F59" s="79">
        <f t="shared" si="9"/>
      </c>
      <c r="G59" s="79">
        <f t="shared" si="10"/>
      </c>
      <c r="H59" s="79">
        <f t="shared" si="11"/>
      </c>
      <c r="I59" s="79">
        <f t="shared" si="12"/>
      </c>
      <c r="J59" s="79">
        <f t="shared" si="13"/>
      </c>
      <c r="K59" s="79">
        <f t="shared" si="14"/>
      </c>
      <c r="L59" s="79">
        <f t="shared" si="15"/>
        <v>0.6938202373815008</v>
      </c>
      <c r="M59" s="79">
        <f t="shared" si="16"/>
        <v>0.8028191870607698</v>
      </c>
      <c r="N59" s="79">
        <f t="shared" si="17"/>
        <v>0.8866645329678998</v>
      </c>
      <c r="O59" s="79">
        <f t="shared" si="18"/>
        <v>0.9830866807610994</v>
      </c>
      <c r="P59" s="79">
        <f t="shared" si="19"/>
        <v>1.0292016210100208</v>
      </c>
      <c r="Q59" s="79">
        <f t="shared" si="20"/>
        <v>1.025009353714664</v>
      </c>
      <c r="R59" s="79">
        <f t="shared" si="21"/>
        <v>0.9830866807610994</v>
      </c>
      <c r="S59" s="79">
        <f t="shared" si="22"/>
      </c>
      <c r="T59" s="79">
        <f t="shared" si="23"/>
      </c>
      <c r="U59" s="79">
        <f t="shared" si="24"/>
      </c>
      <c r="V59" s="79">
        <f t="shared" si="2"/>
      </c>
      <c r="W59" s="79">
        <f t="shared" si="3"/>
      </c>
      <c r="X59" s="79">
        <f t="shared" si="4"/>
      </c>
      <c r="Y59" s="79">
        <f t="shared" si="5"/>
      </c>
      <c r="Z59" s="79">
        <f t="shared" si="25"/>
      </c>
      <c r="AA59" s="79">
        <f t="shared" si="26"/>
      </c>
      <c r="AC59" s="79">
        <f t="shared" si="27"/>
        <v>6.403688293657053</v>
      </c>
      <c r="AD59" s="67">
        <f t="shared" si="28"/>
        <v>7</v>
      </c>
    </row>
    <row r="60" spans="1:30" ht="19.5" customHeight="1">
      <c r="A60" s="68">
        <v>0</v>
      </c>
      <c r="B60" s="67"/>
      <c r="C60" s="79">
        <f t="shared" si="6"/>
      </c>
      <c r="D60" s="79">
        <f t="shared" si="7"/>
      </c>
      <c r="E60" s="79">
        <f t="shared" si="8"/>
      </c>
      <c r="F60" s="79">
        <f t="shared" si="9"/>
      </c>
      <c r="G60" s="79">
        <f t="shared" si="10"/>
      </c>
      <c r="H60" s="79">
        <f t="shared" si="11"/>
      </c>
      <c r="I60" s="79">
        <f t="shared" si="12"/>
      </c>
      <c r="J60" s="79">
        <f t="shared" si="13"/>
      </c>
      <c r="K60" s="79">
        <f t="shared" si="14"/>
      </c>
      <c r="L60" s="79">
        <f t="shared" si="15"/>
        <v>0.7057569296375266</v>
      </c>
      <c r="M60" s="79">
        <f t="shared" si="16"/>
        <v>0.8166311300639658</v>
      </c>
      <c r="N60" s="79">
        <f t="shared" si="17"/>
        <v>0.9019189765458422</v>
      </c>
      <c r="O60" s="79">
        <f t="shared" si="18"/>
        <v>1</v>
      </c>
      <c r="P60" s="79">
        <f t="shared" si="19"/>
        <v>1.0469083155650318</v>
      </c>
      <c r="Q60" s="79">
        <f t="shared" si="20"/>
        <v>1.042643923240938</v>
      </c>
      <c r="R60" s="79">
        <f t="shared" si="21"/>
        <v>1</v>
      </c>
      <c r="S60" s="79">
        <f t="shared" si="22"/>
      </c>
      <c r="T60" s="79">
        <f t="shared" si="23"/>
      </c>
      <c r="U60" s="79">
        <f t="shared" si="24"/>
      </c>
      <c r="V60" s="79">
        <f t="shared" si="2"/>
      </c>
      <c r="W60" s="79">
        <f t="shared" si="3"/>
      </c>
      <c r="X60" s="79">
        <f t="shared" si="4"/>
      </c>
      <c r="Y60" s="79">
        <f t="shared" si="5"/>
      </c>
      <c r="Z60" s="79">
        <f t="shared" si="25"/>
      </c>
      <c r="AA60" s="79">
        <f t="shared" si="26"/>
      </c>
      <c r="AC60" s="79">
        <f t="shared" si="27"/>
        <v>6.513859275053305</v>
      </c>
      <c r="AD60" s="67">
        <f t="shared" si="28"/>
        <v>7</v>
      </c>
    </row>
    <row r="61" spans="1:30" ht="19.5" customHeight="1">
      <c r="A61" s="68">
        <v>0.5</v>
      </c>
      <c r="B61" s="67"/>
      <c r="C61" s="79">
        <f t="shared" si="6"/>
      </c>
      <c r="D61" s="79">
        <f t="shared" si="7"/>
      </c>
      <c r="E61" s="79">
        <f t="shared" si="8"/>
      </c>
      <c r="F61" s="79">
        <f t="shared" si="9"/>
      </c>
      <c r="G61" s="79">
        <f t="shared" si="10"/>
      </c>
      <c r="H61" s="79">
        <f t="shared" si="11"/>
      </c>
      <c r="I61" s="79">
        <f t="shared" si="12"/>
      </c>
      <c r="J61" s="79">
        <f t="shared" si="13"/>
      </c>
      <c r="K61" s="79">
        <f t="shared" si="14"/>
      </c>
      <c r="L61" s="79">
        <f t="shared" si="15"/>
        <v>0.6788993720614684</v>
      </c>
      <c r="M61" s="79">
        <f t="shared" si="16"/>
        <v>0.7855542583067746</v>
      </c>
      <c r="N61" s="79">
        <f t="shared" si="17"/>
        <v>0.8675964784954718</v>
      </c>
      <c r="O61" s="79">
        <f t="shared" si="18"/>
        <v>0.9619450317124735</v>
      </c>
      <c r="P61" s="79">
        <f t="shared" si="19"/>
        <v>1.0070682528162567</v>
      </c>
      <c r="Q61" s="79">
        <f t="shared" si="20"/>
        <v>1.0029661418068219</v>
      </c>
      <c r="R61" s="79">
        <f t="shared" si="21"/>
        <v>0.9619450317124735</v>
      </c>
      <c r="S61" s="79">
        <f t="shared" si="22"/>
      </c>
      <c r="T61" s="79">
        <f t="shared" si="23"/>
      </c>
      <c r="U61" s="79">
        <f t="shared" si="24"/>
      </c>
      <c r="V61" s="79">
        <f t="shared" si="2"/>
      </c>
      <c r="W61" s="79">
        <f t="shared" si="3"/>
      </c>
      <c r="X61" s="79">
        <f t="shared" si="4"/>
      </c>
      <c r="Y61" s="79">
        <f t="shared" si="5"/>
      </c>
      <c r="Z61" s="79">
        <f t="shared" si="25"/>
      </c>
      <c r="AA61" s="79">
        <f t="shared" si="26"/>
      </c>
      <c r="AC61" s="79">
        <f t="shared" si="27"/>
        <v>6.265974566911741</v>
      </c>
      <c r="AD61" s="67">
        <f t="shared" si="28"/>
        <v>7</v>
      </c>
    </row>
    <row r="62" spans="1:30" ht="19.5" customHeight="1">
      <c r="A62" s="68">
        <v>1</v>
      </c>
      <c r="B62" s="67"/>
      <c r="C62" s="79">
        <f t="shared" si="6"/>
      </c>
      <c r="D62" s="79">
        <f t="shared" si="7"/>
      </c>
      <c r="E62" s="79">
        <f t="shared" si="8"/>
      </c>
      <c r="F62" s="79">
        <f t="shared" si="9"/>
      </c>
      <c r="G62" s="79">
        <f t="shared" si="10"/>
      </c>
      <c r="H62" s="79">
        <f t="shared" si="11"/>
      </c>
      <c r="I62" s="79">
        <f t="shared" si="12"/>
      </c>
      <c r="J62" s="79">
        <f t="shared" si="13"/>
      </c>
      <c r="K62" s="79">
        <f t="shared" si="14"/>
      </c>
      <c r="L62" s="79">
        <f t="shared" si="15"/>
      </c>
      <c r="M62" s="79">
        <f t="shared" si="16"/>
        <v>0.7441184292971865</v>
      </c>
      <c r="N62" s="79">
        <f t="shared" si="17"/>
        <v>0.8218331477616447</v>
      </c>
      <c r="O62" s="79">
        <f t="shared" si="18"/>
        <v>0.9112050739957716</v>
      </c>
      <c r="P62" s="79">
        <f t="shared" si="19"/>
        <v>0.9539481691512234</v>
      </c>
      <c r="Q62" s="79">
        <f t="shared" si="20"/>
        <v>0.9500624332280004</v>
      </c>
      <c r="R62" s="79">
        <f t="shared" si="21"/>
      </c>
      <c r="S62" s="79">
        <f t="shared" si="22"/>
      </c>
      <c r="T62" s="79">
        <f t="shared" si="23"/>
      </c>
      <c r="U62" s="79">
        <f t="shared" si="24"/>
      </c>
      <c r="V62" s="79">
        <f t="shared" si="2"/>
      </c>
      <c r="W62" s="79">
        <f t="shared" si="3"/>
      </c>
      <c r="X62" s="79">
        <f t="shared" si="4"/>
      </c>
      <c r="Y62" s="79">
        <f t="shared" si="5"/>
      </c>
      <c r="Z62" s="79">
        <f t="shared" si="25"/>
      </c>
      <c r="AA62" s="79">
        <f t="shared" si="26"/>
      </c>
      <c r="AC62" s="79">
        <f t="shared" si="27"/>
        <v>4.381167253433826</v>
      </c>
      <c r="AD62" s="67">
        <f t="shared" si="28"/>
        <v>5</v>
      </c>
    </row>
    <row r="63" spans="1:30" ht="19.5" customHeight="1">
      <c r="A63" s="68">
        <v>1.5</v>
      </c>
      <c r="B63" s="67"/>
      <c r="C63" s="79">
        <f t="shared" si="6"/>
      </c>
      <c r="D63" s="79">
        <f t="shared" si="7"/>
      </c>
      <c r="E63" s="79">
        <f t="shared" si="8"/>
      </c>
      <c r="F63" s="79">
        <f t="shared" si="9"/>
      </c>
      <c r="G63" s="79">
        <f t="shared" si="10"/>
      </c>
      <c r="H63" s="79">
        <f t="shared" si="11"/>
      </c>
      <c r="I63" s="79">
        <f t="shared" si="12"/>
      </c>
      <c r="J63" s="79">
        <f t="shared" si="13"/>
      </c>
      <c r="K63" s="79">
        <f t="shared" si="14"/>
      </c>
      <c r="L63" s="79">
        <f t="shared" si="15"/>
      </c>
      <c r="M63" s="79">
        <f t="shared" si="16"/>
      </c>
      <c r="N63" s="79">
        <f t="shared" si="17"/>
        <v>0.7570017625553898</v>
      </c>
      <c r="O63" s="79">
        <f t="shared" si="18"/>
        <v>0.8393234672304439</v>
      </c>
      <c r="P63" s="79">
        <f t="shared" si="19"/>
        <v>0.8786947172924262</v>
      </c>
      <c r="Q63" s="79">
        <f t="shared" si="20"/>
      </c>
      <c r="R63" s="79">
        <f t="shared" si="21"/>
      </c>
      <c r="S63" s="79">
        <f t="shared" si="22"/>
      </c>
      <c r="T63" s="79">
        <f t="shared" si="23"/>
      </c>
      <c r="U63" s="79">
        <f t="shared" si="24"/>
      </c>
      <c r="V63" s="79">
        <f t="shared" si="2"/>
      </c>
      <c r="W63" s="79">
        <f t="shared" si="3"/>
      </c>
      <c r="X63" s="79">
        <f t="shared" si="4"/>
      </c>
      <c r="Y63" s="79">
        <f t="shared" si="5"/>
      </c>
      <c r="Z63" s="79">
        <f t="shared" si="25"/>
      </c>
      <c r="AA63" s="79">
        <f t="shared" si="26"/>
      </c>
      <c r="AC63" s="79">
        <f t="shared" si="27"/>
        <v>2.47501994707826</v>
      </c>
      <c r="AD63" s="67">
        <f t="shared" si="28"/>
        <v>3</v>
      </c>
    </row>
    <row r="64" spans="1:30" ht="19.5" customHeight="1">
      <c r="A64" s="68">
        <v>2</v>
      </c>
      <c r="B64" s="67"/>
      <c r="C64" s="79">
        <f t="shared" si="6"/>
      </c>
      <c r="D64" s="79">
        <f t="shared" si="7"/>
      </c>
      <c r="E64" s="79">
        <f t="shared" si="8"/>
      </c>
      <c r="F64" s="79">
        <f t="shared" si="9"/>
      </c>
      <c r="G64" s="79">
        <f t="shared" si="10"/>
      </c>
      <c r="H64" s="79">
        <f t="shared" si="11"/>
      </c>
      <c r="I64" s="79">
        <f t="shared" si="12"/>
      </c>
      <c r="J64" s="79">
        <f t="shared" si="13"/>
      </c>
      <c r="K64" s="79">
        <f t="shared" si="14"/>
      </c>
      <c r="L64" s="79">
        <f t="shared" si="15"/>
      </c>
      <c r="M64" s="79">
        <f t="shared" si="16"/>
      </c>
      <c r="N64" s="79">
        <f t="shared" si="17"/>
      </c>
      <c r="O64" s="79">
        <f t="shared" si="18"/>
      </c>
      <c r="P64" s="79">
        <f t="shared" si="19"/>
      </c>
      <c r="Q64" s="79">
        <f t="shared" si="20"/>
      </c>
      <c r="R64" s="79">
        <f t="shared" si="21"/>
      </c>
      <c r="S64" s="79">
        <f t="shared" si="22"/>
      </c>
      <c r="T64" s="79">
        <f t="shared" si="23"/>
      </c>
      <c r="U64" s="79">
        <f t="shared" si="24"/>
      </c>
      <c r="V64" s="79">
        <f t="shared" si="2"/>
      </c>
      <c r="W64" s="79">
        <f t="shared" si="3"/>
      </c>
      <c r="X64" s="79">
        <f t="shared" si="4"/>
      </c>
      <c r="Y64" s="79">
        <f t="shared" si="5"/>
      </c>
      <c r="Z64" s="79">
        <f t="shared" si="25"/>
      </c>
      <c r="AA64" s="79">
        <f t="shared" si="26"/>
      </c>
      <c r="AC64" s="79">
        <f t="shared" si="27"/>
        <v>0</v>
      </c>
      <c r="AD64" s="67">
        <f t="shared" si="28"/>
        <v>0</v>
      </c>
    </row>
    <row r="65" spans="1:30" ht="19.5" customHeight="1">
      <c r="A65" s="68">
        <v>2.5</v>
      </c>
      <c r="B65" s="67"/>
      <c r="C65" s="79">
        <f t="shared" si="6"/>
      </c>
      <c r="D65" s="79">
        <f t="shared" si="7"/>
      </c>
      <c r="E65" s="79">
        <f t="shared" si="8"/>
      </c>
      <c r="F65" s="79">
        <f t="shared" si="9"/>
      </c>
      <c r="G65" s="79">
        <f t="shared" si="10"/>
      </c>
      <c r="H65" s="79">
        <f t="shared" si="11"/>
      </c>
      <c r="I65" s="79">
        <f t="shared" si="12"/>
      </c>
      <c r="J65" s="79">
        <f t="shared" si="13"/>
      </c>
      <c r="K65" s="79">
        <f t="shared" si="14"/>
      </c>
      <c r="L65" s="79">
        <f t="shared" si="15"/>
      </c>
      <c r="M65" s="79">
        <f t="shared" si="16"/>
      </c>
      <c r="N65" s="79">
        <f t="shared" si="17"/>
      </c>
      <c r="O65" s="79">
        <f t="shared" si="18"/>
      </c>
      <c r="P65" s="79">
        <f t="shared" si="19"/>
      </c>
      <c r="Q65" s="79">
        <f t="shared" si="20"/>
      </c>
      <c r="R65" s="79">
        <f t="shared" si="21"/>
      </c>
      <c r="S65" s="79">
        <f t="shared" si="22"/>
      </c>
      <c r="T65" s="79">
        <f t="shared" si="23"/>
      </c>
      <c r="U65" s="79">
        <f t="shared" si="24"/>
      </c>
      <c r="V65" s="79">
        <f t="shared" si="2"/>
      </c>
      <c r="W65" s="79">
        <f t="shared" si="3"/>
      </c>
      <c r="X65" s="79">
        <f t="shared" si="4"/>
      </c>
      <c r="Y65" s="79">
        <f t="shared" si="5"/>
      </c>
      <c r="Z65" s="79">
        <f t="shared" si="25"/>
      </c>
      <c r="AA65" s="79">
        <f t="shared" si="26"/>
      </c>
      <c r="AC65" s="79">
        <f t="shared" si="27"/>
        <v>0</v>
      </c>
      <c r="AD65" s="67">
        <f t="shared" si="28"/>
        <v>0</v>
      </c>
    </row>
    <row r="66" spans="1:30" ht="19.5" customHeight="1">
      <c r="A66" s="68">
        <v>3</v>
      </c>
      <c r="B66" s="67"/>
      <c r="C66" s="79">
        <f t="shared" si="6"/>
      </c>
      <c r="D66" s="79">
        <f t="shared" si="7"/>
      </c>
      <c r="E66" s="79">
        <f t="shared" si="8"/>
      </c>
      <c r="F66" s="79">
        <f t="shared" si="9"/>
      </c>
      <c r="G66" s="79">
        <f t="shared" si="10"/>
      </c>
      <c r="H66" s="79">
        <f t="shared" si="11"/>
      </c>
      <c r="I66" s="79">
        <f t="shared" si="12"/>
      </c>
      <c r="J66" s="79">
        <f t="shared" si="13"/>
      </c>
      <c r="K66" s="79">
        <f t="shared" si="14"/>
      </c>
      <c r="L66" s="79">
        <f t="shared" si="15"/>
      </c>
      <c r="M66" s="79">
        <f t="shared" si="16"/>
      </c>
      <c r="N66" s="79">
        <f t="shared" si="17"/>
      </c>
      <c r="O66" s="79">
        <f t="shared" si="18"/>
      </c>
      <c r="P66" s="79">
        <f t="shared" si="19"/>
      </c>
      <c r="Q66" s="79">
        <f t="shared" si="20"/>
      </c>
      <c r="R66" s="79">
        <f t="shared" si="21"/>
      </c>
      <c r="S66" s="79">
        <f t="shared" si="22"/>
      </c>
      <c r="T66" s="79">
        <f t="shared" si="23"/>
      </c>
      <c r="U66" s="79">
        <f t="shared" si="24"/>
      </c>
      <c r="V66" s="79">
        <f t="shared" si="2"/>
      </c>
      <c r="W66" s="79">
        <f t="shared" si="3"/>
      </c>
      <c r="X66" s="79">
        <f t="shared" si="4"/>
      </c>
      <c r="Y66" s="79">
        <f t="shared" si="5"/>
      </c>
      <c r="Z66" s="79">
        <f t="shared" si="25"/>
      </c>
      <c r="AA66" s="79">
        <f t="shared" si="26"/>
      </c>
      <c r="AC66" s="79">
        <f t="shared" si="27"/>
        <v>0</v>
      </c>
      <c r="AD66" s="67">
        <f t="shared" si="28"/>
        <v>0</v>
      </c>
    </row>
    <row r="67" spans="1:30" ht="19.5" customHeight="1">
      <c r="A67" s="68">
        <v>3.5</v>
      </c>
      <c r="B67" s="67"/>
      <c r="C67" s="79">
        <f t="shared" si="6"/>
      </c>
      <c r="D67" s="79">
        <f t="shared" si="7"/>
      </c>
      <c r="E67" s="79">
        <f t="shared" si="8"/>
      </c>
      <c r="F67" s="79">
        <f t="shared" si="9"/>
      </c>
      <c r="G67" s="79">
        <f t="shared" si="10"/>
      </c>
      <c r="H67" s="79">
        <f t="shared" si="11"/>
      </c>
      <c r="I67" s="79">
        <f t="shared" si="12"/>
      </c>
      <c r="J67" s="79">
        <f t="shared" si="13"/>
      </c>
      <c r="K67" s="79">
        <f t="shared" si="14"/>
      </c>
      <c r="L67" s="79">
        <f t="shared" si="15"/>
      </c>
      <c r="M67" s="79">
        <f t="shared" si="16"/>
      </c>
      <c r="N67" s="79">
        <f t="shared" si="17"/>
      </c>
      <c r="O67" s="79">
        <f t="shared" si="18"/>
      </c>
      <c r="P67" s="79">
        <f t="shared" si="19"/>
      </c>
      <c r="Q67" s="79">
        <f t="shared" si="20"/>
      </c>
      <c r="R67" s="79">
        <f t="shared" si="21"/>
      </c>
      <c r="S67" s="79">
        <f t="shared" si="22"/>
      </c>
      <c r="T67" s="79">
        <f t="shared" si="23"/>
      </c>
      <c r="U67" s="79">
        <f t="shared" si="24"/>
      </c>
      <c r="V67" s="79">
        <f t="shared" si="2"/>
      </c>
      <c r="W67" s="79">
        <f t="shared" si="3"/>
      </c>
      <c r="X67" s="79">
        <f t="shared" si="4"/>
      </c>
      <c r="Y67" s="79">
        <f t="shared" si="5"/>
      </c>
      <c r="Z67" s="79">
        <f t="shared" si="25"/>
      </c>
      <c r="AA67" s="79">
        <f t="shared" si="26"/>
      </c>
      <c r="AC67" s="79">
        <f t="shared" si="27"/>
        <v>0</v>
      </c>
      <c r="AD67" s="67">
        <f t="shared" si="28"/>
        <v>0</v>
      </c>
    </row>
    <row r="68" spans="1:30" ht="19.5" customHeight="1">
      <c r="A68" s="68">
        <v>4</v>
      </c>
      <c r="B68" s="67"/>
      <c r="C68" s="79">
        <f t="shared" si="6"/>
      </c>
      <c r="D68" s="79">
        <f t="shared" si="7"/>
      </c>
      <c r="E68" s="79">
        <f t="shared" si="8"/>
      </c>
      <c r="F68" s="79">
        <f t="shared" si="9"/>
      </c>
      <c r="G68" s="79">
        <f t="shared" si="10"/>
      </c>
      <c r="H68" s="79">
        <f t="shared" si="11"/>
      </c>
      <c r="I68" s="79">
        <f t="shared" si="12"/>
      </c>
      <c r="J68" s="79">
        <f t="shared" si="13"/>
      </c>
      <c r="K68" s="79">
        <f t="shared" si="14"/>
      </c>
      <c r="L68" s="79">
        <f t="shared" si="15"/>
      </c>
      <c r="M68" s="79">
        <f t="shared" si="16"/>
      </c>
      <c r="N68" s="79">
        <f t="shared" si="17"/>
      </c>
      <c r="O68" s="79">
        <f t="shared" si="18"/>
      </c>
      <c r="P68" s="79">
        <f t="shared" si="19"/>
      </c>
      <c r="Q68" s="79">
        <f t="shared" si="20"/>
      </c>
      <c r="R68" s="79">
        <f t="shared" si="21"/>
      </c>
      <c r="S68" s="79">
        <f t="shared" si="22"/>
      </c>
      <c r="T68" s="79">
        <f t="shared" si="23"/>
      </c>
      <c r="U68" s="79">
        <f t="shared" si="24"/>
      </c>
      <c r="V68" s="79">
        <f t="shared" si="2"/>
      </c>
      <c r="W68" s="79">
        <f t="shared" si="3"/>
      </c>
      <c r="X68" s="79">
        <f t="shared" si="4"/>
      </c>
      <c r="Y68" s="79">
        <f t="shared" si="5"/>
      </c>
      <c r="Z68" s="79">
        <f t="shared" si="25"/>
      </c>
      <c r="AA68" s="79">
        <f t="shared" si="26"/>
      </c>
      <c r="AC68" s="79">
        <f t="shared" si="27"/>
        <v>0</v>
      </c>
      <c r="AD68" s="67">
        <f t="shared" si="28"/>
        <v>0</v>
      </c>
    </row>
    <row r="69" spans="1:30" ht="19.5" customHeight="1">
      <c r="A69" s="68">
        <v>4.5</v>
      </c>
      <c r="B69" s="67"/>
      <c r="C69" s="79">
        <f t="shared" si="6"/>
      </c>
      <c r="D69" s="79">
        <f t="shared" si="7"/>
      </c>
      <c r="E69" s="79">
        <f t="shared" si="8"/>
      </c>
      <c r="F69" s="79">
        <f t="shared" si="9"/>
      </c>
      <c r="G69" s="79">
        <f t="shared" si="10"/>
      </c>
      <c r="H69" s="79">
        <f t="shared" si="11"/>
      </c>
      <c r="I69" s="79">
        <f t="shared" si="12"/>
      </c>
      <c r="J69" s="79">
        <f t="shared" si="13"/>
      </c>
      <c r="K69" s="79">
        <f t="shared" si="14"/>
      </c>
      <c r="L69" s="79">
        <f t="shared" si="15"/>
      </c>
      <c r="M69" s="79">
        <f t="shared" si="16"/>
      </c>
      <c r="N69" s="79">
        <f t="shared" si="17"/>
      </c>
      <c r="O69" s="79">
        <f t="shared" si="18"/>
      </c>
      <c r="P69" s="79">
        <f t="shared" si="19"/>
      </c>
      <c r="Q69" s="79">
        <f t="shared" si="20"/>
      </c>
      <c r="R69" s="79">
        <f t="shared" si="21"/>
      </c>
      <c r="S69" s="79">
        <f t="shared" si="22"/>
      </c>
      <c r="T69" s="79">
        <f t="shared" si="23"/>
      </c>
      <c r="U69" s="79">
        <f t="shared" si="24"/>
      </c>
      <c r="V69" s="79">
        <f t="shared" si="2"/>
      </c>
      <c r="W69" s="79">
        <f t="shared" si="3"/>
      </c>
      <c r="X69" s="79">
        <f t="shared" si="4"/>
      </c>
      <c r="Y69" s="79">
        <f t="shared" si="5"/>
      </c>
      <c r="Z69" s="79">
        <f t="shared" si="25"/>
      </c>
      <c r="AA69" s="79">
        <f t="shared" si="26"/>
      </c>
      <c r="AC69" s="79">
        <f t="shared" si="27"/>
        <v>0</v>
      </c>
      <c r="AD69" s="67">
        <f t="shared" si="28"/>
        <v>0</v>
      </c>
    </row>
    <row r="70" spans="1:30" ht="19.5" customHeight="1">
      <c r="A70" s="68">
        <v>5</v>
      </c>
      <c r="B70" s="67"/>
      <c r="C70" s="79">
        <f t="shared" si="6"/>
      </c>
      <c r="D70" s="79">
        <f t="shared" si="7"/>
      </c>
      <c r="E70" s="79">
        <f t="shared" si="8"/>
      </c>
      <c r="F70" s="79">
        <f t="shared" si="9"/>
      </c>
      <c r="G70" s="79">
        <f t="shared" si="10"/>
      </c>
      <c r="H70" s="79">
        <f t="shared" si="11"/>
      </c>
      <c r="I70" s="79">
        <f t="shared" si="12"/>
      </c>
      <c r="J70" s="79">
        <f t="shared" si="13"/>
      </c>
      <c r="K70" s="79">
        <f t="shared" si="14"/>
      </c>
      <c r="L70" s="79">
        <f t="shared" si="15"/>
      </c>
      <c r="M70" s="79">
        <f t="shared" si="16"/>
      </c>
      <c r="N70" s="79">
        <f t="shared" si="17"/>
      </c>
      <c r="O70" s="79">
        <f t="shared" si="18"/>
      </c>
      <c r="P70" s="79">
        <f t="shared" si="19"/>
      </c>
      <c r="Q70" s="79">
        <f t="shared" si="20"/>
      </c>
      <c r="R70" s="79">
        <f t="shared" si="21"/>
      </c>
      <c r="S70" s="79">
        <f t="shared" si="22"/>
      </c>
      <c r="T70" s="79">
        <f t="shared" si="23"/>
      </c>
      <c r="U70" s="79">
        <f t="shared" si="24"/>
      </c>
      <c r="Z70" s="79">
        <f t="shared" si="25"/>
      </c>
      <c r="AA70" s="79">
        <f t="shared" si="26"/>
      </c>
      <c r="AC70" s="79">
        <f t="shared" si="27"/>
        <v>0</v>
      </c>
      <c r="AD70" s="67">
        <f t="shared" si="28"/>
        <v>0</v>
      </c>
    </row>
    <row r="71" spans="1:30" ht="19.5" customHeight="1">
      <c r="A71" s="68">
        <v>5.5</v>
      </c>
      <c r="B71" s="67"/>
      <c r="C71" s="79">
        <f t="shared" si="6"/>
      </c>
      <c r="D71" s="79">
        <f t="shared" si="7"/>
      </c>
      <c r="E71" s="79">
        <f t="shared" si="8"/>
      </c>
      <c r="F71" s="79">
        <f t="shared" si="9"/>
      </c>
      <c r="G71" s="79">
        <f t="shared" si="10"/>
      </c>
      <c r="H71" s="79">
        <f t="shared" si="11"/>
      </c>
      <c r="I71" s="79">
        <f t="shared" si="12"/>
      </c>
      <c r="J71" s="79">
        <f t="shared" si="13"/>
      </c>
      <c r="K71" s="79">
        <f t="shared" si="14"/>
      </c>
      <c r="L71" s="79">
        <f t="shared" si="15"/>
      </c>
      <c r="M71" s="79">
        <f t="shared" si="16"/>
      </c>
      <c r="N71" s="79">
        <f t="shared" si="17"/>
      </c>
      <c r="O71" s="79">
        <f t="shared" si="18"/>
      </c>
      <c r="P71" s="79">
        <f t="shared" si="19"/>
      </c>
      <c r="Q71" s="79">
        <f t="shared" si="20"/>
      </c>
      <c r="R71" s="79">
        <f t="shared" si="21"/>
      </c>
      <c r="S71" s="79">
        <f t="shared" si="22"/>
      </c>
      <c r="T71" s="79">
        <f t="shared" si="23"/>
      </c>
      <c r="U71" s="79">
        <f t="shared" si="24"/>
      </c>
      <c r="Z71" s="79">
        <f t="shared" si="25"/>
      </c>
      <c r="AA71" s="79">
        <f t="shared" si="26"/>
      </c>
      <c r="AC71" s="79">
        <f t="shared" si="27"/>
        <v>0</v>
      </c>
      <c r="AD71" s="67">
        <f t="shared" si="28"/>
        <v>0</v>
      </c>
    </row>
    <row r="72" spans="1:30" ht="19.5" customHeight="1">
      <c r="A72" s="68">
        <v>6</v>
      </c>
      <c r="B72" s="67"/>
      <c r="C72" s="79">
        <f t="shared" si="6"/>
      </c>
      <c r="D72" s="79">
        <f t="shared" si="7"/>
      </c>
      <c r="E72" s="79">
        <f t="shared" si="8"/>
      </c>
      <c r="F72" s="79">
        <f t="shared" si="9"/>
      </c>
      <c r="G72" s="79">
        <f t="shared" si="10"/>
      </c>
      <c r="H72" s="79">
        <f t="shared" si="11"/>
      </c>
      <c r="I72" s="79">
        <f t="shared" si="12"/>
      </c>
      <c r="J72" s="79">
        <f t="shared" si="13"/>
      </c>
      <c r="K72" s="79">
        <f t="shared" si="14"/>
      </c>
      <c r="L72" s="79">
        <f t="shared" si="15"/>
      </c>
      <c r="M72" s="79">
        <f t="shared" si="16"/>
      </c>
      <c r="N72" s="79">
        <f t="shared" si="17"/>
      </c>
      <c r="O72" s="79">
        <f t="shared" si="18"/>
      </c>
      <c r="P72" s="79">
        <f t="shared" si="19"/>
      </c>
      <c r="Q72" s="79">
        <f t="shared" si="20"/>
      </c>
      <c r="R72" s="79">
        <f t="shared" si="21"/>
      </c>
      <c r="S72" s="79">
        <f t="shared" si="22"/>
      </c>
      <c r="T72" s="79">
        <f t="shared" si="23"/>
      </c>
      <c r="U72" s="79">
        <f t="shared" si="24"/>
      </c>
      <c r="Z72" s="79">
        <f t="shared" si="25"/>
      </c>
      <c r="AA72" s="79">
        <f t="shared" si="26"/>
      </c>
      <c r="AC72" s="79">
        <f t="shared" si="27"/>
        <v>0</v>
      </c>
      <c r="AD72" s="67">
        <f t="shared" si="28"/>
        <v>0</v>
      </c>
    </row>
    <row r="73" spans="1:20" ht="18" customHeight="1">
      <c r="A73" s="68"/>
      <c r="B73" s="67"/>
      <c r="C73" s="68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67"/>
      <c r="R73" s="67"/>
      <c r="S73" s="79"/>
      <c r="T73" s="67"/>
    </row>
    <row r="74" ht="18" customHeight="1">
      <c r="S74" s="103"/>
    </row>
    <row r="75" spans="1:30" ht="18" customHeight="1">
      <c r="A75" s="67"/>
      <c r="B75" s="67"/>
      <c r="C75" s="68"/>
      <c r="D75" s="67"/>
      <c r="E75" s="67"/>
      <c r="F75" s="67"/>
      <c r="G75" s="67"/>
      <c r="H75" s="68"/>
      <c r="I75" s="67"/>
      <c r="J75" s="67"/>
      <c r="K75" s="67"/>
      <c r="L75" s="67"/>
      <c r="M75" s="67"/>
      <c r="N75" s="67"/>
      <c r="O75" s="67"/>
      <c r="P75" s="67"/>
      <c r="Q75" s="67"/>
      <c r="AB75" s="67"/>
      <c r="AC75" s="104">
        <f>SUM(AC48:AC73)</f>
        <v>32.970983199376114</v>
      </c>
      <c r="AD75" s="104">
        <f>SUM(AD48:AD73)</f>
        <v>37</v>
      </c>
    </row>
    <row r="76" spans="1:30" ht="18" customHeight="1">
      <c r="A76" s="67"/>
      <c r="B76" s="67"/>
      <c r="C76" s="68"/>
      <c r="D76" s="67"/>
      <c r="E76" s="67"/>
      <c r="F76" s="67"/>
      <c r="G76" s="67"/>
      <c r="H76" s="68"/>
      <c r="I76" s="67"/>
      <c r="J76" s="67"/>
      <c r="K76" s="67"/>
      <c r="L76" s="67"/>
      <c r="M76" s="67"/>
      <c r="N76" s="67"/>
      <c r="O76" s="67"/>
      <c r="P76" s="67"/>
      <c r="Q76" s="67"/>
      <c r="AD76" s="67"/>
    </row>
    <row r="77" spans="28:29" ht="12.75">
      <c r="AB77" s="105" t="s">
        <v>85</v>
      </c>
      <c r="AC77" s="106">
        <f>AC75/AD75</f>
        <v>0.8911076540371923</v>
      </c>
    </row>
    <row r="78" spans="1:20" ht="13.5" customHeight="1">
      <c r="A78" s="67"/>
      <c r="B78" s="67"/>
      <c r="C78" s="68"/>
      <c r="D78" s="67"/>
      <c r="E78" s="67"/>
      <c r="F78" s="67"/>
      <c r="G78" s="67"/>
      <c r="H78" s="68"/>
      <c r="I78" s="67"/>
      <c r="J78" s="67"/>
      <c r="K78" s="67"/>
      <c r="L78" s="67"/>
      <c r="M78" s="67"/>
      <c r="N78" s="107"/>
      <c r="O78" s="67"/>
      <c r="P78" s="67"/>
      <c r="Q78" s="67"/>
      <c r="R78" s="67"/>
      <c r="S78" s="108"/>
      <c r="T78" s="67"/>
    </row>
    <row r="79" spans="1:20" ht="13.5" customHeight="1">
      <c r="A79" s="67"/>
      <c r="B79" s="67"/>
      <c r="C79" s="68"/>
      <c r="D79" s="67"/>
      <c r="E79" s="67"/>
      <c r="F79" s="67"/>
      <c r="G79" s="67"/>
      <c r="H79" s="68"/>
      <c r="I79" s="67"/>
      <c r="K79" s="67"/>
      <c r="L79" s="105"/>
      <c r="M79" s="108"/>
      <c r="N79" s="67"/>
      <c r="O79" s="67"/>
      <c r="P79" s="67"/>
      <c r="Q79" s="67"/>
      <c r="R79" s="105"/>
      <c r="S79" s="79"/>
      <c r="T79" s="67"/>
    </row>
    <row r="80" spans="1:20" ht="13.5" customHeight="1">
      <c r="A80" s="67"/>
      <c r="B80" s="67"/>
      <c r="C80" s="68"/>
      <c r="D80" s="67"/>
      <c r="E80" s="67"/>
      <c r="F80" s="67"/>
      <c r="G80" s="67"/>
      <c r="H80" s="68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79"/>
      <c r="T80" s="67"/>
    </row>
    <row r="81" spans="1:20" ht="12.75">
      <c r="A81" s="67"/>
      <c r="B81" s="67"/>
      <c r="C81" s="68"/>
      <c r="D81" s="67"/>
      <c r="E81" s="67"/>
      <c r="F81" s="67"/>
      <c r="G81" s="67"/>
      <c r="H81" s="68"/>
      <c r="I81" s="67"/>
      <c r="J81" s="67"/>
      <c r="K81" s="67"/>
      <c r="L81" s="67"/>
      <c r="M81" s="67"/>
      <c r="O81" s="67"/>
      <c r="P81" s="67"/>
      <c r="Q81" s="67"/>
      <c r="R81" s="105"/>
      <c r="S81" s="106"/>
      <c r="T81" s="67"/>
    </row>
    <row r="82" spans="1:20" ht="12.75">
      <c r="A82" s="67"/>
      <c r="B82" s="67"/>
      <c r="C82" s="68"/>
      <c r="D82" s="67"/>
      <c r="E82" s="67"/>
      <c r="F82" s="67"/>
      <c r="G82" s="67"/>
      <c r="H82" s="68"/>
      <c r="I82" s="67"/>
      <c r="J82" s="67"/>
      <c r="K82" s="67"/>
      <c r="L82" s="67"/>
      <c r="M82" s="67"/>
      <c r="P82" s="105"/>
      <c r="Q82" s="67"/>
      <c r="R82" s="67"/>
      <c r="S82" s="109"/>
      <c r="T82" s="67"/>
    </row>
    <row r="83" spans="1:20" ht="12.75">
      <c r="A83" s="67"/>
      <c r="B83" s="67"/>
      <c r="C83" s="68"/>
      <c r="D83" s="67"/>
      <c r="E83" s="67"/>
      <c r="F83" s="67"/>
      <c r="G83" s="67"/>
      <c r="H83" s="68"/>
      <c r="I83" s="67"/>
      <c r="J83" s="67"/>
      <c r="K83" s="67"/>
      <c r="L83" s="67"/>
      <c r="M83" s="67"/>
      <c r="P83" s="67"/>
      <c r="Q83" s="67"/>
      <c r="R83" s="72"/>
      <c r="S83" s="109"/>
      <c r="T83" s="67"/>
    </row>
    <row r="84" spans="1:20" ht="12.75">
      <c r="A84" s="67"/>
      <c r="B84" s="67"/>
      <c r="C84" s="68"/>
      <c r="D84" s="67"/>
      <c r="E84" s="67"/>
      <c r="F84" s="67"/>
      <c r="G84" s="67"/>
      <c r="H84" s="68"/>
      <c r="I84" s="67"/>
      <c r="J84" s="67"/>
      <c r="K84" s="67"/>
      <c r="L84" s="67"/>
      <c r="M84" s="67"/>
      <c r="P84" s="67"/>
      <c r="Q84" s="67"/>
      <c r="R84" s="72"/>
      <c r="S84" s="109"/>
      <c r="T84" s="67"/>
    </row>
    <row r="85" spans="1:20" ht="12.75">
      <c r="A85" s="67"/>
      <c r="B85" s="67"/>
      <c r="C85" s="68"/>
      <c r="D85" s="67"/>
      <c r="E85" s="67"/>
      <c r="F85" s="67"/>
      <c r="G85" s="67"/>
      <c r="H85" s="68"/>
      <c r="I85" s="67"/>
      <c r="J85" s="67"/>
      <c r="K85" s="67"/>
      <c r="L85" s="67"/>
      <c r="M85" s="67"/>
      <c r="P85" s="67"/>
      <c r="Q85" s="67"/>
      <c r="R85" s="72"/>
      <c r="S85" s="109"/>
      <c r="T85" s="67"/>
    </row>
    <row r="86" spans="1:20" ht="12.7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P86" s="67"/>
      <c r="Q86" s="67"/>
      <c r="R86" s="72"/>
      <c r="S86" s="109"/>
      <c r="T86" s="67"/>
    </row>
    <row r="87" spans="1:20" ht="12.7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P87" s="67"/>
      <c r="Q87" s="67"/>
      <c r="R87" s="72"/>
      <c r="S87" s="109"/>
      <c r="T87" s="67"/>
    </row>
    <row r="88" spans="1:20" ht="12.7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P88" s="67"/>
      <c r="Q88" s="67"/>
      <c r="R88" s="72"/>
      <c r="S88" s="109"/>
      <c r="T88" s="67"/>
    </row>
    <row r="89" spans="1:20" ht="12.7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P89" s="67"/>
      <c r="Q89" s="67"/>
      <c r="R89" s="72"/>
      <c r="S89" s="109"/>
      <c r="T89" s="67"/>
    </row>
    <row r="90" spans="1:20" ht="12.7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72"/>
      <c r="Q90" s="67"/>
      <c r="R90" s="67"/>
      <c r="S90" s="110"/>
      <c r="T90" s="67"/>
    </row>
    <row r="91" spans="1:20" ht="12.75">
      <c r="A91" s="67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72"/>
      <c r="Q91" s="67"/>
      <c r="R91" s="67"/>
      <c r="S91" s="110"/>
      <c r="T91" s="67"/>
    </row>
    <row r="92" spans="1:20" ht="12.75">
      <c r="A92" s="67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72"/>
      <c r="Q92" s="67"/>
      <c r="R92" s="67"/>
      <c r="S92" s="110"/>
      <c r="T92" s="67"/>
    </row>
    <row r="93" spans="1:20" ht="12.75">
      <c r="A93" s="67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72"/>
      <c r="Q93" s="67"/>
      <c r="R93" s="67"/>
      <c r="S93" s="110"/>
      <c r="T93" s="67"/>
    </row>
    <row r="94" spans="1:20" ht="12.75">
      <c r="A94" s="67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72"/>
      <c r="Q94" s="67"/>
      <c r="R94" s="67"/>
      <c r="S94" s="110"/>
      <c r="T94" s="67"/>
    </row>
    <row r="95" spans="1:20" ht="12.75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72"/>
      <c r="Q95" s="67"/>
      <c r="R95" s="67"/>
      <c r="S95" s="110"/>
      <c r="T95" s="67"/>
    </row>
    <row r="96" spans="1:20" ht="12.75">
      <c r="A96" s="67"/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72"/>
      <c r="Q96" s="67"/>
      <c r="R96" s="67"/>
      <c r="S96" s="110"/>
      <c r="T96" s="67"/>
    </row>
    <row r="97" spans="1:20" ht="12.75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72"/>
      <c r="Q97" s="67"/>
      <c r="R97" s="67"/>
      <c r="S97" s="110"/>
      <c r="T97" s="67"/>
    </row>
    <row r="98" spans="1:20" ht="12.75">
      <c r="A98" s="67"/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72"/>
      <c r="Q98" s="67"/>
      <c r="R98" s="67"/>
      <c r="S98" s="110"/>
      <c r="T98" s="67"/>
    </row>
    <row r="99" spans="1:20" ht="12.75">
      <c r="A99" s="67"/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72"/>
      <c r="Q99" s="67"/>
      <c r="R99" s="67"/>
      <c r="S99" s="110"/>
      <c r="T99" s="67"/>
    </row>
    <row r="100" spans="1:20" ht="12.75">
      <c r="A100" s="67"/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72"/>
      <c r="Q100" s="67"/>
      <c r="R100" s="67"/>
      <c r="S100" s="110"/>
      <c r="T100" s="67"/>
    </row>
    <row r="101" spans="1:20" ht="12.75">
      <c r="A101" s="67"/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72"/>
      <c r="Q101" s="67"/>
      <c r="R101" s="67"/>
      <c r="S101" s="110"/>
      <c r="T101" s="67"/>
    </row>
    <row r="102" spans="1:20" ht="12.75">
      <c r="A102" s="67"/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72"/>
      <c r="Q102" s="67"/>
      <c r="R102" s="67"/>
      <c r="S102" s="110"/>
      <c r="T102" s="67"/>
    </row>
    <row r="103" spans="1:20" ht="12.75">
      <c r="A103" s="67"/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72"/>
      <c r="Q103" s="67"/>
      <c r="R103" s="67"/>
      <c r="S103" s="110"/>
      <c r="T103" s="67"/>
    </row>
    <row r="104" spans="1:20" ht="12.75">
      <c r="A104" s="67"/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72"/>
      <c r="Q104" s="67"/>
      <c r="R104" s="67"/>
      <c r="S104" s="110"/>
      <c r="T104" s="67"/>
    </row>
    <row r="105" spans="1:20" ht="12.75">
      <c r="A105" s="67"/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72"/>
      <c r="Q105" s="67"/>
      <c r="R105" s="67"/>
      <c r="S105" s="110"/>
      <c r="T105" s="67"/>
    </row>
    <row r="106" spans="1:20" ht="12.75">
      <c r="A106" s="67"/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72"/>
      <c r="Q106" s="67"/>
      <c r="R106" s="67"/>
      <c r="S106" s="110"/>
      <c r="T106" s="67"/>
    </row>
    <row r="107" spans="1:20" ht="12.75">
      <c r="A107" s="67"/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72"/>
      <c r="Q107" s="67"/>
      <c r="R107" s="67"/>
      <c r="S107" s="110"/>
      <c r="T107" s="67"/>
    </row>
    <row r="108" spans="1:20" ht="12.75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72"/>
      <c r="Q108" s="67"/>
      <c r="R108" s="67"/>
      <c r="S108" s="110"/>
      <c r="T108" s="67"/>
    </row>
    <row r="109" spans="1:20" ht="12.75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72"/>
      <c r="Q109" s="67"/>
      <c r="R109" s="67"/>
      <c r="S109" s="110"/>
      <c r="T109" s="67"/>
    </row>
    <row r="110" spans="1:20" ht="12.75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72"/>
      <c r="Q110" s="67"/>
      <c r="R110" s="67"/>
      <c r="S110" s="110"/>
      <c r="T110" s="67"/>
    </row>
    <row r="111" spans="1:20" ht="12.75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72"/>
      <c r="Q111" s="67"/>
      <c r="R111" s="67"/>
      <c r="S111" s="110"/>
      <c r="T111" s="67"/>
    </row>
    <row r="112" spans="1:20" ht="12.75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72"/>
      <c r="Q112" s="67"/>
      <c r="R112" s="67"/>
      <c r="S112" s="110"/>
      <c r="T112" s="67"/>
    </row>
    <row r="113" spans="1:20" ht="12.75">
      <c r="A113" s="67"/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72"/>
      <c r="Q113" s="67"/>
      <c r="R113" s="67"/>
      <c r="S113" s="110"/>
      <c r="T113" s="67"/>
    </row>
    <row r="114" spans="1:20" ht="12.75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72"/>
      <c r="Q114" s="67"/>
      <c r="R114" s="67"/>
      <c r="S114" s="110"/>
      <c r="T114" s="67"/>
    </row>
    <row r="115" spans="1:20" ht="12.75">
      <c r="A115" s="67"/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72"/>
      <c r="Q115" s="67"/>
      <c r="R115" s="67"/>
      <c r="S115" s="110"/>
      <c r="T115" s="67"/>
    </row>
    <row r="116" spans="1:20" ht="12.75">
      <c r="A116" s="67"/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72"/>
      <c r="Q116" s="67"/>
      <c r="R116" s="67"/>
      <c r="S116" s="110"/>
      <c r="T116" s="67"/>
    </row>
    <row r="117" spans="1:20" ht="12.7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72"/>
      <c r="Q117" s="67"/>
      <c r="R117" s="67"/>
      <c r="S117" s="110"/>
      <c r="T117" s="67"/>
    </row>
    <row r="118" spans="1:20" ht="12.7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72"/>
      <c r="Q118" s="67"/>
      <c r="R118" s="67"/>
      <c r="S118" s="110"/>
      <c r="T118" s="67"/>
    </row>
  </sheetData>
  <sheetProtection/>
  <printOptions/>
  <pageMargins left="0.75" right="0.75" top="1" bottom="1" header="0.5" footer="0.5"/>
  <pageSetup horizontalDpi="600" verticalDpi="600" orientation="landscape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25"/>
  <sheetViews>
    <sheetView zoomScalePageLayoutView="0" workbookViewId="0" topLeftCell="A1">
      <selection activeCell="L9" sqref="L9"/>
    </sheetView>
  </sheetViews>
  <sheetFormatPr defaultColWidth="8.8515625" defaultRowHeight="15"/>
  <cols>
    <col min="1" max="1" width="16.7109375" style="1" bestFit="1" customWidth="1"/>
    <col min="2" max="2" width="17.140625" style="1" customWidth="1"/>
    <col min="3" max="3" width="13.00390625" style="20" customWidth="1"/>
    <col min="4" max="4" width="21.00390625" style="1" bestFit="1" customWidth="1"/>
    <col min="5" max="5" width="12.8515625" style="32" customWidth="1"/>
    <col min="6" max="6" width="8.8515625" style="15" customWidth="1"/>
    <col min="7" max="7" width="10.28125" style="1" customWidth="1"/>
    <col min="8" max="8" width="9.8515625" style="1" customWidth="1"/>
    <col min="9" max="9" width="17.8515625" style="1" bestFit="1" customWidth="1"/>
    <col min="10" max="10" width="9.8515625" style="1" customWidth="1"/>
    <col min="11" max="11" width="10.140625" style="1" customWidth="1"/>
    <col min="12" max="12" width="10.00390625" style="1" customWidth="1"/>
    <col min="13" max="13" width="9.28125" style="1" customWidth="1"/>
    <col min="14" max="16384" width="8.8515625" style="1" customWidth="1"/>
  </cols>
  <sheetData>
    <row r="1" spans="1:5" ht="15">
      <c r="A1" s="14" t="s">
        <v>56</v>
      </c>
      <c r="B1" s="1">
        <f>'Input Output'!E15</f>
        <v>0.8911076540371923</v>
      </c>
      <c r="D1" s="14" t="s">
        <v>55</v>
      </c>
      <c r="E1" s="1">
        <f>'Input Output'!E14</f>
        <v>0.473</v>
      </c>
    </row>
    <row r="2" spans="1:5" ht="15">
      <c r="A2" s="14" t="s">
        <v>57</v>
      </c>
      <c r="B2" s="1">
        <f>'Input Output'!E16</f>
        <v>0.6</v>
      </c>
      <c r="C2" s="20" t="s">
        <v>26</v>
      </c>
      <c r="D2" s="14" t="s">
        <v>52</v>
      </c>
      <c r="E2" s="32">
        <f>J110</f>
        <v>0.3374417047775822</v>
      </c>
    </row>
    <row r="3" spans="1:3" ht="15">
      <c r="A3" s="14" t="s">
        <v>58</v>
      </c>
      <c r="B3" s="1">
        <f>'Input Output'!E17</f>
        <v>4</v>
      </c>
      <c r="C3" s="20" t="s">
        <v>26</v>
      </c>
    </row>
    <row r="4" spans="1:5" ht="15">
      <c r="A4" s="14" t="s">
        <v>59</v>
      </c>
      <c r="B4" s="1">
        <f>(B3)/(B3+B2)</f>
        <v>0.8695652173913044</v>
      </c>
      <c r="D4" s="1" t="s">
        <v>53</v>
      </c>
      <c r="E4" s="32">
        <f>B110</f>
        <v>1</v>
      </c>
    </row>
    <row r="5" spans="1:2" ht="15">
      <c r="A5" s="14" t="s">
        <v>60</v>
      </c>
      <c r="B5" s="1">
        <f>'Input Output'!E18</f>
        <v>0.97721</v>
      </c>
    </row>
    <row r="6" spans="1:3" ht="15">
      <c r="A6" s="14" t="s">
        <v>61</v>
      </c>
      <c r="B6" s="37">
        <f>E111</f>
        <v>0.9607840775355225</v>
      </c>
      <c r="C6" s="21"/>
    </row>
    <row r="8" spans="1:16" s="3" customFormat="1" ht="60.75" thickBot="1">
      <c r="A8" s="2" t="s">
        <v>10</v>
      </c>
      <c r="B8" s="2" t="s">
        <v>11</v>
      </c>
      <c r="C8" s="2" t="s">
        <v>70</v>
      </c>
      <c r="D8" s="16" t="s">
        <v>88</v>
      </c>
      <c r="E8" s="31" t="s">
        <v>73</v>
      </c>
      <c r="F8" s="139" t="s">
        <v>36</v>
      </c>
      <c r="G8" s="23" t="s">
        <v>12</v>
      </c>
      <c r="H8" s="2" t="s">
        <v>39</v>
      </c>
      <c r="I8" s="2" t="s">
        <v>41</v>
      </c>
      <c r="J8" s="2" t="s">
        <v>42</v>
      </c>
      <c r="K8" s="149" t="s">
        <v>89</v>
      </c>
      <c r="L8" s="149" t="s">
        <v>90</v>
      </c>
      <c r="M8" s="149" t="s">
        <v>91</v>
      </c>
      <c r="N8" s="152" t="s">
        <v>94</v>
      </c>
      <c r="O8" s="152"/>
      <c r="P8" s="149" t="s">
        <v>95</v>
      </c>
    </row>
    <row r="9" spans="1:16" ht="15">
      <c r="A9" s="1">
        <v>200</v>
      </c>
      <c r="B9" s="1">
        <f>'Emission spectrum 3 rows'!L3</f>
        <v>-2.7580368328830818E-05</v>
      </c>
      <c r="C9" s="141">
        <v>0.0015616739552536958</v>
      </c>
      <c r="D9" s="4">
        <f>C9/$C$80</f>
        <v>1.2225824433651902</v>
      </c>
      <c r="E9" s="32">
        <f>B9*D9</f>
        <v>-3.371927410037389E-05</v>
      </c>
      <c r="F9" s="15">
        <f>B9/$B$110</f>
        <v>-2.7580368328830818E-05</v>
      </c>
      <c r="G9" s="15">
        <f>F9*$E$112</f>
        <v>-9.490896467395196E-06</v>
      </c>
      <c r="H9" s="1">
        <f>'Input Output'!N2</f>
        <v>1.164</v>
      </c>
      <c r="I9" s="1">
        <f>(1-(10^(-H9*$B$2)))/(H9*$B$2*(LN(10)))</f>
        <v>0.4973102946886157</v>
      </c>
      <c r="J9" s="4">
        <f>I9*G9</f>
        <v>-4.719920519059446E-06</v>
      </c>
      <c r="K9" s="45">
        <v>0.83</v>
      </c>
      <c r="L9" s="1">
        <f>K9/K$80</f>
        <v>1.4310344827586208</v>
      </c>
      <c r="M9" s="4">
        <f>J9*L9</f>
        <v>-6.754369018654036E-06</v>
      </c>
      <c r="N9">
        <v>5.24514</v>
      </c>
      <c r="O9">
        <f>N9/N$80</f>
        <v>4.195977728712681</v>
      </c>
      <c r="P9" s="4">
        <f>J9*O9</f>
        <v>-1.9804681379267437E-05</v>
      </c>
    </row>
    <row r="10" spans="1:16" ht="15">
      <c r="A10" s="1">
        <v>201</v>
      </c>
      <c r="B10" s="1">
        <f>'Emission spectrum 3 rows'!L4</f>
        <v>8.205933479129822E-05</v>
      </c>
      <c r="C10" s="141">
        <f>AVERAGE(C9,C11)</f>
        <v>0.001624109664975333</v>
      </c>
      <c r="D10" s="4">
        <f aca="true" t="shared" si="0" ref="D10:D73">C10/$C$80</f>
        <v>1.2714612777005674</v>
      </c>
      <c r="E10" s="32">
        <f aca="true" t="shared" si="1" ref="E10:E73">B10*D10</f>
        <v>0.00010433526666100266</v>
      </c>
      <c r="F10" s="15">
        <f aca="true" t="shared" si="2" ref="F10:F73">B10/$B$110</f>
        <v>8.205933479129822E-05</v>
      </c>
      <c r="G10" s="15">
        <f aca="true" t="shared" si="3" ref="G10:G73">F10*$E$112</f>
        <v>2.8238080122860616E-05</v>
      </c>
      <c r="H10" s="1">
        <f>'Input Output'!N3</f>
        <v>0.979</v>
      </c>
      <c r="I10" s="1">
        <f>(1-(10^(-H10*$B$2)))/(H10*$B$2*(LN(10)))</f>
        <v>0.5481670140512026</v>
      </c>
      <c r="J10" s="4">
        <f aca="true" t="shared" si="4" ref="J10:J73">I10*G10</f>
        <v>1.547918406348712E-05</v>
      </c>
      <c r="K10" s="45">
        <v>0.82</v>
      </c>
      <c r="L10" s="1">
        <f aca="true" t="shared" si="5" ref="L10:L73">K10/K$80</f>
        <v>1.4137931034482758</v>
      </c>
      <c r="M10" s="4">
        <f aca="true" t="shared" si="6" ref="M10:M73">J10*L10</f>
        <v>2.188436367596455E-05</v>
      </c>
      <c r="N10" s="153">
        <v>5.66438</v>
      </c>
      <c r="O10">
        <f aca="true" t="shared" si="7" ref="O10:O73">N10/N$80</f>
        <v>4.531358996512112</v>
      </c>
      <c r="P10" s="4">
        <f aca="true" t="shared" si="8" ref="P10:P73">J10*O10</f>
        <v>7.014173996474927E-05</v>
      </c>
    </row>
    <row r="11" spans="1:16" ht="15">
      <c r="A11" s="1">
        <v>202</v>
      </c>
      <c r="B11" s="1">
        <f>'Emission spectrum 3 rows'!L5</f>
        <v>0</v>
      </c>
      <c r="C11" s="141">
        <v>0.0016865453746969699</v>
      </c>
      <c r="D11" s="4">
        <f t="shared" si="0"/>
        <v>1.3203401120359446</v>
      </c>
      <c r="E11" s="32">
        <f t="shared" si="1"/>
        <v>0</v>
      </c>
      <c r="F11" s="15">
        <f t="shared" si="2"/>
        <v>0</v>
      </c>
      <c r="G11" s="15">
        <f t="shared" si="3"/>
        <v>0</v>
      </c>
      <c r="H11" s="1">
        <f>'Input Output'!N4</f>
        <v>0.813</v>
      </c>
      <c r="I11" s="1">
        <f aca="true" t="shared" si="9" ref="I11:I42">(1-10^(-H11*$B$2))/(H11*$B$2*(LN(10)))</f>
        <v>0.6007499591621925</v>
      </c>
      <c r="J11" s="4">
        <f t="shared" si="4"/>
        <v>0</v>
      </c>
      <c r="K11" s="45">
        <v>0.81</v>
      </c>
      <c r="L11" s="1">
        <f t="shared" si="5"/>
        <v>1.3965517241379313</v>
      </c>
      <c r="M11" s="4">
        <f t="shared" si="6"/>
        <v>0</v>
      </c>
      <c r="N11" s="153">
        <v>6.08019</v>
      </c>
      <c r="O11">
        <f t="shared" si="7"/>
        <v>4.863996352116732</v>
      </c>
      <c r="P11" s="4">
        <f t="shared" si="8"/>
        <v>0</v>
      </c>
    </row>
    <row r="12" spans="1:16" ht="15">
      <c r="A12" s="1">
        <v>203</v>
      </c>
      <c r="B12" s="1">
        <f>'Emission spectrum 3 rows'!L6</f>
        <v>6.145193832278875E-05</v>
      </c>
      <c r="C12" s="141">
        <f>(C11+C13)/2</f>
        <v>0.0017624671857391215</v>
      </c>
      <c r="D12" s="4">
        <f t="shared" si="0"/>
        <v>1.379776765209523</v>
      </c>
      <c r="E12" s="32">
        <f t="shared" si="1"/>
        <v>8.478995667487259E-05</v>
      </c>
      <c r="F12" s="15">
        <f t="shared" si="2"/>
        <v>6.145193832278875E-05</v>
      </c>
      <c r="G12" s="15">
        <f t="shared" si="3"/>
        <v>2.114670759246773E-05</v>
      </c>
      <c r="H12" s="1">
        <f>'Input Output'!N5</f>
        <v>0.684</v>
      </c>
      <c r="I12" s="1">
        <f t="shared" si="9"/>
        <v>0.6469051380024748</v>
      </c>
      <c r="J12" s="4">
        <f t="shared" si="4"/>
        <v>1.3679913793403319E-05</v>
      </c>
      <c r="K12" s="45">
        <v>0.8</v>
      </c>
      <c r="L12" s="1">
        <f t="shared" si="5"/>
        <v>1.3793103448275863</v>
      </c>
      <c r="M12" s="4">
        <f t="shared" si="6"/>
        <v>1.8868846611590785E-05</v>
      </c>
      <c r="N12" s="153">
        <v>6.48915</v>
      </c>
      <c r="O12">
        <f t="shared" si="7"/>
        <v>5.191153883075741</v>
      </c>
      <c r="P12" s="4">
        <f t="shared" si="8"/>
        <v>7.101453760876703E-05</v>
      </c>
    </row>
    <row r="13" spans="1:16" ht="15">
      <c r="A13" s="1">
        <v>204</v>
      </c>
      <c r="B13" s="1">
        <f>'Emission spectrum 3 rows'!L7</f>
        <v>3.9579098543754776E-05</v>
      </c>
      <c r="C13" s="141">
        <v>0.0018383889967812732</v>
      </c>
      <c r="D13" s="4">
        <f t="shared" si="0"/>
        <v>1.4392134183831011</v>
      </c>
      <c r="E13" s="32">
        <f t="shared" si="1"/>
        <v>5.696276971167893E-05</v>
      </c>
      <c r="F13" s="15">
        <f>B13/$B$110</f>
        <v>3.9579098543754776E-05</v>
      </c>
      <c r="G13" s="15">
        <f t="shared" si="3"/>
        <v>1.361987345756135E-05</v>
      </c>
      <c r="H13" s="1">
        <f>'Input Output'!N6</f>
        <v>0.574</v>
      </c>
      <c r="I13" s="1">
        <f t="shared" si="9"/>
        <v>0.690431584536944</v>
      </c>
      <c r="J13" s="4">
        <f t="shared" si="4"/>
        <v>9.403590812496748E-06</v>
      </c>
      <c r="K13" s="45">
        <v>0.79</v>
      </c>
      <c r="L13" s="1">
        <f t="shared" si="5"/>
        <v>1.3620689655172415</v>
      </c>
      <c r="M13" s="4">
        <f t="shared" si="6"/>
        <v>1.2808339210124882E-05</v>
      </c>
      <c r="N13" s="153">
        <v>6.88782</v>
      </c>
      <c r="O13">
        <f t="shared" si="7"/>
        <v>5.510079677450321</v>
      </c>
      <c r="P13" s="4">
        <f t="shared" si="8"/>
        <v>5.181453463099688E-05</v>
      </c>
    </row>
    <row r="14" spans="1:16" ht="15">
      <c r="A14" s="1">
        <v>205</v>
      </c>
      <c r="B14" s="1">
        <f>'Emission spectrum 3 rows'!L8</f>
        <v>5.981057002774305E-05</v>
      </c>
      <c r="C14" s="141">
        <f>(C13+C15)/2</f>
        <v>0.001889546334973802</v>
      </c>
      <c r="D14" s="4">
        <f t="shared" si="0"/>
        <v>1.479262791885857</v>
      </c>
      <c r="E14" s="32">
        <f t="shared" si="1"/>
        <v>8.847555080352374E-05</v>
      </c>
      <c r="F14" s="15">
        <f t="shared" si="2"/>
        <v>5.981057002774305E-05</v>
      </c>
      <c r="G14" s="15">
        <f t="shared" si="3"/>
        <v>2.058188349848131E-05</v>
      </c>
      <c r="H14" s="1">
        <f>'Input Output'!N7</f>
        <v>0.484</v>
      </c>
      <c r="I14" s="1">
        <f t="shared" si="9"/>
        <v>0.7292240460212575</v>
      </c>
      <c r="J14" s="4">
        <f t="shared" si="4"/>
        <v>1.5008804359500693E-05</v>
      </c>
      <c r="K14" s="45">
        <v>0.776</v>
      </c>
      <c r="L14" s="1">
        <f t="shared" si="5"/>
        <v>1.3379310344827589</v>
      </c>
      <c r="M14" s="4">
        <f t="shared" si="6"/>
        <v>2.0080745143056105E-05</v>
      </c>
      <c r="N14" s="153">
        <v>7.27279</v>
      </c>
      <c r="O14">
        <f t="shared" si="7"/>
        <v>5.818045822533678</v>
      </c>
      <c r="P14" s="4">
        <f t="shared" si="8"/>
        <v>8.732191150501827E-05</v>
      </c>
    </row>
    <row r="15" spans="1:16" ht="15">
      <c r="A15" s="1">
        <v>206</v>
      </c>
      <c r="B15" s="1">
        <f>'Emission spectrum 3 rows'!L9</f>
        <v>-1.4742158361436148E-05</v>
      </c>
      <c r="C15" s="141">
        <v>0.0019407036731663308</v>
      </c>
      <c r="D15" s="4">
        <f t="shared" si="0"/>
        <v>1.5193121653886128</v>
      </c>
      <c r="E15" s="32">
        <f t="shared" si="1"/>
        <v>-2.23979405426154E-05</v>
      </c>
      <c r="F15" s="15">
        <f t="shared" si="2"/>
        <v>-1.4742158361436148E-05</v>
      </c>
      <c r="G15" s="15">
        <f t="shared" si="3"/>
        <v>-5.073039527469798E-06</v>
      </c>
      <c r="H15" s="1">
        <f>'Input Output'!N8</f>
        <v>0.407</v>
      </c>
      <c r="I15" s="1">
        <f t="shared" si="9"/>
        <v>0.7649029126731827</v>
      </c>
      <c r="J15" s="4">
        <f t="shared" si="4"/>
        <v>-3.880382710667835E-06</v>
      </c>
      <c r="K15" s="45">
        <v>0.762</v>
      </c>
      <c r="L15" s="1">
        <f t="shared" si="5"/>
        <v>1.313793103448276</v>
      </c>
      <c r="M15" s="4">
        <f t="shared" si="6"/>
        <v>-5.098020044015328E-06</v>
      </c>
      <c r="N15" s="153">
        <v>7.64062</v>
      </c>
      <c r="O15">
        <f t="shared" si="7"/>
        <v>6.1123004063869955</v>
      </c>
      <c r="P15" s="4">
        <f t="shared" si="8"/>
        <v>-2.3718064819352077E-05</v>
      </c>
    </row>
    <row r="16" spans="1:16" ht="15">
      <c r="A16" s="1">
        <v>207</v>
      </c>
      <c r="B16" s="1">
        <f>'Emission spectrum 3 rows'!L10</f>
        <v>7.420933175531402E-05</v>
      </c>
      <c r="C16" s="141">
        <f>(C15+C17)/2</f>
        <v>0.0019779188367814995</v>
      </c>
      <c r="D16" s="4">
        <f t="shared" si="0"/>
        <v>1.548446675514625</v>
      </c>
      <c r="E16" s="32">
        <f t="shared" si="1"/>
        <v>0.00011490919304867788</v>
      </c>
      <c r="F16" s="15">
        <f t="shared" si="2"/>
        <v>7.420933175531402E-05</v>
      </c>
      <c r="G16" s="15">
        <f t="shared" si="3"/>
        <v>2.553675412188105E-05</v>
      </c>
      <c r="H16" s="1">
        <f>'Input Output'!N9</f>
        <v>0.341</v>
      </c>
      <c r="I16" s="1">
        <f t="shared" si="9"/>
        <v>0.7974598036008126</v>
      </c>
      <c r="J16" s="4">
        <f t="shared" si="4"/>
        <v>2.0364534926637504E-05</v>
      </c>
      <c r="K16" s="45">
        <v>0.748</v>
      </c>
      <c r="L16" s="1">
        <f t="shared" si="5"/>
        <v>1.2896551724137932</v>
      </c>
      <c r="M16" s="4">
        <f t="shared" si="6"/>
        <v>2.6263227801939403E-05</v>
      </c>
      <c r="N16" s="153">
        <v>7.98788</v>
      </c>
      <c r="O16">
        <f t="shared" si="7"/>
        <v>6.390099516815462</v>
      </c>
      <c r="P16" s="4">
        <f t="shared" si="8"/>
        <v>0.00013013140479487792</v>
      </c>
    </row>
    <row r="17" spans="1:16" ht="15">
      <c r="A17" s="1">
        <v>208</v>
      </c>
      <c r="B17" s="1">
        <f>'Emission spectrum 3 rows'!L11</f>
        <v>1.636583490674583E-05</v>
      </c>
      <c r="C17" s="141">
        <v>0.002015134000396668</v>
      </c>
      <c r="D17" s="4">
        <f t="shared" si="0"/>
        <v>1.577581185640637</v>
      </c>
      <c r="E17" s="32">
        <f t="shared" si="1"/>
        <v>2.581843323618301E-05</v>
      </c>
      <c r="F17" s="15">
        <f t="shared" si="2"/>
        <v>1.636583490674583E-05</v>
      </c>
      <c r="G17" s="15">
        <f t="shared" si="3"/>
        <v>5.631775574949022E-06</v>
      </c>
      <c r="H17" s="1">
        <f>'Input Output'!N10</f>
        <v>0.297</v>
      </c>
      <c r="I17" s="1">
        <f t="shared" si="9"/>
        <v>0.8202426884312861</v>
      </c>
      <c r="J17" s="4">
        <f t="shared" si="4"/>
        <v>4.619422738237838E-06</v>
      </c>
      <c r="K17" s="45">
        <v>0.735</v>
      </c>
      <c r="L17" s="1">
        <f t="shared" si="5"/>
        <v>1.267241379310345</v>
      </c>
      <c r="M17" s="4">
        <f t="shared" si="6"/>
        <v>5.853923642422088E-06</v>
      </c>
      <c r="N17" s="153">
        <v>8.31114</v>
      </c>
      <c r="O17">
        <f t="shared" si="7"/>
        <v>6.648699241624268</v>
      </c>
      <c r="P17" s="4">
        <f t="shared" si="8"/>
        <v>3.071315245646381E-05</v>
      </c>
    </row>
    <row r="18" spans="1:16" ht="15">
      <c r="A18" s="1">
        <v>209</v>
      </c>
      <c r="B18" s="1">
        <f>'Emission spectrum 3 rows'!L12</f>
        <v>1.3927246904278975E-05</v>
      </c>
      <c r="C18" s="141">
        <f>(C17+C19)/2</f>
        <v>0.002060759281466127</v>
      </c>
      <c r="D18" s="4">
        <f t="shared" si="0"/>
        <v>1.6132996961667736</v>
      </c>
      <c r="E18" s="32">
        <f t="shared" si="1"/>
        <v>2.246882319911291E-05</v>
      </c>
      <c r="F18" s="15">
        <f t="shared" si="2"/>
        <v>1.3927246904278975E-05</v>
      </c>
      <c r="G18" s="15">
        <f t="shared" si="3"/>
        <v>4.792613966151678E-06</v>
      </c>
      <c r="H18" s="1">
        <f>'Input Output'!N11</f>
        <v>0.251</v>
      </c>
      <c r="I18" s="1">
        <f t="shared" si="9"/>
        <v>0.8450332566088045</v>
      </c>
      <c r="J18" s="4">
        <f t="shared" si="4"/>
        <v>4.049918187485991E-06</v>
      </c>
      <c r="K18" s="45">
        <v>0.71</v>
      </c>
      <c r="L18" s="1">
        <f t="shared" si="5"/>
        <v>1.2241379310344829</v>
      </c>
      <c r="M18" s="4">
        <f t="shared" si="6"/>
        <v>4.957658470888024E-06</v>
      </c>
      <c r="N18" s="153">
        <v>8.60699</v>
      </c>
      <c r="O18">
        <f t="shared" si="7"/>
        <v>6.88537166810662</v>
      </c>
      <c r="P18" s="4">
        <f t="shared" si="8"/>
        <v>2.7885191946265758E-05</v>
      </c>
    </row>
    <row r="19" spans="1:16" ht="15">
      <c r="A19" s="1">
        <v>210</v>
      </c>
      <c r="B19" s="1">
        <f>'Emission spectrum 3 rows'!L13</f>
        <v>1.4342734575561087E-05</v>
      </c>
      <c r="C19" s="141">
        <v>0.0021063845625355856</v>
      </c>
      <c r="D19" s="4">
        <f t="shared" si="0"/>
        <v>1.6490182066929102</v>
      </c>
      <c r="E19" s="32">
        <f t="shared" si="1"/>
        <v>2.3651430448864142E-05</v>
      </c>
      <c r="F19" s="15">
        <f t="shared" si="2"/>
        <v>1.4342734575561087E-05</v>
      </c>
      <c r="G19" s="15">
        <f t="shared" si="3"/>
        <v>4.935590681495088E-06</v>
      </c>
      <c r="H19" s="1">
        <f>'Input Output'!N12</f>
        <v>0.222</v>
      </c>
      <c r="I19" s="1">
        <f t="shared" si="9"/>
        <v>0.8611937645975343</v>
      </c>
      <c r="J19" s="4">
        <f t="shared" si="4"/>
        <v>4.250499919509265E-06</v>
      </c>
      <c r="K19" s="45">
        <v>0.685</v>
      </c>
      <c r="L19" s="1">
        <f t="shared" si="5"/>
        <v>1.1810344827586208</v>
      </c>
      <c r="M19" s="4">
        <f t="shared" si="6"/>
        <v>5.019986973903184E-06</v>
      </c>
      <c r="N19" s="153">
        <v>8.87199</v>
      </c>
      <c r="O19">
        <f t="shared" si="7"/>
        <v>7.097364884323702</v>
      </c>
      <c r="P19" s="4">
        <f t="shared" si="8"/>
        <v>3.0167348869545778E-05</v>
      </c>
    </row>
    <row r="20" spans="1:16" ht="15">
      <c r="A20" s="1">
        <v>211</v>
      </c>
      <c r="B20" s="1">
        <f>'Emission spectrum 3 rows'!L14</f>
        <v>1.7216563674164855E-05</v>
      </c>
      <c r="C20" s="141">
        <f>(C19+C21)/2</f>
        <v>0.0021452826430573523</v>
      </c>
      <c r="D20" s="4">
        <f t="shared" si="0"/>
        <v>1.6794702163243262</v>
      </c>
      <c r="E20" s="32">
        <f t="shared" si="1"/>
        <v>2.8914705918211186E-05</v>
      </c>
      <c r="F20" s="15">
        <f t="shared" si="2"/>
        <v>1.7216563674164855E-05</v>
      </c>
      <c r="G20" s="15">
        <f t="shared" si="3"/>
        <v>5.924526511308652E-06</v>
      </c>
      <c r="H20" s="1">
        <f>'Input Output'!N13</f>
        <v>0.202</v>
      </c>
      <c r="I20" s="1">
        <f t="shared" si="9"/>
        <v>0.8725863333637832</v>
      </c>
      <c r="J20" s="4">
        <f t="shared" si="4"/>
        <v>5.169660865419343E-06</v>
      </c>
      <c r="K20" s="45">
        <v>0.66</v>
      </c>
      <c r="L20" s="1">
        <f t="shared" si="5"/>
        <v>1.1379310344827587</v>
      </c>
      <c r="M20" s="4">
        <f t="shared" si="6"/>
        <v>5.882717536511666E-06</v>
      </c>
      <c r="N20">
        <v>9.10271</v>
      </c>
      <c r="O20">
        <f t="shared" si="7"/>
        <v>7.2819349780807014</v>
      </c>
      <c r="P20" s="4">
        <f t="shared" si="8"/>
        <v>3.764513428071206E-05</v>
      </c>
    </row>
    <row r="21" spans="1:16" ht="15">
      <c r="A21" s="1">
        <v>212</v>
      </c>
      <c r="B21" s="1">
        <f>'Emission spectrum 3 rows'!L15</f>
        <v>2.351051075471327E-05</v>
      </c>
      <c r="C21" s="141">
        <v>0.0021841807235791193</v>
      </c>
      <c r="D21" s="4">
        <f t="shared" si="0"/>
        <v>1.709922225955743</v>
      </c>
      <c r="E21" s="32">
        <f t="shared" si="1"/>
        <v>4.020114488305575E-05</v>
      </c>
      <c r="F21" s="15">
        <f t="shared" si="2"/>
        <v>2.351051075471327E-05</v>
      </c>
      <c r="G21" s="15">
        <f t="shared" si="3"/>
        <v>8.09038591537998E-06</v>
      </c>
      <c r="H21" s="1">
        <f>'Input Output'!N14</f>
        <v>0.178</v>
      </c>
      <c r="I21" s="1">
        <f t="shared" si="9"/>
        <v>0.8865306920098562</v>
      </c>
      <c r="J21" s="4">
        <f t="shared" si="4"/>
        <v>7.172375424188608E-06</v>
      </c>
      <c r="K21" s="45">
        <v>0.645</v>
      </c>
      <c r="L21" s="1">
        <f t="shared" si="5"/>
        <v>1.1120689655172415</v>
      </c>
      <c r="M21" s="4">
        <f t="shared" si="6"/>
        <v>7.976176118278711E-06</v>
      </c>
      <c r="N21">
        <v>9.29573</v>
      </c>
      <c r="O21">
        <f t="shared" si="7"/>
        <v>7.436346036926818</v>
      </c>
      <c r="P21" s="4">
        <f t="shared" si="8"/>
        <v>5.3336265561016264E-05</v>
      </c>
    </row>
    <row r="22" spans="1:16" ht="15">
      <c r="A22" s="1">
        <v>213</v>
      </c>
      <c r="B22" s="1">
        <f>'Emission spectrum 3 rows'!L16</f>
        <v>1.5581496373739383E-06</v>
      </c>
      <c r="C22" s="141">
        <f>(C21+C23)/2</f>
        <v>0.002214200011026649</v>
      </c>
      <c r="D22" s="4">
        <f t="shared" si="0"/>
        <v>1.7334233246788249</v>
      </c>
      <c r="E22" s="32">
        <f t="shared" si="1"/>
        <v>2.7009329247638376E-06</v>
      </c>
      <c r="F22" s="15">
        <f t="shared" si="2"/>
        <v>1.5581496373739383E-06</v>
      </c>
      <c r="G22" s="15">
        <f t="shared" si="3"/>
        <v>5.361870701910353E-07</v>
      </c>
      <c r="H22" s="1">
        <f>'Input Output'!N15</f>
        <v>0.165</v>
      </c>
      <c r="I22" s="1">
        <f t="shared" si="9"/>
        <v>0.894210801023564</v>
      </c>
      <c r="J22" s="4">
        <f t="shared" si="4"/>
        <v>4.794642695340036E-07</v>
      </c>
      <c r="K22" s="45">
        <v>0.624</v>
      </c>
      <c r="L22" s="1">
        <f t="shared" si="5"/>
        <v>1.0758620689655174</v>
      </c>
      <c r="M22" s="4">
        <f t="shared" si="6"/>
        <v>5.158374210158935E-07</v>
      </c>
      <c r="N22">
        <v>9.44762</v>
      </c>
      <c r="O22">
        <f t="shared" si="7"/>
        <v>7.557854148667243</v>
      </c>
      <c r="P22" s="4">
        <f t="shared" si="8"/>
        <v>3.623721018635278E-06</v>
      </c>
    </row>
    <row r="23" spans="1:16" ht="15">
      <c r="A23" s="1">
        <v>214</v>
      </c>
      <c r="B23" s="1">
        <f>'Emission spectrum 3 rows'!L17</f>
        <v>2.32071172680152E-05</v>
      </c>
      <c r="C23" s="141">
        <v>0.002244219298474179</v>
      </c>
      <c r="D23" s="4">
        <f t="shared" si="0"/>
        <v>1.7569244234019068</v>
      </c>
      <c r="E23" s="32">
        <f t="shared" si="1"/>
        <v>4.077315112492804E-05</v>
      </c>
      <c r="F23" s="15">
        <f t="shared" si="2"/>
        <v>2.32071172680152E-05</v>
      </c>
      <c r="G23" s="15">
        <f t="shared" si="3"/>
        <v>7.985982807459068E-06</v>
      </c>
      <c r="H23" s="1">
        <f>'Input Output'!N16</f>
        <v>0.152</v>
      </c>
      <c r="I23" s="1">
        <f t="shared" si="9"/>
        <v>0.9019816262069201</v>
      </c>
      <c r="J23" s="4">
        <f t="shared" si="4"/>
        <v>7.203209759532436E-06</v>
      </c>
      <c r="K23" s="45">
        <v>0.603</v>
      </c>
      <c r="L23" s="1">
        <f t="shared" si="5"/>
        <v>1.0396551724137932</v>
      </c>
      <c r="M23" s="4">
        <f t="shared" si="6"/>
        <v>7.488854284479412E-06</v>
      </c>
      <c r="N23">
        <v>9.55495</v>
      </c>
      <c r="O23">
        <f t="shared" si="7"/>
        <v>7.643715401107165</v>
      </c>
      <c r="P23" s="4">
        <f t="shared" si="8"/>
        <v>5.505928537634352E-05</v>
      </c>
    </row>
    <row r="24" spans="1:16" ht="15">
      <c r="A24" s="1">
        <v>215</v>
      </c>
      <c r="B24" s="1">
        <f>'Emission spectrum 3 rows'!L18</f>
        <v>2.8879558684163543E-05</v>
      </c>
      <c r="C24" s="141">
        <f>(C23+C25)/2</f>
        <v>0.002266082492535474</v>
      </c>
      <c r="D24" s="4">
        <f t="shared" si="0"/>
        <v>1.7740403886937037</v>
      </c>
      <c r="E24" s="32">
        <f t="shared" si="1"/>
        <v>5.123350351335612E-05</v>
      </c>
      <c r="F24" s="15">
        <f t="shared" si="2"/>
        <v>2.8879558684163543E-05</v>
      </c>
      <c r="G24" s="15">
        <f t="shared" si="3"/>
        <v>9.937971031697216E-06</v>
      </c>
      <c r="H24" s="1">
        <f>'Input Output'!N17</f>
        <v>0.139</v>
      </c>
      <c r="I24" s="1">
        <f t="shared" si="9"/>
        <v>0.9098443839799586</v>
      </c>
      <c r="J24" s="4">
        <f t="shared" si="4"/>
        <v>9.042007131345227E-06</v>
      </c>
      <c r="K24" s="45">
        <v>0.582</v>
      </c>
      <c r="L24" s="1">
        <f t="shared" si="5"/>
        <v>1.0034482758620689</v>
      </c>
      <c r="M24" s="4">
        <f t="shared" si="6"/>
        <v>9.073186466280899E-06</v>
      </c>
      <c r="N24">
        <v>9.6143</v>
      </c>
      <c r="O24">
        <f t="shared" si="7"/>
        <v>7.691193881795782</v>
      </c>
      <c r="P24" s="4">
        <f t="shared" si="8"/>
        <v>6.954382992775623E-05</v>
      </c>
    </row>
    <row r="25" spans="1:16" ht="15">
      <c r="A25" s="1">
        <v>216</v>
      </c>
      <c r="B25" s="1">
        <f>'Emission spectrum 3 rows'!L19</f>
        <v>7.964568876275283E-06</v>
      </c>
      <c r="C25" s="141">
        <v>0.00228794568659677</v>
      </c>
      <c r="D25" s="4">
        <f t="shared" si="0"/>
        <v>1.791156353985501</v>
      </c>
      <c r="E25" s="32">
        <f t="shared" si="1"/>
        <v>1.4265788149495635E-05</v>
      </c>
      <c r="F25" s="15">
        <f t="shared" si="2"/>
        <v>7.964568876275283E-06</v>
      </c>
      <c r="G25" s="15">
        <f t="shared" si="3"/>
        <v>2.7407501491975632E-06</v>
      </c>
      <c r="H25" s="1">
        <f>'Input Output'!N18</f>
        <v>0.131</v>
      </c>
      <c r="I25" s="1">
        <f t="shared" si="9"/>
        <v>0.9147292323870575</v>
      </c>
      <c r="J25" s="4">
        <f t="shared" si="4"/>
        <v>2.5070442801402005E-06</v>
      </c>
      <c r="K25" s="45">
        <v>0.56</v>
      </c>
      <c r="L25" s="1">
        <f t="shared" si="5"/>
        <v>0.9655172413793105</v>
      </c>
      <c r="M25" s="4">
        <f t="shared" si="6"/>
        <v>2.420594477376746E-06</v>
      </c>
      <c r="N25">
        <v>9.62223</v>
      </c>
      <c r="O25">
        <f t="shared" si="7"/>
        <v>7.697537678794278</v>
      </c>
      <c r="P25" s="4">
        <f t="shared" si="8"/>
        <v>1.929806780878487E-05</v>
      </c>
    </row>
    <row r="26" spans="1:16" ht="15">
      <c r="A26" s="1">
        <v>217</v>
      </c>
      <c r="B26" s="1">
        <f>'Emission spectrum 3 rows'!L20</f>
        <v>3.439296763482234E-05</v>
      </c>
      <c r="C26" s="141">
        <f>(C25+C27)/2</f>
        <v>0.002312735821296185</v>
      </c>
      <c r="D26" s="4">
        <f t="shared" si="0"/>
        <v>1.810563723462467</v>
      </c>
      <c r="E26" s="32">
        <f t="shared" si="1"/>
        <v>6.227065954182805E-05</v>
      </c>
      <c r="F26" s="15">
        <f t="shared" si="2"/>
        <v>3.439296763482234E-05</v>
      </c>
      <c r="G26" s="15">
        <f t="shared" si="3"/>
        <v>1.1835233349199082E-05</v>
      </c>
      <c r="H26" s="1">
        <f>'Input Output'!N19</f>
        <v>0.125</v>
      </c>
      <c r="I26" s="1">
        <f t="shared" si="9"/>
        <v>0.9184161971538489</v>
      </c>
      <c r="J26" s="4">
        <f t="shared" si="4"/>
        <v>1.0869670004999832E-05</v>
      </c>
      <c r="K26" s="45">
        <v>0.54</v>
      </c>
      <c r="L26" s="1">
        <f t="shared" si="5"/>
        <v>0.9310344827586208</v>
      </c>
      <c r="M26" s="4">
        <f t="shared" si="6"/>
        <v>1.0120037590861914E-05</v>
      </c>
      <c r="N26">
        <v>9.57532</v>
      </c>
      <c r="O26">
        <f t="shared" si="7"/>
        <v>7.660010879651851</v>
      </c>
      <c r="P26" s="4">
        <f t="shared" si="8"/>
        <v>8.32617904965241E-05</v>
      </c>
    </row>
    <row r="27" spans="1:16" ht="15">
      <c r="A27" s="1">
        <v>218</v>
      </c>
      <c r="B27" s="1">
        <f>'Emission spectrum 3 rows'!L21</f>
        <v>1.2723457129552168E-05</v>
      </c>
      <c r="C27" s="141">
        <v>0.0023375259559956</v>
      </c>
      <c r="D27" s="4">
        <f t="shared" si="0"/>
        <v>1.8299710929394328</v>
      </c>
      <c r="E27" s="32">
        <f t="shared" si="1"/>
        <v>2.32835587493346E-05</v>
      </c>
      <c r="F27" s="15">
        <f t="shared" si="2"/>
        <v>1.2723457129552168E-05</v>
      </c>
      <c r="G27" s="15">
        <f t="shared" si="3"/>
        <v>4.378368442516011E-06</v>
      </c>
      <c r="H27" s="1">
        <f>'Input Output'!N20</f>
        <v>0.119</v>
      </c>
      <c r="I27" s="1">
        <f t="shared" si="9"/>
        <v>0.9221232950728575</v>
      </c>
      <c r="J27" s="4">
        <f t="shared" si="4"/>
        <v>4.037395535255879E-06</v>
      </c>
      <c r="K27" s="45">
        <v>0.52</v>
      </c>
      <c r="L27" s="1">
        <f t="shared" si="5"/>
        <v>0.8965517241379312</v>
      </c>
      <c r="M27" s="4">
        <f t="shared" si="6"/>
        <v>3.6197339281604434E-06</v>
      </c>
      <c r="N27">
        <v>9.47014</v>
      </c>
      <c r="O27">
        <f t="shared" si="7"/>
        <v>7.575869572173691</v>
      </c>
      <c r="P27" s="4">
        <f t="shared" si="8"/>
        <v>3.058678198637492E-05</v>
      </c>
    </row>
    <row r="28" spans="1:16" ht="15">
      <c r="A28" s="1">
        <v>219</v>
      </c>
      <c r="B28" s="1">
        <f>'Emission spectrum 3 rows'!L22</f>
        <v>3.8928936405425847E-05</v>
      </c>
      <c r="C28" s="141">
        <f>(C27+C29)/2</f>
        <v>0.002371003326961813</v>
      </c>
      <c r="D28" s="4">
        <f t="shared" si="0"/>
        <v>1.8561794098903721</v>
      </c>
      <c r="E28" s="32">
        <f t="shared" si="1"/>
        <v>7.225909020468317E-05</v>
      </c>
      <c r="F28" s="15">
        <f t="shared" si="2"/>
        <v>3.8928936405425847E-05</v>
      </c>
      <c r="G28" s="15">
        <f t="shared" si="3"/>
        <v>1.339614107413811E-05</v>
      </c>
      <c r="H28" s="1">
        <f>'Input Output'!N21</f>
        <v>0.113</v>
      </c>
      <c r="I28" s="1">
        <f t="shared" si="9"/>
        <v>0.9258506506251044</v>
      </c>
      <c r="J28" s="4">
        <f t="shared" si="4"/>
        <v>1.2402825929356453E-05</v>
      </c>
      <c r="K28" s="45">
        <v>0.5</v>
      </c>
      <c r="L28" s="1">
        <f t="shared" si="5"/>
        <v>0.8620689655172414</v>
      </c>
      <c r="M28" s="4">
        <f t="shared" si="6"/>
        <v>1.0692091318410736E-05</v>
      </c>
      <c r="N28">
        <v>9.30326</v>
      </c>
      <c r="O28">
        <f t="shared" si="7"/>
        <v>7.442369844164986</v>
      </c>
      <c r="P28" s="4">
        <f t="shared" si="8"/>
        <v>9.230641767907003E-05</v>
      </c>
    </row>
    <row r="29" spans="1:16" ht="15">
      <c r="A29" s="1">
        <v>220</v>
      </c>
      <c r="B29" s="1">
        <f>'Emission spectrum 3 rows'!L23</f>
        <v>1.4686703595539817E-05</v>
      </c>
      <c r="C29" s="141">
        <v>0.002404480697928026</v>
      </c>
      <c r="D29" s="4">
        <f t="shared" si="0"/>
        <v>1.8823877268413112</v>
      </c>
      <c r="E29" s="32">
        <f t="shared" si="1"/>
        <v>2.7646070596000307E-05</v>
      </c>
      <c r="F29" s="15">
        <f t="shared" si="2"/>
        <v>1.4686703595539817E-05</v>
      </c>
      <c r="G29" s="15">
        <f t="shared" si="3"/>
        <v>5.053956553831787E-06</v>
      </c>
      <c r="H29" s="1">
        <f>'Input Output'!N22</f>
        <v>0.108</v>
      </c>
      <c r="I29" s="1">
        <f t="shared" si="9"/>
        <v>0.9289723452091382</v>
      </c>
      <c r="J29" s="4">
        <f t="shared" si="4"/>
        <v>4.694985872398209E-06</v>
      </c>
      <c r="K29" s="45">
        <v>0.48</v>
      </c>
      <c r="L29" s="1">
        <f t="shared" si="5"/>
        <v>0.8275862068965517</v>
      </c>
      <c r="M29" s="4">
        <f t="shared" si="6"/>
        <v>3.8855055495709316E-06</v>
      </c>
      <c r="N29">
        <v>9.07127</v>
      </c>
      <c r="O29">
        <f t="shared" si="7"/>
        <v>7.256783782918946</v>
      </c>
      <c r="P29" s="4">
        <f t="shared" si="8"/>
        <v>3.4070497339852885E-05</v>
      </c>
    </row>
    <row r="30" spans="1:16" ht="15">
      <c r="A30" s="1">
        <v>221</v>
      </c>
      <c r="B30" s="1">
        <f>'Emission spectrum 3 rows'!L24</f>
        <v>1.554478567092467E-05</v>
      </c>
      <c r="C30" s="141">
        <f>(C29+C31)/2</f>
        <v>0.0023972508602273786</v>
      </c>
      <c r="D30" s="4">
        <f t="shared" si="0"/>
        <v>1.8767277280871182</v>
      </c>
      <c r="E30" s="32">
        <f t="shared" si="1"/>
        <v>2.9173330295795644E-05</v>
      </c>
      <c r="F30" s="15">
        <f t="shared" si="2"/>
        <v>1.554478567092467E-05</v>
      </c>
      <c r="G30" s="15">
        <f t="shared" si="3"/>
        <v>5.3492378945632684E-06</v>
      </c>
      <c r="H30" s="1">
        <f>'Input Output'!N23</f>
        <v>0.104</v>
      </c>
      <c r="I30" s="1">
        <f t="shared" si="9"/>
        <v>0.9314799413462858</v>
      </c>
      <c r="J30" s="4">
        <f t="shared" si="4"/>
        <v>4.982707800275122E-06</v>
      </c>
      <c r="K30" s="45">
        <v>0.45299999999999996</v>
      </c>
      <c r="L30" s="1">
        <f t="shared" si="5"/>
        <v>0.7810344827586206</v>
      </c>
      <c r="M30" s="4">
        <f t="shared" si="6"/>
        <v>3.891666609525225E-06</v>
      </c>
      <c r="N30">
        <v>8.77305</v>
      </c>
      <c r="O30">
        <f t="shared" si="7"/>
        <v>7.018215417106652</v>
      </c>
      <c r="P30" s="4">
        <f t="shared" si="8"/>
        <v>3.4969716702828436E-05</v>
      </c>
    </row>
    <row r="31" spans="1:16" ht="15">
      <c r="A31" s="1">
        <v>222</v>
      </c>
      <c r="B31" s="1">
        <f>'Emission spectrum 3 rows'!L25</f>
        <v>2.4083303428151538E-05</v>
      </c>
      <c r="C31" s="141">
        <v>0.002390021022526731</v>
      </c>
      <c r="D31" s="4">
        <f t="shared" si="0"/>
        <v>1.8710677293329252</v>
      </c>
      <c r="E31" s="32">
        <f t="shared" si="1"/>
        <v>4.506149186014735E-05</v>
      </c>
      <c r="F31" s="15">
        <f t="shared" si="2"/>
        <v>2.4083303428151538E-05</v>
      </c>
      <c r="G31" s="15">
        <f t="shared" si="3"/>
        <v>8.287494086528017E-06</v>
      </c>
      <c r="H31" s="1">
        <f>'Input Output'!N24</f>
        <v>0.1</v>
      </c>
      <c r="I31" s="1">
        <f t="shared" si="9"/>
        <v>0.9339966807779924</v>
      </c>
      <c r="J31" s="4">
        <f t="shared" si="4"/>
        <v>7.740491968784408E-06</v>
      </c>
      <c r="K31" s="45">
        <v>0.42599999999999993</v>
      </c>
      <c r="L31" s="1">
        <f t="shared" si="5"/>
        <v>0.7344827586206896</v>
      </c>
      <c r="M31" s="4">
        <f t="shared" si="6"/>
        <v>5.685257894314064E-06</v>
      </c>
      <c r="N31">
        <v>8.41689</v>
      </c>
      <c r="O31">
        <f t="shared" si="7"/>
        <v>6.733296534510896</v>
      </c>
      <c r="P31" s="4">
        <f t="shared" si="8"/>
        <v>5.2119027748825475E-05</v>
      </c>
    </row>
    <row r="32" spans="1:16" ht="15">
      <c r="A32" s="1">
        <v>223</v>
      </c>
      <c r="B32" s="1">
        <f>'Emission spectrum 3 rows'!L26</f>
        <v>2.6939702781579673E-05</v>
      </c>
      <c r="C32" s="141">
        <f>(C31+C33)/2</f>
        <v>0.002399422122795991</v>
      </c>
      <c r="D32" s="4">
        <f t="shared" si="0"/>
        <v>1.8784275371204897</v>
      </c>
      <c r="E32" s="32">
        <f t="shared" si="1"/>
        <v>5.060427954676071E-05</v>
      </c>
      <c r="F32" s="15">
        <f t="shared" si="2"/>
        <v>2.6939702781579673E-05</v>
      </c>
      <c r="G32" s="15">
        <f t="shared" si="3"/>
        <v>9.270432030274842E-06</v>
      </c>
      <c r="H32" s="1">
        <f>'Input Output'!N25</f>
        <v>0.097</v>
      </c>
      <c r="I32" s="1">
        <f t="shared" si="9"/>
        <v>0.9358902583133923</v>
      </c>
      <c r="J32" s="4">
        <f t="shared" si="4"/>
        <v>8.676107027490668E-06</v>
      </c>
      <c r="K32" s="45">
        <v>0.3989999999999999</v>
      </c>
      <c r="L32" s="1">
        <f t="shared" si="5"/>
        <v>0.6879310344827585</v>
      </c>
      <c r="M32" s="4">
        <f t="shared" si="6"/>
        <v>5.968563282704786E-06</v>
      </c>
      <c r="N32">
        <v>8.01336</v>
      </c>
      <c r="O32">
        <f t="shared" si="7"/>
        <v>6.410482864548334</v>
      </c>
      <c r="P32" s="4">
        <f t="shared" si="8"/>
        <v>5.561803543071631E-05</v>
      </c>
    </row>
    <row r="33" spans="1:16" ht="15">
      <c r="A33" s="1">
        <v>224</v>
      </c>
      <c r="B33" s="1">
        <f>'Emission spectrum 3 rows'!L27</f>
        <v>3.4996316862185716E-05</v>
      </c>
      <c r="C33" s="141">
        <v>0.0024088232230652508</v>
      </c>
      <c r="D33" s="4">
        <f t="shared" si="0"/>
        <v>1.8857873449080544</v>
      </c>
      <c r="E33" s="32">
        <f t="shared" si="1"/>
        <v>6.599561145710218E-05</v>
      </c>
      <c r="F33" s="15">
        <f t="shared" si="2"/>
        <v>3.4996316862185716E-05</v>
      </c>
      <c r="G33" s="15">
        <f t="shared" si="3"/>
        <v>1.2042856575340073E-05</v>
      </c>
      <c r="H33" s="1">
        <f>'Input Output'!N26</f>
        <v>0.092</v>
      </c>
      <c r="I33" s="1">
        <f t="shared" si="9"/>
        <v>0.9390577405040141</v>
      </c>
      <c r="J33" s="4">
        <f t="shared" si="4"/>
        <v>1.1308937684852759E-05</v>
      </c>
      <c r="K33" s="45">
        <v>0.37</v>
      </c>
      <c r="L33" s="1">
        <f t="shared" si="5"/>
        <v>0.6379310344827587</v>
      </c>
      <c r="M33" s="4">
        <f t="shared" si="6"/>
        <v>7.2143223161991745E-06</v>
      </c>
      <c r="N33">
        <v>7.57308</v>
      </c>
      <c r="O33">
        <f t="shared" si="7"/>
        <v>6.058270135355668</v>
      </c>
      <c r="P33" s="4">
        <f t="shared" si="8"/>
        <v>6.851259943874174E-05</v>
      </c>
    </row>
    <row r="34" spans="1:16" ht="15">
      <c r="A34" s="1">
        <v>225</v>
      </c>
      <c r="B34" s="1">
        <f>'Emission spectrum 3 rows'!L28</f>
        <v>1.254743216582052E-05</v>
      </c>
      <c r="C34" s="141">
        <f>(C33+C35)/2</f>
        <v>0.002406142803765161</v>
      </c>
      <c r="D34" s="4">
        <f t="shared" si="0"/>
        <v>1.8836889340546734</v>
      </c>
      <c r="E34" s="32">
        <f t="shared" si="1"/>
        <v>2.363545912155778E-05</v>
      </c>
      <c r="F34" s="15">
        <f t="shared" si="2"/>
        <v>1.254743216582052E-05</v>
      </c>
      <c r="G34" s="15">
        <f t="shared" si="3"/>
        <v>4.317795114178416E-06</v>
      </c>
      <c r="H34" s="1">
        <f>'Input Output'!N27</f>
        <v>0.089</v>
      </c>
      <c r="I34" s="1">
        <f t="shared" si="9"/>
        <v>0.9409651677330505</v>
      </c>
      <c r="J34" s="4">
        <f t="shared" si="4"/>
        <v>4.062894803849839E-06</v>
      </c>
      <c r="K34" s="45">
        <v>0.35</v>
      </c>
      <c r="L34" s="1">
        <f t="shared" si="5"/>
        <v>0.603448275862069</v>
      </c>
      <c r="M34" s="4">
        <f t="shared" si="6"/>
        <v>2.451746864392144E-06</v>
      </c>
      <c r="N34">
        <v>7.10664</v>
      </c>
      <c r="O34">
        <f t="shared" si="7"/>
        <v>5.685130075837573</v>
      </c>
      <c r="P34" s="4">
        <f t="shared" si="8"/>
        <v>2.3098085444330913E-05</v>
      </c>
    </row>
    <row r="35" spans="1:16" ht="15">
      <c r="A35" s="1">
        <v>226</v>
      </c>
      <c r="B35" s="1">
        <f>'Emission spectrum 3 rows'!L29</f>
        <v>1.5937135334004772E-05</v>
      </c>
      <c r="C35" s="141">
        <v>0.002403462384465071</v>
      </c>
      <c r="D35" s="4">
        <f t="shared" si="0"/>
        <v>1.8815905232012922</v>
      </c>
      <c r="E35" s="32">
        <f t="shared" si="1"/>
        <v>2.998716281143984E-05</v>
      </c>
      <c r="F35" s="15">
        <f t="shared" si="2"/>
        <v>1.5937135334004772E-05</v>
      </c>
      <c r="G35" s="15">
        <f t="shared" si="3"/>
        <v>5.484252408760965E-06</v>
      </c>
      <c r="H35" s="1">
        <f>'Input Output'!N28</f>
        <v>0.085</v>
      </c>
      <c r="I35" s="1">
        <f t="shared" si="9"/>
        <v>0.9435165316733666</v>
      </c>
      <c r="J35" s="4">
        <f t="shared" si="4"/>
        <v>5.1744828115354525E-06</v>
      </c>
      <c r="K35" s="45">
        <v>0.33699999999999997</v>
      </c>
      <c r="L35" s="1">
        <f t="shared" si="5"/>
        <v>0.5810344827586207</v>
      </c>
      <c r="M35" s="4">
        <f t="shared" si="6"/>
        <v>3.006552943943875E-06</v>
      </c>
      <c r="N35">
        <v>6.62463</v>
      </c>
      <c r="O35">
        <f t="shared" si="7"/>
        <v>5.299534414898723</v>
      </c>
      <c r="P35" s="4">
        <f t="shared" si="8"/>
        <v>2.742234973903403E-05</v>
      </c>
    </row>
    <row r="36" spans="1:16" ht="15">
      <c r="A36" s="1">
        <v>227</v>
      </c>
      <c r="B36" s="1">
        <f>'Emission spectrum 3 rows'!L30</f>
        <v>1.1652010147184936E-05</v>
      </c>
      <c r="C36" s="141">
        <f>(C35+C37)/2</f>
        <v>0.002412605258565869</v>
      </c>
      <c r="D36" s="4">
        <f t="shared" si="0"/>
        <v>1.888748174335788</v>
      </c>
      <c r="E36" s="32">
        <f t="shared" si="1"/>
        <v>2.2007712892837625E-05</v>
      </c>
      <c r="F36" s="15">
        <f t="shared" si="2"/>
        <v>1.1652010147184936E-05</v>
      </c>
      <c r="G36" s="15">
        <f t="shared" si="3"/>
        <v>4.0096644332472014E-06</v>
      </c>
      <c r="H36" s="1">
        <f>'Input Output'!N29</f>
        <v>0.081</v>
      </c>
      <c r="I36" s="1">
        <f t="shared" si="9"/>
        <v>0.9460772194854082</v>
      </c>
      <c r="J36" s="4">
        <f t="shared" si="4"/>
        <v>3.7934521780760476E-06</v>
      </c>
      <c r="K36" s="45">
        <v>0.32399999999999995</v>
      </c>
      <c r="L36" s="1">
        <f t="shared" si="5"/>
        <v>0.5586206896551724</v>
      </c>
      <c r="M36" s="4">
        <f t="shared" si="6"/>
        <v>2.1191008718907577E-06</v>
      </c>
      <c r="N36">
        <v>6.13765</v>
      </c>
      <c r="O36">
        <f t="shared" si="7"/>
        <v>4.909962881187802</v>
      </c>
      <c r="P36" s="4">
        <f t="shared" si="8"/>
        <v>1.8625709385914413E-05</v>
      </c>
    </row>
    <row r="37" spans="1:16" ht="15">
      <c r="A37" s="1">
        <v>228</v>
      </c>
      <c r="B37" s="1">
        <f>'Emission spectrum 3 rows'!L31</f>
        <v>3.1820667114575296E-05</v>
      </c>
      <c r="C37" s="141">
        <v>0.0024217481326666668</v>
      </c>
      <c r="D37" s="4">
        <f t="shared" si="0"/>
        <v>1.8959058254702832</v>
      </c>
      <c r="E37" s="32">
        <f t="shared" si="1"/>
        <v>6.032898815287397E-05</v>
      </c>
      <c r="F37" s="15">
        <f t="shared" si="2"/>
        <v>3.1820667114575296E-05</v>
      </c>
      <c r="G37" s="15">
        <f t="shared" si="3"/>
        <v>1.0950058879097056E-05</v>
      </c>
      <c r="H37" s="1">
        <f>'Input Output'!N30</f>
        <v>0.077</v>
      </c>
      <c r="I37" s="1">
        <f t="shared" si="9"/>
        <v>0.9486472696689767</v>
      </c>
      <c r="J37" s="4">
        <f t="shared" si="4"/>
        <v>1.0387743458369958E-05</v>
      </c>
      <c r="K37" s="45">
        <v>0.31</v>
      </c>
      <c r="L37" s="1">
        <f t="shared" si="5"/>
        <v>0.5344827586206897</v>
      </c>
      <c r="M37" s="4">
        <f t="shared" si="6"/>
        <v>5.552069779473599E-06</v>
      </c>
      <c r="N37">
        <v>5.65631</v>
      </c>
      <c r="O37">
        <f t="shared" si="7"/>
        <v>4.524903203097501</v>
      </c>
      <c r="P37" s="4">
        <f t="shared" si="8"/>
        <v>4.7003533647733334E-05</v>
      </c>
    </row>
    <row r="38" spans="1:16" ht="15">
      <c r="A38" s="1">
        <v>229</v>
      </c>
      <c r="B38" s="1">
        <f>'Emission spectrum 3 rows'!L32</f>
        <v>2.6788513271904754E-05</v>
      </c>
      <c r="C38" s="141">
        <f>(C37+C39)/2</f>
        <v>0.002411512904133703</v>
      </c>
      <c r="D38" s="4">
        <f t="shared" si="0"/>
        <v>1.8878930064909212</v>
      </c>
      <c r="E38" s="32">
        <f t="shared" si="1"/>
        <v>5.057384686031821E-05</v>
      </c>
      <c r="F38" s="15">
        <f t="shared" si="2"/>
        <v>2.6788513271904754E-05</v>
      </c>
      <c r="G38" s="15">
        <f t="shared" si="3"/>
        <v>9.218405024465029E-06</v>
      </c>
      <c r="H38" s="1">
        <f>'Input Output'!N31</f>
        <v>0.074</v>
      </c>
      <c r="I38" s="1">
        <f t="shared" si="9"/>
        <v>0.9505809746188277</v>
      </c>
      <c r="J38" s="4">
        <f t="shared" si="4"/>
        <v>8.762840432587066E-06</v>
      </c>
      <c r="K38" s="45">
        <v>0.305</v>
      </c>
      <c r="L38" s="1">
        <f t="shared" si="5"/>
        <v>0.5258620689655172</v>
      </c>
      <c r="M38" s="4">
        <f t="shared" si="6"/>
        <v>4.608045399894922E-06</v>
      </c>
      <c r="N38">
        <v>5.1912</v>
      </c>
      <c r="O38">
        <f t="shared" si="7"/>
        <v>4.152827109532495</v>
      </c>
      <c r="P38" s="4">
        <f t="shared" si="8"/>
        <v>3.6390561304955026E-05</v>
      </c>
    </row>
    <row r="39" spans="1:16" ht="15">
      <c r="A39" s="1">
        <v>230</v>
      </c>
      <c r="B39" s="1">
        <f>'Emission spectrum 3 rows'!L33</f>
        <v>2.0933166910300466E-05</v>
      </c>
      <c r="C39" s="141">
        <v>0.0024012776756007397</v>
      </c>
      <c r="D39" s="4">
        <f t="shared" si="0"/>
        <v>1.8798801875115598</v>
      </c>
      <c r="E39" s="32">
        <f t="shared" si="1"/>
        <v>3.935184573654642E-05</v>
      </c>
      <c r="F39" s="15">
        <f t="shared" si="2"/>
        <v>2.0933166910300466E-05</v>
      </c>
      <c r="G39" s="15">
        <f t="shared" si="3"/>
        <v>7.2034759475159945E-06</v>
      </c>
      <c r="H39" s="1">
        <f>'Input Output'!N32</f>
        <v>0.07</v>
      </c>
      <c r="I39" s="1">
        <f t="shared" si="9"/>
        <v>0.9531675021043153</v>
      </c>
      <c r="J39" s="4">
        <f t="shared" si="4"/>
        <v>6.866119175362337E-06</v>
      </c>
      <c r="K39" s="45">
        <v>0.3</v>
      </c>
      <c r="L39" s="1">
        <f t="shared" si="5"/>
        <v>0.5172413793103449</v>
      </c>
      <c r="M39" s="4">
        <f t="shared" si="6"/>
        <v>3.5514409527736226E-06</v>
      </c>
      <c r="N39">
        <v>4.75291</v>
      </c>
      <c r="O39">
        <f t="shared" si="7"/>
        <v>3.802206329397459</v>
      </c>
      <c r="P39" s="4">
        <f t="shared" si="8"/>
        <v>2.6106401786959938E-05</v>
      </c>
    </row>
    <row r="40" spans="1:16" ht="15">
      <c r="A40" s="1">
        <v>231</v>
      </c>
      <c r="B40" s="1">
        <f>'Emission spectrum 3 rows'!L34</f>
        <v>3.2269723581674584E-05</v>
      </c>
      <c r="C40" s="141">
        <f>(C39+C41)/2</f>
        <v>0.002401425913956308</v>
      </c>
      <c r="D40" s="4">
        <f t="shared" si="0"/>
        <v>1.8799962383750204</v>
      </c>
      <c r="E40" s="32">
        <f t="shared" si="1"/>
        <v>6.066695894694991E-05</v>
      </c>
      <c r="F40" s="15">
        <f t="shared" si="2"/>
        <v>3.2269723581674584E-05</v>
      </c>
      <c r="G40" s="15">
        <f t="shared" si="3"/>
        <v>1.1104587215573202E-05</v>
      </c>
      <c r="H40" s="1">
        <f>'Input Output'!N33</f>
        <v>0.067</v>
      </c>
      <c r="I40" s="1">
        <f t="shared" si="9"/>
        <v>0.9551136096938687</v>
      </c>
      <c r="J40" s="4">
        <f t="shared" si="4"/>
        <v>1.0606142379626508E-05</v>
      </c>
      <c r="K40" s="45">
        <v>0.3</v>
      </c>
      <c r="L40" s="1">
        <f t="shared" si="5"/>
        <v>0.5172413793103449</v>
      </c>
      <c r="M40" s="4">
        <f t="shared" si="6"/>
        <v>5.485935713599918E-06</v>
      </c>
      <c r="N40">
        <v>4.34992</v>
      </c>
      <c r="O40">
        <f t="shared" si="7"/>
        <v>3.47982464561134</v>
      </c>
      <c r="P40" s="4">
        <f t="shared" si="8"/>
        <v>3.690751564748723E-05</v>
      </c>
    </row>
    <row r="41" spans="1:16" ht="15">
      <c r="A41" s="1">
        <v>232</v>
      </c>
      <c r="B41" s="1">
        <f>'Emission spectrum 3 rows'!L35</f>
        <v>3.264121381708878E-05</v>
      </c>
      <c r="C41" s="141">
        <v>0.0024015741523118767</v>
      </c>
      <c r="D41" s="4">
        <f t="shared" si="0"/>
        <v>1.8801122892384812</v>
      </c>
      <c r="E41" s="32">
        <f t="shared" si="1"/>
        <v>6.136914723316952E-05</v>
      </c>
      <c r="F41" s="15">
        <f t="shared" si="2"/>
        <v>3.264121381708878E-05</v>
      </c>
      <c r="G41" s="15">
        <f t="shared" si="3"/>
        <v>1.1232423628812063E-05</v>
      </c>
      <c r="H41" s="1">
        <f>'Input Output'!N34</f>
        <v>0.064</v>
      </c>
      <c r="I41" s="1">
        <f t="shared" si="9"/>
        <v>0.9570650601660297</v>
      </c>
      <c r="J41" s="4">
        <f t="shared" si="4"/>
        <v>1.075016019611935E-05</v>
      </c>
      <c r="K41" s="45">
        <v>0.3</v>
      </c>
      <c r="L41" s="1">
        <f t="shared" si="5"/>
        <v>0.5172413793103449</v>
      </c>
      <c r="M41" s="4">
        <f t="shared" si="6"/>
        <v>5.56042768764794E-06</v>
      </c>
      <c r="N41">
        <v>3.98218</v>
      </c>
      <c r="O41">
        <f t="shared" si="7"/>
        <v>3.1856420594540973</v>
      </c>
      <c r="P41" s="4">
        <f t="shared" si="8"/>
        <v>3.424616246662711E-05</v>
      </c>
    </row>
    <row r="42" spans="1:16" ht="15">
      <c r="A42" s="1">
        <v>233</v>
      </c>
      <c r="B42" s="1">
        <f>'Emission spectrum 3 rows'!L36</f>
        <v>2.993681146276428E-05</v>
      </c>
      <c r="C42" s="141">
        <f>(C41+C43)/2</f>
        <v>0.002398432775305446</v>
      </c>
      <c r="D42" s="4">
        <f t="shared" si="0"/>
        <v>1.8776530099739888</v>
      </c>
      <c r="E42" s="32">
        <f t="shared" si="1"/>
        <v>5.6210944152083154E-05</v>
      </c>
      <c r="F42" s="15">
        <f t="shared" si="2"/>
        <v>2.993681146276428E-05</v>
      </c>
      <c r="G42" s="15">
        <f t="shared" si="3"/>
        <v>1.0301790562384057E-05</v>
      </c>
      <c r="H42" s="1">
        <f>'Input Output'!N35</f>
        <v>0.06</v>
      </c>
      <c r="I42" s="1">
        <f t="shared" si="9"/>
        <v>0.9596753339066185</v>
      </c>
      <c r="J42" s="4">
        <f t="shared" si="4"/>
        <v>9.886374297791971E-06</v>
      </c>
      <c r="K42" s="45">
        <v>0.305</v>
      </c>
      <c r="L42" s="1">
        <f t="shared" si="5"/>
        <v>0.5258620689655172</v>
      </c>
      <c r="M42" s="4">
        <f t="shared" si="6"/>
        <v>5.198869242804399E-06</v>
      </c>
      <c r="N42">
        <v>3.64752</v>
      </c>
      <c r="O42">
        <f t="shared" si="7"/>
        <v>2.917922626475953</v>
      </c>
      <c r="P42" s="4">
        <f t="shared" si="8"/>
        <v>2.88476752573375E-05</v>
      </c>
    </row>
    <row r="43" spans="1:16" ht="15">
      <c r="A43" s="1">
        <v>234</v>
      </c>
      <c r="B43" s="1">
        <f>'Emission spectrum 3 rows'!L37</f>
        <v>3.2295118694625094E-05</v>
      </c>
      <c r="C43" s="141">
        <v>0.002395291398299015</v>
      </c>
      <c r="D43" s="4">
        <f t="shared" si="0"/>
        <v>1.8751937307094964</v>
      </c>
      <c r="E43" s="32">
        <f t="shared" si="1"/>
        <v>6.055960410868003E-05</v>
      </c>
      <c r="F43" s="15">
        <f t="shared" si="2"/>
        <v>3.2295118694625094E-05</v>
      </c>
      <c r="G43" s="15">
        <f t="shared" si="3"/>
        <v>1.1113326126704391E-05</v>
      </c>
      <c r="H43" s="1">
        <f>'Input Output'!N36</f>
        <v>0.057</v>
      </c>
      <c r="I43" s="1">
        <f aca="true" t="shared" si="10" ref="I43:I74">(1-10^(-H43*$B$2))/(H43*$B$2*(LN(10)))</f>
        <v>0.9616393155926201</v>
      </c>
      <c r="J43" s="4">
        <f t="shared" si="4"/>
        <v>1.0687011330441594E-05</v>
      </c>
      <c r="K43" s="45">
        <v>0.31</v>
      </c>
      <c r="L43" s="1">
        <f t="shared" si="5"/>
        <v>0.5344827586206897</v>
      </c>
      <c r="M43" s="4">
        <f t="shared" si="6"/>
        <v>5.712023297304991E-06</v>
      </c>
      <c r="N43">
        <v>3.34377</v>
      </c>
      <c r="O43">
        <f t="shared" si="7"/>
        <v>2.6749304022271287</v>
      </c>
      <c r="P43" s="4">
        <f t="shared" si="8"/>
        <v>2.8587011516744016E-05</v>
      </c>
    </row>
    <row r="44" spans="1:16" ht="15">
      <c r="A44" s="1">
        <v>235</v>
      </c>
      <c r="B44" s="1">
        <f>'Emission spectrum 3 rows'!L38</f>
        <v>2.5154060178865116E-05</v>
      </c>
      <c r="C44" s="141">
        <f>(C43+C45)/2</f>
        <v>0.0023887177959237013</v>
      </c>
      <c r="D44" s="4">
        <f t="shared" si="0"/>
        <v>1.870047476700018</v>
      </c>
      <c r="E44" s="32">
        <f t="shared" si="1"/>
        <v>4.703928676624711E-05</v>
      </c>
      <c r="F44" s="15">
        <f t="shared" si="2"/>
        <v>2.5154060178865116E-05</v>
      </c>
      <c r="G44" s="15">
        <f t="shared" si="3"/>
        <v>8.655960574778788E-06</v>
      </c>
      <c r="H44" s="1">
        <f>'Input Output'!N37</f>
        <v>0.055</v>
      </c>
      <c r="I44" s="1">
        <f t="shared" si="10"/>
        <v>0.9629516347343919</v>
      </c>
      <c r="J44" s="4">
        <f t="shared" si="4"/>
        <v>8.33527138567968E-06</v>
      </c>
      <c r="K44" s="45">
        <v>0.32</v>
      </c>
      <c r="L44" s="1">
        <f t="shared" si="5"/>
        <v>0.5517241379310346</v>
      </c>
      <c r="M44" s="4">
        <f t="shared" si="6"/>
        <v>4.598770419685341E-06</v>
      </c>
      <c r="N44">
        <v>3.06876</v>
      </c>
      <c r="O44">
        <f t="shared" si="7"/>
        <v>2.4549294422578476</v>
      </c>
      <c r="P44" s="4">
        <f t="shared" si="8"/>
        <v>2.0462503133914412E-05</v>
      </c>
    </row>
    <row r="45" spans="1:16" ht="15">
      <c r="A45" s="1">
        <v>236</v>
      </c>
      <c r="B45" s="1">
        <f>'Emission spectrum 3 rows'!L39</f>
        <v>4.13711194539066E-05</v>
      </c>
      <c r="C45" s="141">
        <v>0.0023821441935483875</v>
      </c>
      <c r="D45" s="4">
        <f t="shared" si="0"/>
        <v>1.8649012226905395</v>
      </c>
      <c r="E45" s="32">
        <f t="shared" si="1"/>
        <v>7.715305125366678E-05</v>
      </c>
      <c r="F45" s="15">
        <f t="shared" si="2"/>
        <v>4.13711194539066E-05</v>
      </c>
      <c r="G45" s="15">
        <f t="shared" si="3"/>
        <v>1.4236539802364268E-05</v>
      </c>
      <c r="H45" s="1">
        <f>'Input Output'!N38</f>
        <v>0.052</v>
      </c>
      <c r="I45" s="1">
        <f t="shared" si="10"/>
        <v>0.9649246228681299</v>
      </c>
      <c r="J45" s="4">
        <f t="shared" si="4"/>
        <v>1.3737187799743461E-05</v>
      </c>
      <c r="K45" s="45">
        <v>0.33</v>
      </c>
      <c r="L45" s="1">
        <f t="shared" si="5"/>
        <v>0.5689655172413793</v>
      </c>
      <c r="M45" s="4">
        <f t="shared" si="6"/>
        <v>7.815986161923004E-06</v>
      </c>
      <c r="N45">
        <v>2.82031</v>
      </c>
      <c r="O45">
        <f t="shared" si="7"/>
        <v>2.256175802374324</v>
      </c>
      <c r="P45" s="4">
        <f t="shared" si="8"/>
        <v>3.099351070645298E-05</v>
      </c>
    </row>
    <row r="46" spans="1:16" ht="15">
      <c r="A46" s="1">
        <v>237</v>
      </c>
      <c r="B46" s="1">
        <f>'Emission spectrum 3 rows'!L40</f>
        <v>3.026894732651737E-05</v>
      </c>
      <c r="C46" s="141">
        <f>(C45+C47)/2</f>
        <v>0.0023658626971358575</v>
      </c>
      <c r="D46" s="4">
        <f t="shared" si="0"/>
        <v>1.8521549822869599</v>
      </c>
      <c r="E46" s="32">
        <f t="shared" si="1"/>
        <v>5.60627815993907E-05</v>
      </c>
      <c r="F46" s="15">
        <f t="shared" si="2"/>
        <v>3.026894732651737E-05</v>
      </c>
      <c r="G46" s="15">
        <f t="shared" si="3"/>
        <v>1.0416084434692292E-05</v>
      </c>
      <c r="H46" s="1">
        <f>'Input Output'!N39</f>
        <v>0.05</v>
      </c>
      <c r="I46" s="1">
        <f t="shared" si="10"/>
        <v>0.9662429618213692</v>
      </c>
      <c r="J46" s="4">
        <f t="shared" si="4"/>
        <v>1.0064468274758542E-05</v>
      </c>
      <c r="K46" s="45">
        <v>0.35</v>
      </c>
      <c r="L46" s="1">
        <f t="shared" si="5"/>
        <v>0.603448275862069</v>
      </c>
      <c r="M46" s="4">
        <f t="shared" si="6"/>
        <v>6.073386027871534E-06</v>
      </c>
      <c r="N46">
        <v>2.59625</v>
      </c>
      <c r="O46">
        <f t="shared" si="7"/>
        <v>2.07693353812678</v>
      </c>
      <c r="P46" s="4">
        <f t="shared" si="8"/>
        <v>2.090323170325899E-05</v>
      </c>
    </row>
    <row r="47" spans="1:16" ht="15">
      <c r="A47" s="1">
        <v>238</v>
      </c>
      <c r="B47" s="1">
        <f>'Emission spectrum 3 rows'!L41</f>
        <v>3.7412316636490634E-05</v>
      </c>
      <c r="C47" s="141">
        <v>0.0023495812007233276</v>
      </c>
      <c r="D47" s="4">
        <f t="shared" si="0"/>
        <v>1.8394087418833804</v>
      </c>
      <c r="E47" s="32">
        <f t="shared" si="1"/>
        <v>6.88165422752699E-05</v>
      </c>
      <c r="F47" s="15">
        <f t="shared" si="2"/>
        <v>3.7412316636490634E-05</v>
      </c>
      <c r="G47" s="15">
        <f t="shared" si="3"/>
        <v>1.2874245172105424E-05</v>
      </c>
      <c r="H47" s="1">
        <f>'Input Output'!N40</f>
        <v>0.049</v>
      </c>
      <c r="I47" s="1">
        <f t="shared" si="10"/>
        <v>0.9669030372256198</v>
      </c>
      <c r="J47" s="4">
        <f t="shared" si="4"/>
        <v>1.2448146758896006E-05</v>
      </c>
      <c r="K47" s="45">
        <v>0.37</v>
      </c>
      <c r="L47" s="1">
        <f t="shared" si="5"/>
        <v>0.6379310344827587</v>
      </c>
      <c r="M47" s="4">
        <f t="shared" si="6"/>
        <v>7.941059139295729E-06</v>
      </c>
      <c r="N47">
        <v>2.39441</v>
      </c>
      <c r="O47">
        <f t="shared" si="7"/>
        <v>1.915466705065438</v>
      </c>
      <c r="P47" s="4">
        <f t="shared" si="8"/>
        <v>2.3844010656433544E-05</v>
      </c>
    </row>
    <row r="48" spans="1:16" ht="15">
      <c r="A48" s="1">
        <v>239</v>
      </c>
      <c r="B48" s="1">
        <f>'Emission spectrum 3 rows'!L42</f>
        <v>4.318728343888894E-05</v>
      </c>
      <c r="C48" s="141">
        <f>(C47+C49)/2</f>
        <v>0.002342853480545996</v>
      </c>
      <c r="D48" s="4">
        <f t="shared" si="0"/>
        <v>1.8341418341879498</v>
      </c>
      <c r="E48" s="32">
        <f t="shared" si="1"/>
        <v>7.921160326019863E-05</v>
      </c>
      <c r="F48" s="15">
        <f t="shared" si="2"/>
        <v>4.318728343888894E-05</v>
      </c>
      <c r="G48" s="15">
        <f t="shared" si="3"/>
        <v>1.4861514209658921E-05</v>
      </c>
      <c r="H48" s="1">
        <f>'Input Output'!N41</f>
        <v>0.046</v>
      </c>
      <c r="I48" s="1">
        <f t="shared" si="10"/>
        <v>0.9688868946411073</v>
      </c>
      <c r="J48" s="4">
        <f t="shared" si="4"/>
        <v>1.4399126352261123E-05</v>
      </c>
      <c r="K48" s="45">
        <v>0.39</v>
      </c>
      <c r="L48" s="1">
        <f t="shared" si="5"/>
        <v>0.6724137931034484</v>
      </c>
      <c r="M48" s="4">
        <f t="shared" si="6"/>
        <v>9.682171167899722E-06</v>
      </c>
      <c r="N48">
        <v>2.21261</v>
      </c>
      <c r="O48">
        <f t="shared" si="7"/>
        <v>1.7700313589965122</v>
      </c>
      <c r="P48" s="4">
        <f t="shared" si="8"/>
        <v>2.5486905185655248E-05</v>
      </c>
    </row>
    <row r="49" spans="1:16" ht="15">
      <c r="A49" s="1">
        <v>240</v>
      </c>
      <c r="B49" s="1">
        <f>'Emission spectrum 3 rows'!L43</f>
        <v>6.097000458006657E-05</v>
      </c>
      <c r="C49" s="141">
        <v>0.002336125760368664</v>
      </c>
      <c r="D49" s="4">
        <f t="shared" si="0"/>
        <v>1.8288749264925188</v>
      </c>
      <c r="E49" s="32">
        <f t="shared" si="1"/>
        <v>0.00011150651264461778</v>
      </c>
      <c r="F49" s="15">
        <f t="shared" si="2"/>
        <v>6.097000458006657E-05</v>
      </c>
      <c r="G49" s="15">
        <f t="shared" si="3"/>
        <v>2.098086559928669E-05</v>
      </c>
      <c r="H49" s="1">
        <f>'Input Output'!N42</f>
        <v>0.046</v>
      </c>
      <c r="I49" s="1">
        <f t="shared" si="10"/>
        <v>0.9688868946411073</v>
      </c>
      <c r="J49" s="4">
        <f t="shared" si="4"/>
        <v>2.032808571737532E-05</v>
      </c>
      <c r="K49" s="45">
        <v>0.41</v>
      </c>
      <c r="L49" s="1">
        <f t="shared" si="5"/>
        <v>0.7068965517241379</v>
      </c>
      <c r="M49" s="4">
        <f t="shared" si="6"/>
        <v>1.436985369676531E-05</v>
      </c>
      <c r="N49">
        <v>2.04869</v>
      </c>
      <c r="O49">
        <f t="shared" si="7"/>
        <v>1.6388995552142331</v>
      </c>
      <c r="P49" s="4">
        <f t="shared" si="8"/>
        <v>3.3315690640563214E-05</v>
      </c>
    </row>
    <row r="50" spans="1:16" ht="15">
      <c r="A50" s="1">
        <v>241</v>
      </c>
      <c r="B50" s="1">
        <f>'Emission spectrum 3 rows'!L44</f>
        <v>8.908575557941115E-05</v>
      </c>
      <c r="C50" s="141">
        <f>(C49+C51)/2</f>
        <v>0.002317671143962005</v>
      </c>
      <c r="D50" s="4">
        <f t="shared" si="0"/>
        <v>1.8144274229390929</v>
      </c>
      <c r="E50" s="32">
        <f t="shared" si="1"/>
        <v>0.0001616396379165329</v>
      </c>
      <c r="F50" s="15">
        <f t="shared" si="2"/>
        <v>8.908575557941115E-05</v>
      </c>
      <c r="G50" s="15">
        <f t="shared" si="3"/>
        <v>3.065599678884736E-05</v>
      </c>
      <c r="H50" s="1">
        <f>'Input Output'!N43</f>
        <v>0.044</v>
      </c>
      <c r="I50" s="1">
        <f t="shared" si="10"/>
        <v>0.9702124985109879</v>
      </c>
      <c r="J50" s="4">
        <f t="shared" si="4"/>
        <v>2.9742831238852423E-05</v>
      </c>
      <c r="K50" s="45">
        <v>0.433</v>
      </c>
      <c r="L50" s="1">
        <f t="shared" si="5"/>
        <v>0.746551724137931</v>
      </c>
      <c r="M50" s="4">
        <f t="shared" si="6"/>
        <v>2.220456194210879E-05</v>
      </c>
      <c r="N50">
        <v>1.90048</v>
      </c>
      <c r="O50">
        <f t="shared" si="7"/>
        <v>1.5203353492688234</v>
      </c>
      <c r="P50" s="4">
        <f t="shared" si="8"/>
        <v>4.521907771976437E-05</v>
      </c>
    </row>
    <row r="51" spans="1:16" ht="15">
      <c r="A51" s="1">
        <v>242</v>
      </c>
      <c r="B51" s="1">
        <f>'Emission spectrum 3 rows'!L45</f>
        <v>0.00010147461915664473</v>
      </c>
      <c r="C51" s="141">
        <v>0.0022992165275553464</v>
      </c>
      <c r="D51" s="4">
        <f t="shared" si="0"/>
        <v>1.7999799193856671</v>
      </c>
      <c r="E51" s="32">
        <f t="shared" si="1"/>
        <v>0.00018265227680926867</v>
      </c>
      <c r="F51" s="15">
        <f t="shared" si="2"/>
        <v>0.00010147461915664473</v>
      </c>
      <c r="G51" s="15">
        <f t="shared" si="3"/>
        <v>3.4919225624602066E-05</v>
      </c>
      <c r="H51" s="1">
        <f>'Input Output'!N44</f>
        <v>0.042</v>
      </c>
      <c r="I51" s="1">
        <f t="shared" si="10"/>
        <v>0.9715405340415463</v>
      </c>
      <c r="J51" s="4">
        <f t="shared" si="4"/>
        <v>3.392544311164314E-05</v>
      </c>
      <c r="K51" s="45">
        <v>0.456</v>
      </c>
      <c r="L51" s="1">
        <f t="shared" si="5"/>
        <v>0.7862068965517243</v>
      </c>
      <c r="M51" s="4">
        <f t="shared" si="6"/>
        <v>2.6672417342947024E-05</v>
      </c>
      <c r="N51">
        <v>1.76579</v>
      </c>
      <c r="O51">
        <f t="shared" si="7"/>
        <v>1.4125867972224888</v>
      </c>
      <c r="P51" s="4">
        <f t="shared" si="8"/>
        <v>4.792263302942973E-05</v>
      </c>
    </row>
    <row r="52" spans="1:16" ht="15">
      <c r="A52" s="1">
        <v>243</v>
      </c>
      <c r="B52" s="1">
        <f>'Emission spectrum 3 rows'!L46</f>
        <v>0.00015694794012556353</v>
      </c>
      <c r="C52" s="141">
        <f>(C51+C53)/2</f>
        <v>0.0022816641244453074</v>
      </c>
      <c r="D52" s="4">
        <f t="shared" si="0"/>
        <v>1.786238728525046</v>
      </c>
      <c r="E52" s="32">
        <f t="shared" si="1"/>
        <v>0.00028034648901451167</v>
      </c>
      <c r="F52" s="15">
        <f t="shared" si="2"/>
        <v>0.00015694794012556353</v>
      </c>
      <c r="G52" s="15">
        <f t="shared" si="3"/>
        <v>5.400858439390571E-05</v>
      </c>
      <c r="H52" s="1">
        <f>'Input Output'!N45</f>
        <v>0.042</v>
      </c>
      <c r="I52" s="1">
        <f t="shared" si="10"/>
        <v>0.9715405340415463</v>
      </c>
      <c r="J52" s="4">
        <f t="shared" si="4"/>
        <v>5.247152892488308E-05</v>
      </c>
      <c r="K52" s="45">
        <v>0.47900000000000004</v>
      </c>
      <c r="L52" s="1">
        <f t="shared" si="5"/>
        <v>0.8258620689655174</v>
      </c>
      <c r="M52" s="4">
        <f t="shared" si="6"/>
        <v>4.333424543968793E-05</v>
      </c>
      <c r="N52">
        <v>1.64247</v>
      </c>
      <c r="O52">
        <f t="shared" si="7"/>
        <v>1.3139339541134685</v>
      </c>
      <c r="P52" s="4">
        <f t="shared" si="8"/>
        <v>6.894412347865086E-05</v>
      </c>
    </row>
    <row r="53" spans="1:16" ht="15">
      <c r="A53" s="1">
        <v>244</v>
      </c>
      <c r="B53" s="1">
        <f>'Emission spectrum 3 rows'!L47</f>
        <v>0.00022861219722753546</v>
      </c>
      <c r="C53" s="141">
        <v>0.002264111721335269</v>
      </c>
      <c r="D53" s="4">
        <f t="shared" si="0"/>
        <v>1.7724975376644252</v>
      </c>
      <c r="E53" s="32">
        <f t="shared" si="1"/>
        <v>0.00040521455666586053</v>
      </c>
      <c r="F53" s="15">
        <f t="shared" si="2"/>
        <v>0.00022861219722753546</v>
      </c>
      <c r="G53" s="15">
        <f t="shared" si="3"/>
        <v>7.866953295189184E-05</v>
      </c>
      <c r="H53" s="1">
        <f>'Input Output'!N46</f>
        <v>0.041</v>
      </c>
      <c r="I53" s="1">
        <f t="shared" si="10"/>
        <v>0.9722054652508154</v>
      </c>
      <c r="J53" s="4">
        <f t="shared" si="4"/>
        <v>7.648294988455836E-05</v>
      </c>
      <c r="K53" s="45">
        <v>0.5</v>
      </c>
      <c r="L53" s="1">
        <f t="shared" si="5"/>
        <v>0.8620689655172414</v>
      </c>
      <c r="M53" s="4">
        <f t="shared" si="6"/>
        <v>6.593357748668824E-05</v>
      </c>
      <c r="N53">
        <v>1.52833</v>
      </c>
      <c r="O53">
        <f t="shared" si="7"/>
        <v>1.2226248760039677</v>
      </c>
      <c r="P53" s="4">
        <f t="shared" si="8"/>
        <v>9.350995711902584E-05</v>
      </c>
    </row>
    <row r="54" spans="1:16" ht="15">
      <c r="A54" s="1">
        <v>245</v>
      </c>
      <c r="B54" s="1">
        <f>'Emission spectrum 3 rows'!L48</f>
        <v>0.0003946870872590753</v>
      </c>
      <c r="C54" s="141">
        <f>(C53+C55)/2</f>
        <v>0.002232108263052135</v>
      </c>
      <c r="D54" s="4">
        <f t="shared" si="0"/>
        <v>1.7474430977845123</v>
      </c>
      <c r="E54" s="32">
        <f t="shared" si="1"/>
        <v>0.0006896932264155446</v>
      </c>
      <c r="F54" s="15">
        <f t="shared" si="2"/>
        <v>0.0003946870872590753</v>
      </c>
      <c r="G54" s="15">
        <f t="shared" si="3"/>
        <v>0.00013581886353119832</v>
      </c>
      <c r="H54" s="1">
        <f>'Input Output'!N47</f>
        <v>0.04</v>
      </c>
      <c r="I54" s="1">
        <f t="shared" si="10"/>
        <v>0.9728710062621264</v>
      </c>
      <c r="J54" s="4">
        <f t="shared" si="4"/>
        <v>0.00013213423443297534</v>
      </c>
      <c r="K54" s="45">
        <v>0.52</v>
      </c>
      <c r="L54" s="1">
        <f t="shared" si="5"/>
        <v>0.8965517241379312</v>
      </c>
      <c r="M54" s="4">
        <f t="shared" si="6"/>
        <v>0.00011846517569852963</v>
      </c>
      <c r="N54">
        <v>1.4218</v>
      </c>
      <c r="O54">
        <f t="shared" si="7"/>
        <v>1.1374036030847012</v>
      </c>
      <c r="P54" s="4">
        <f t="shared" si="8"/>
        <v>0.00015028995433490476</v>
      </c>
    </row>
    <row r="55" spans="1:16" ht="15">
      <c r="A55" s="1">
        <v>246</v>
      </c>
      <c r="B55" s="1">
        <f>'Emission spectrum 3 rows'!L49</f>
        <v>0.0006645345910911963</v>
      </c>
      <c r="C55" s="141">
        <v>0.0022001048047690015</v>
      </c>
      <c r="D55" s="4">
        <f t="shared" si="0"/>
        <v>1.7223886579045993</v>
      </c>
      <c r="E55" s="32">
        <f t="shared" si="1"/>
        <v>0.0011445868424807472</v>
      </c>
      <c r="F55" s="15">
        <f t="shared" si="2"/>
        <v>0.0006645345910911963</v>
      </c>
      <c r="G55" s="15">
        <f t="shared" si="3"/>
        <v>0.0002286782006626201</v>
      </c>
      <c r="H55" s="1">
        <f>'Input Output'!N48</f>
        <v>0.04</v>
      </c>
      <c r="I55" s="1">
        <f t="shared" si="10"/>
        <v>0.9728710062621264</v>
      </c>
      <c r="J55" s="4">
        <f t="shared" si="4"/>
        <v>0.00022247439118885568</v>
      </c>
      <c r="K55" s="45">
        <v>0.54</v>
      </c>
      <c r="L55" s="1">
        <f t="shared" si="5"/>
        <v>0.9310344827586208</v>
      </c>
      <c r="M55" s="4">
        <f t="shared" si="6"/>
        <v>0.0002071313297275553</v>
      </c>
      <c r="N55">
        <v>1.32368</v>
      </c>
      <c r="O55">
        <f t="shared" si="7"/>
        <v>1.0589101148763238</v>
      </c>
      <c r="P55" s="4">
        <f t="shared" si="8"/>
        <v>0.00023558038313083136</v>
      </c>
    </row>
    <row r="56" spans="1:16" ht="15">
      <c r="A56" s="1">
        <v>247</v>
      </c>
      <c r="B56" s="1">
        <f>'Emission spectrum 3 rows'!L50</f>
        <v>0.0011112867067135665</v>
      </c>
      <c r="C56" s="141">
        <f>(C55+C57)/2</f>
        <v>0.0021776813916318124</v>
      </c>
      <c r="D56" s="4">
        <f t="shared" si="0"/>
        <v>1.7048341157867486</v>
      </c>
      <c r="E56" s="32">
        <f t="shared" si="1"/>
        <v>0.001894559490025591</v>
      </c>
      <c r="F56" s="15">
        <f t="shared" si="2"/>
        <v>0.0011112867067135665</v>
      </c>
      <c r="G56" s="15">
        <f t="shared" si="3"/>
        <v>0.0003824135687116888</v>
      </c>
      <c r="H56" s="1">
        <f>'Input Output'!N49</f>
        <v>0.039</v>
      </c>
      <c r="I56" s="1">
        <f t="shared" si="10"/>
        <v>0.9735371577058819</v>
      </c>
      <c r="J56" s="4">
        <f t="shared" si="4"/>
        <v>0.0003722938187517405</v>
      </c>
      <c r="K56" s="45">
        <v>0.56</v>
      </c>
      <c r="L56" s="1">
        <f t="shared" si="5"/>
        <v>0.9655172413793105</v>
      </c>
      <c r="M56" s="4">
        <f t="shared" si="6"/>
        <v>0.0003594561008637495</v>
      </c>
      <c r="N56">
        <v>1.23534</v>
      </c>
      <c r="O56">
        <f t="shared" si="7"/>
        <v>0.9882403763079582</v>
      </c>
      <c r="P56" s="4">
        <f t="shared" si="8"/>
        <v>0.0003679157835403468</v>
      </c>
    </row>
    <row r="57" spans="1:16" ht="15">
      <c r="A57" s="1">
        <v>248</v>
      </c>
      <c r="B57" s="1">
        <f>'Emission spectrum 3 rows'!L51</f>
        <v>0.002025296874239384</v>
      </c>
      <c r="C57" s="141">
        <v>0.0021552579784946233</v>
      </c>
      <c r="D57" s="4">
        <f t="shared" si="0"/>
        <v>1.6872795736688977</v>
      </c>
      <c r="E57" s="32">
        <f t="shared" si="1"/>
        <v>0.0034172420465195786</v>
      </c>
      <c r="F57" s="15">
        <f t="shared" si="2"/>
        <v>0.002025296874239384</v>
      </c>
      <c r="G57" s="15">
        <f t="shared" si="3"/>
        <v>0.000696940763080808</v>
      </c>
      <c r="H57" s="1">
        <f>'Input Output'!N50</f>
        <v>0.039</v>
      </c>
      <c r="I57" s="1">
        <f t="shared" si="10"/>
        <v>0.9735371577058819</v>
      </c>
      <c r="J57" s="4">
        <f t="shared" si="4"/>
        <v>0.0006784977295790583</v>
      </c>
      <c r="K57" s="45">
        <v>0.59</v>
      </c>
      <c r="L57" s="1">
        <f t="shared" si="5"/>
        <v>1.0172413793103448</v>
      </c>
      <c r="M57" s="4">
        <f t="shared" si="6"/>
        <v>0.0006901959662959386</v>
      </c>
      <c r="N57">
        <v>1.15819</v>
      </c>
      <c r="O57">
        <f t="shared" si="7"/>
        <v>0.9265223512847589</v>
      </c>
      <c r="P57" s="4">
        <f t="shared" si="8"/>
        <v>0.0006286433117509596</v>
      </c>
    </row>
    <row r="58" spans="1:16" ht="15">
      <c r="A58" s="1">
        <v>249</v>
      </c>
      <c r="B58" s="1">
        <f>'Emission spectrum 3 rows'!L52</f>
        <v>0.0032798416545898987</v>
      </c>
      <c r="C58" s="141">
        <f>(C57+C59)/2</f>
        <v>0.002137120194827728</v>
      </c>
      <c r="D58" s="4">
        <f t="shared" si="0"/>
        <v>1.673080107898144</v>
      </c>
      <c r="E58" s="32">
        <f t="shared" si="1"/>
        <v>0.005487437829350095</v>
      </c>
      <c r="F58" s="15">
        <f t="shared" si="2"/>
        <v>0.0032798416545898987</v>
      </c>
      <c r="G58" s="15">
        <f t="shared" si="3"/>
        <v>0.0011286519890534937</v>
      </c>
      <c r="H58" s="1">
        <f>'Input Output'!N51</f>
        <v>0.038</v>
      </c>
      <c r="I58" s="1">
        <f t="shared" si="10"/>
        <v>0.9742039202131839</v>
      </c>
      <c r="J58" s="4">
        <f t="shared" si="4"/>
        <v>0.001099537192292321</v>
      </c>
      <c r="K58" s="45">
        <v>0.61</v>
      </c>
      <c r="L58" s="1">
        <f t="shared" si="5"/>
        <v>1.0517241379310345</v>
      </c>
      <c r="M58" s="4">
        <f t="shared" si="6"/>
        <v>0.0011564098056867514</v>
      </c>
      <c r="N58">
        <v>1.09361</v>
      </c>
      <c r="O58">
        <f t="shared" si="7"/>
        <v>0.8748600044798566</v>
      </c>
      <c r="P58" s="4">
        <f t="shared" si="8"/>
        <v>0.0009619411129746289</v>
      </c>
    </row>
    <row r="59" spans="1:16" ht="15">
      <c r="A59" s="1">
        <v>250</v>
      </c>
      <c r="B59" s="1">
        <f>'Emission spectrum 3 rows'!L53</f>
        <v>0.005195060539347054</v>
      </c>
      <c r="C59" s="141">
        <v>0.002118982411160832</v>
      </c>
      <c r="D59" s="4">
        <f t="shared" si="0"/>
        <v>1.6588806421273903</v>
      </c>
      <c r="E59" s="32">
        <f t="shared" si="1"/>
        <v>0.008617985363402707</v>
      </c>
      <c r="F59" s="15">
        <f t="shared" si="2"/>
        <v>0.005195060539347054</v>
      </c>
      <c r="G59" s="15">
        <f t="shared" si="3"/>
        <v>0.0017877129533927182</v>
      </c>
      <c r="H59" s="1">
        <f>'Input Output'!N52</f>
        <v>0.037</v>
      </c>
      <c r="I59" s="1">
        <f t="shared" si="10"/>
        <v>0.9748712944158305</v>
      </c>
      <c r="J59" s="4">
        <f t="shared" si="4"/>
        <v>0.0017427900409179066</v>
      </c>
      <c r="K59" s="45">
        <v>0.63</v>
      </c>
      <c r="L59" s="1">
        <f t="shared" si="5"/>
        <v>1.0862068965517242</v>
      </c>
      <c r="M59" s="4">
        <f t="shared" si="6"/>
        <v>0.0018930305616866917</v>
      </c>
      <c r="N59">
        <v>1.04299</v>
      </c>
      <c r="O59">
        <f t="shared" si="7"/>
        <v>0.8343653003103901</v>
      </c>
      <c r="P59" s="4">
        <f t="shared" si="8"/>
        <v>0.0014541235358684263</v>
      </c>
    </row>
    <row r="60" spans="1:16" ht="15">
      <c r="A60" s="1">
        <v>251</v>
      </c>
      <c r="B60" s="1">
        <f>'Emission spectrum 3 rows'!L54</f>
        <v>0.00784127855580836</v>
      </c>
      <c r="C60" s="141">
        <f>(C59+C61)/2</f>
        <v>0.0020711990367579198</v>
      </c>
      <c r="D60" s="4">
        <f t="shared" si="0"/>
        <v>1.6214726323227726</v>
      </c>
      <c r="E60" s="32">
        <f t="shared" si="1"/>
        <v>0.01271441858066269</v>
      </c>
      <c r="F60" s="15">
        <f t="shared" si="2"/>
        <v>0.00784127855580836</v>
      </c>
      <c r="G60" s="15">
        <f t="shared" si="3"/>
        <v>0.0026983237518038647</v>
      </c>
      <c r="H60" s="1">
        <f>'Input Output'!N53</f>
        <v>0.036</v>
      </c>
      <c r="I60" s="1">
        <f t="shared" si="10"/>
        <v>0.97553928094631</v>
      </c>
      <c r="J60" s="4">
        <f t="shared" si="4"/>
        <v>0.0026323208125950915</v>
      </c>
      <c r="K60" s="45">
        <v>0.65</v>
      </c>
      <c r="L60" s="1">
        <f t="shared" si="5"/>
        <v>1.120689655172414</v>
      </c>
      <c r="M60" s="4">
        <f t="shared" si="6"/>
        <v>0.0029500147037703614</v>
      </c>
      <c r="N60">
        <v>1.00771</v>
      </c>
      <c r="O60">
        <f t="shared" si="7"/>
        <v>0.8061422034494897</v>
      </c>
      <c r="P60" s="4">
        <f t="shared" si="8"/>
        <v>0.0021220249000513582</v>
      </c>
    </row>
    <row r="61" spans="1:16" ht="15">
      <c r="A61" s="1">
        <v>252</v>
      </c>
      <c r="B61" s="1">
        <f>'Emission spectrum 3 rows'!L55</f>
        <v>0.011258240934876785</v>
      </c>
      <c r="C61" s="141">
        <v>0.0020234156623550074</v>
      </c>
      <c r="D61" s="4">
        <f t="shared" si="0"/>
        <v>1.584064622518155</v>
      </c>
      <c r="E61" s="32">
        <f t="shared" si="1"/>
        <v>0.017833781176724035</v>
      </c>
      <c r="F61" s="15">
        <f t="shared" si="2"/>
        <v>0.011258240934876785</v>
      </c>
      <c r="G61" s="15">
        <f t="shared" si="3"/>
        <v>0.003874161426851244</v>
      </c>
      <c r="H61" s="1">
        <f>'Input Output'!N54</f>
        <v>0.036</v>
      </c>
      <c r="I61" s="1">
        <f t="shared" si="10"/>
        <v>0.97553928094631</v>
      </c>
      <c r="J61" s="4">
        <f t="shared" si="4"/>
        <v>0.003779396652620393</v>
      </c>
      <c r="K61" s="45">
        <v>0.665</v>
      </c>
      <c r="L61" s="1">
        <f t="shared" si="5"/>
        <v>1.1465517241379313</v>
      </c>
      <c r="M61" s="4">
        <f t="shared" si="6"/>
        <v>0.004333273748263038</v>
      </c>
      <c r="N61">
        <v>0.989173</v>
      </c>
      <c r="O61">
        <f t="shared" si="7"/>
        <v>0.7913130779815045</v>
      </c>
      <c r="P61" s="4">
        <f t="shared" si="8"/>
        <v>0.002990685998098038</v>
      </c>
    </row>
    <row r="62" spans="1:16" ht="15">
      <c r="A62" s="1">
        <v>253</v>
      </c>
      <c r="B62" s="1">
        <f>'Emission spectrum 3 rows'!L56</f>
        <v>0.015153080281325143</v>
      </c>
      <c r="C62" s="141">
        <f>(C61+C63)/2</f>
        <v>0.001993207831177504</v>
      </c>
      <c r="D62" s="4">
        <f t="shared" si="0"/>
        <v>1.5604159191985456</v>
      </c>
      <c r="E62" s="32">
        <f t="shared" si="1"/>
        <v>0.02364510769587333</v>
      </c>
      <c r="F62" s="15">
        <f t="shared" si="2"/>
        <v>0.015153080281325143</v>
      </c>
      <c r="G62" s="15">
        <f t="shared" si="3"/>
        <v>0.005214445086356874</v>
      </c>
      <c r="H62" s="1">
        <f>'Input Output'!N55</f>
        <v>0.035</v>
      </c>
      <c r="I62" s="1">
        <f t="shared" si="10"/>
        <v>0.9762078804378186</v>
      </c>
      <c r="J62" s="4">
        <f t="shared" si="4"/>
        <v>0.005090382385411841</v>
      </c>
      <c r="K62" s="45">
        <v>0.68</v>
      </c>
      <c r="L62" s="1">
        <f t="shared" si="5"/>
        <v>1.1724137931034484</v>
      </c>
      <c r="M62" s="4">
        <f t="shared" si="6"/>
        <v>0.005968034520827677</v>
      </c>
      <c r="N62">
        <v>0.98876</v>
      </c>
      <c r="O62">
        <f t="shared" si="7"/>
        <v>0.7909826885539663</v>
      </c>
      <c r="P62" s="4">
        <f t="shared" si="8"/>
        <v>0.00402640434498081</v>
      </c>
    </row>
    <row r="63" spans="1:16" ht="15">
      <c r="A63" s="1">
        <v>254</v>
      </c>
      <c r="B63" s="1">
        <f>'Emission spectrum 3 rows'!L57</f>
        <v>0.01969673308695232</v>
      </c>
      <c r="C63" s="141">
        <v>0.001963</v>
      </c>
      <c r="D63" s="4">
        <f t="shared" si="0"/>
        <v>1.536767215878936</v>
      </c>
      <c r="E63" s="32">
        <f t="shared" si="1"/>
        <v>0.03026929366794624</v>
      </c>
      <c r="F63" s="15">
        <f t="shared" si="2"/>
        <v>0.01969673308695232</v>
      </c>
      <c r="G63" s="15">
        <f t="shared" si="3"/>
        <v>0.006777997024744831</v>
      </c>
      <c r="H63" s="1">
        <f>'Input Output'!N56</f>
        <v>0.035</v>
      </c>
      <c r="I63" s="1">
        <f t="shared" si="10"/>
        <v>0.9762078804378186</v>
      </c>
      <c r="J63" s="4">
        <f t="shared" si="4"/>
        <v>0.006616734109139992</v>
      </c>
      <c r="K63" s="45">
        <v>0.695</v>
      </c>
      <c r="L63" s="1">
        <f t="shared" si="5"/>
        <v>1.1982758620689655</v>
      </c>
      <c r="M63" s="4">
        <f t="shared" si="6"/>
        <v>0.007928672768710853</v>
      </c>
      <c r="N63">
        <v>1.00784</v>
      </c>
      <c r="O63">
        <f t="shared" si="7"/>
        <v>0.8062462001215961</v>
      </c>
      <c r="P63" s="4">
        <f t="shared" si="8"/>
        <v>0.005334716732709073</v>
      </c>
    </row>
    <row r="64" spans="1:16" ht="15">
      <c r="A64" s="1">
        <v>255</v>
      </c>
      <c r="B64" s="1">
        <f>'Emission spectrum 3 rows'!L58</f>
        <v>0.024038281597457793</v>
      </c>
      <c r="C64" s="141">
        <f>(C63+C65)/2</f>
        <v>0.0019166509181411402</v>
      </c>
      <c r="D64" s="4">
        <f t="shared" si="0"/>
        <v>1.500482065860197</v>
      </c>
      <c r="E64" s="32">
        <f t="shared" si="1"/>
        <v>0.036069010431082626</v>
      </c>
      <c r="F64" s="15">
        <f t="shared" si="2"/>
        <v>0.024038281597457793</v>
      </c>
      <c r="G64" s="15">
        <f t="shared" si="3"/>
        <v>0.00827200127190015</v>
      </c>
      <c r="H64" s="1">
        <f>'Input Output'!N57</f>
        <v>0.034</v>
      </c>
      <c r="I64" s="1">
        <f t="shared" si="10"/>
        <v>0.9768770935242477</v>
      </c>
      <c r="J64" s="4">
        <f t="shared" si="4"/>
        <v>0.008080728560122697</v>
      </c>
      <c r="K64" s="45">
        <v>0.71</v>
      </c>
      <c r="L64" s="1">
        <f t="shared" si="5"/>
        <v>1.2241379310344829</v>
      </c>
      <c r="M64" s="4">
        <f t="shared" si="6"/>
        <v>0.009891926340839853</v>
      </c>
      <c r="N64">
        <v>1.04587</v>
      </c>
      <c r="O64">
        <f t="shared" si="7"/>
        <v>0.8366692265847493</v>
      </c>
      <c r="P64" s="4">
        <f t="shared" si="8"/>
        <v>0.0067608969146391515</v>
      </c>
    </row>
    <row r="65" spans="1:16" ht="15">
      <c r="A65" s="1">
        <v>256</v>
      </c>
      <c r="B65" s="1">
        <f>'Emission spectrum 3 rows'!L59</f>
        <v>0.02816557481503265</v>
      </c>
      <c r="C65" s="141">
        <v>0.0018703018362822804</v>
      </c>
      <c r="D65" s="4">
        <f t="shared" si="0"/>
        <v>1.4641969158414578</v>
      </c>
      <c r="E65" s="32">
        <f t="shared" si="1"/>
        <v>0.04123994777707265</v>
      </c>
      <c r="F65" s="15">
        <f t="shared" si="2"/>
        <v>0.02816557481503265</v>
      </c>
      <c r="G65" s="15">
        <f t="shared" si="3"/>
        <v>0.00969227645283882</v>
      </c>
      <c r="H65" s="1">
        <f>'Input Output'!N58</f>
        <v>0.034</v>
      </c>
      <c r="I65" s="1">
        <f t="shared" si="10"/>
        <v>0.9768770935242477</v>
      </c>
      <c r="J65" s="4">
        <f t="shared" si="4"/>
        <v>0.009468162850882691</v>
      </c>
      <c r="K65" s="45">
        <v>0.72</v>
      </c>
      <c r="L65" s="1">
        <f t="shared" si="5"/>
        <v>1.2413793103448276</v>
      </c>
      <c r="M65" s="4">
        <f t="shared" si="6"/>
        <v>0.011753581470061272</v>
      </c>
      <c r="N65">
        <v>1.09913</v>
      </c>
      <c r="O65">
        <f t="shared" si="7"/>
        <v>0.8792758631723784</v>
      </c>
      <c r="P65" s="4">
        <f t="shared" si="8"/>
        <v>0.008325127063366525</v>
      </c>
    </row>
    <row r="66" spans="1:16" ht="15">
      <c r="A66" s="1">
        <v>257</v>
      </c>
      <c r="B66" s="1">
        <f>'Emission spectrum 3 rows'!L60</f>
        <v>0.03150931121808674</v>
      </c>
      <c r="C66" s="141">
        <f>(C65+C67)/2</f>
        <v>0.0018276496589472696</v>
      </c>
      <c r="D66" s="4">
        <f t="shared" si="0"/>
        <v>1.4308059490486411</v>
      </c>
      <c r="E66" s="32">
        <f t="shared" si="1"/>
        <v>0.045083709941263594</v>
      </c>
      <c r="F66" s="15">
        <f t="shared" si="2"/>
        <v>0.03150931121808674</v>
      </c>
      <c r="G66" s="15">
        <f t="shared" si="3"/>
        <v>0.010842915764006861</v>
      </c>
      <c r="H66" s="1">
        <f>'Input Output'!N59</f>
        <v>0.032</v>
      </c>
      <c r="I66" s="1">
        <f t="shared" si="10"/>
        <v>0.9782173630209291</v>
      </c>
      <c r="J66" s="4">
        <f t="shared" si="4"/>
        <v>0.010606728466124855</v>
      </c>
      <c r="K66" s="45">
        <v>0.725</v>
      </c>
      <c r="L66" s="1">
        <f t="shared" si="5"/>
        <v>1.25</v>
      </c>
      <c r="M66" s="4">
        <f t="shared" si="6"/>
        <v>0.01325841058265607</v>
      </c>
      <c r="N66">
        <v>1.16354</v>
      </c>
      <c r="O66">
        <f t="shared" si="7"/>
        <v>0.9308022143291415</v>
      </c>
      <c r="P66" s="4">
        <f t="shared" si="8"/>
        <v>0.009872766343056952</v>
      </c>
    </row>
    <row r="67" spans="1:16" ht="15">
      <c r="A67" s="1">
        <v>258</v>
      </c>
      <c r="B67" s="1">
        <f>'Emission spectrum 3 rows'!L61</f>
        <v>0.03358700728386703</v>
      </c>
      <c r="C67" s="141">
        <v>0.0017849974816122587</v>
      </c>
      <c r="D67" s="4">
        <f t="shared" si="0"/>
        <v>1.3974149822558244</v>
      </c>
      <c r="E67" s="32">
        <f t="shared" si="1"/>
        <v>0.04693498718761129</v>
      </c>
      <c r="F67" s="15">
        <f t="shared" si="2"/>
        <v>0.03358700728386703</v>
      </c>
      <c r="G67" s="15">
        <f t="shared" si="3"/>
        <v>0.011557888023112691</v>
      </c>
      <c r="H67" s="1">
        <f>'Input Output'!N60</f>
        <v>0.033</v>
      </c>
      <c r="I67" s="1">
        <f t="shared" si="10"/>
        <v>0.9775469208401872</v>
      </c>
      <c r="J67" s="4">
        <f t="shared" si="4"/>
        <v>0.01129837784840949</v>
      </c>
      <c r="K67" s="45">
        <v>0.73</v>
      </c>
      <c r="L67" s="1">
        <f t="shared" si="5"/>
        <v>1.2586206896551724</v>
      </c>
      <c r="M67" s="4">
        <f t="shared" si="6"/>
        <v>0.014220372119549875</v>
      </c>
      <c r="N67">
        <v>1.23506</v>
      </c>
      <c r="O67">
        <f t="shared" si="7"/>
        <v>0.9880163834757287</v>
      </c>
      <c r="P67" s="4">
        <f t="shared" si="8"/>
        <v>0.01116298242092783</v>
      </c>
    </row>
    <row r="68" spans="1:16" ht="15">
      <c r="A68" s="1">
        <v>259</v>
      </c>
      <c r="B68" s="1">
        <f>'Emission spectrum 3 rows'!L62</f>
        <v>0.03457893073172289</v>
      </c>
      <c r="C68" s="141">
        <f>(C67+C69)/2</f>
        <v>0.0017649215722038724</v>
      </c>
      <c r="D68" s="4">
        <f t="shared" si="0"/>
        <v>1.3816982224963932</v>
      </c>
      <c r="E68" s="32">
        <f t="shared" si="1"/>
        <v>0.04777764712784743</v>
      </c>
      <c r="F68" s="15">
        <f t="shared" si="2"/>
        <v>0.03457893073172289</v>
      </c>
      <c r="G68" s="15">
        <f t="shared" si="3"/>
        <v>0.01189922656634529</v>
      </c>
      <c r="H68" s="1">
        <f>'Input Output'!N61</f>
        <v>0.032</v>
      </c>
      <c r="I68" s="1">
        <f t="shared" si="10"/>
        <v>0.9782173630209291</v>
      </c>
      <c r="J68" s="4">
        <f t="shared" si="4"/>
        <v>0.011640030033718874</v>
      </c>
      <c r="K68" s="45">
        <v>0.735</v>
      </c>
      <c r="L68" s="1">
        <f t="shared" si="5"/>
        <v>1.267241379310345</v>
      </c>
      <c r="M68" s="4">
        <f t="shared" si="6"/>
        <v>0.014750727715143748</v>
      </c>
      <c r="N68">
        <v>1.30949</v>
      </c>
      <c r="O68">
        <f t="shared" si="7"/>
        <v>1.0475584781287</v>
      </c>
      <c r="P68" s="4">
        <f t="shared" si="8"/>
        <v>0.012193612147494903</v>
      </c>
    </row>
    <row r="69" spans="1:16" ht="15">
      <c r="A69" s="1">
        <v>260</v>
      </c>
      <c r="B69" s="1">
        <f>'Emission spectrum 3 rows'!L63</f>
        <v>0.03457094174058661</v>
      </c>
      <c r="C69" s="141">
        <v>0.0017448456627954863</v>
      </c>
      <c r="D69" s="4">
        <f t="shared" si="0"/>
        <v>1.365981462736962</v>
      </c>
      <c r="E69" s="32">
        <f t="shared" si="1"/>
        <v>0.04722326556700079</v>
      </c>
      <c r="F69" s="15">
        <f t="shared" si="2"/>
        <v>0.03457094174058661</v>
      </c>
      <c r="G69" s="15">
        <f t="shared" si="3"/>
        <v>0.011896477412061004</v>
      </c>
      <c r="H69" s="1">
        <f>'Input Output'!N62</f>
        <v>0.032</v>
      </c>
      <c r="I69" s="1">
        <f t="shared" si="10"/>
        <v>0.9782173630209291</v>
      </c>
      <c r="J69" s="4">
        <f t="shared" si="4"/>
        <v>0.011637340763264363</v>
      </c>
      <c r="K69" s="45">
        <v>0.725</v>
      </c>
      <c r="L69" s="1">
        <f t="shared" si="5"/>
        <v>1.25</v>
      </c>
      <c r="M69" s="4">
        <f t="shared" si="6"/>
        <v>0.014546675954080454</v>
      </c>
      <c r="N69">
        <v>1.38204</v>
      </c>
      <c r="O69">
        <f t="shared" si="7"/>
        <v>1.105596620908131</v>
      </c>
      <c r="P69" s="4">
        <f t="shared" si="8"/>
        <v>0.01286620462422153</v>
      </c>
    </row>
    <row r="70" spans="1:16" ht="15">
      <c r="A70" s="1">
        <v>261</v>
      </c>
      <c r="B70" s="1">
        <f>'Emission spectrum 3 rows'!L64</f>
        <v>0.03297494747907165</v>
      </c>
      <c r="C70" s="141">
        <f>(C69+C71)/2</f>
        <v>0.0016697905519374285</v>
      </c>
      <c r="D70" s="4">
        <f t="shared" si="0"/>
        <v>1.307223320225081</v>
      </c>
      <c r="E70" s="32">
        <f t="shared" si="1"/>
        <v>0.043105620327839704</v>
      </c>
      <c r="F70" s="15">
        <f t="shared" si="2"/>
        <v>0.03297494747907165</v>
      </c>
      <c r="G70" s="15">
        <f t="shared" si="3"/>
        <v>0.011347267331978023</v>
      </c>
      <c r="H70" s="1">
        <f>'Input Output'!N63</f>
        <v>0.033</v>
      </c>
      <c r="I70" s="1">
        <f t="shared" si="10"/>
        <v>0.9775469208401872</v>
      </c>
      <c r="J70" s="4">
        <f t="shared" si="4"/>
        <v>0.011092486240325562</v>
      </c>
      <c r="K70" s="45">
        <v>0.7125</v>
      </c>
      <c r="L70" s="1">
        <f t="shared" si="5"/>
        <v>1.2284482758620692</v>
      </c>
      <c r="M70" s="4">
        <f t="shared" si="6"/>
        <v>0.013626545596951662</v>
      </c>
      <c r="N70">
        <v>1.4478</v>
      </c>
      <c r="O70">
        <f t="shared" si="7"/>
        <v>1.1582029375059997</v>
      </c>
      <c r="P70" s="4">
        <f t="shared" si="8"/>
        <v>0.012847350147789947</v>
      </c>
    </row>
    <row r="71" spans="1:16" ht="15">
      <c r="A71" s="1">
        <v>262</v>
      </c>
      <c r="B71" s="1">
        <f>'Emission spectrum 3 rows'!L65</f>
        <v>0.030429809528688557</v>
      </c>
      <c r="C71" s="141">
        <v>0.0015947354410793706</v>
      </c>
      <c r="D71" s="4">
        <f t="shared" si="0"/>
        <v>1.2484651777131999</v>
      </c>
      <c r="E71" s="32">
        <f t="shared" si="1"/>
        <v>0.03799055756101298</v>
      </c>
      <c r="F71" s="15">
        <f t="shared" si="2"/>
        <v>0.030429809528688557</v>
      </c>
      <c r="G71" s="15">
        <f t="shared" si="3"/>
        <v>0.010471439986442774</v>
      </c>
      <c r="H71" s="1">
        <f>'Input Output'!N64</f>
        <v>0.03</v>
      </c>
      <c r="I71" s="1">
        <f t="shared" si="10"/>
        <v>0.9795600945215043</v>
      </c>
      <c r="J71" s="4">
        <f t="shared" si="4"/>
        <v>0.010257404742896143</v>
      </c>
      <c r="K71" s="45">
        <v>0.7</v>
      </c>
      <c r="L71" s="1">
        <f t="shared" si="5"/>
        <v>1.206896551724138</v>
      </c>
      <c r="M71" s="4">
        <f t="shared" si="6"/>
        <v>0.012379626413840173</v>
      </c>
      <c r="N71">
        <v>1.50183</v>
      </c>
      <c r="O71">
        <f t="shared" si="7"/>
        <v>1.2014255543822596</v>
      </c>
      <c r="P71" s="4">
        <f t="shared" si="8"/>
        <v>0.012323508179757218</v>
      </c>
    </row>
    <row r="72" spans="1:16" ht="15">
      <c r="A72" s="1">
        <v>263</v>
      </c>
      <c r="B72" s="1">
        <f>'Emission spectrum 3 rows'!L66</f>
        <v>0.027516997589462824</v>
      </c>
      <c r="C72" s="141">
        <f>(C71+C73)/2</f>
        <v>0.0015630468452571666</v>
      </c>
      <c r="D72" s="4">
        <f t="shared" si="0"/>
        <v>1.2236572331503872</v>
      </c>
      <c r="E72" s="32">
        <f t="shared" si="1"/>
        <v>0.033671373134927955</v>
      </c>
      <c r="F72" s="15">
        <f t="shared" si="2"/>
        <v>0.027516997589462824</v>
      </c>
      <c r="G72" s="15">
        <f t="shared" si="3"/>
        <v>0.009469089466153113</v>
      </c>
      <c r="H72" s="1">
        <f>'Input Output'!N65</f>
        <v>0.033</v>
      </c>
      <c r="I72" s="1">
        <f t="shared" si="10"/>
        <v>0.9775469208401872</v>
      </c>
      <c r="J72" s="4">
        <f t="shared" si="4"/>
        <v>0.009256479250798227</v>
      </c>
      <c r="K72" s="45">
        <v>0.6925</v>
      </c>
      <c r="L72" s="1">
        <f t="shared" si="5"/>
        <v>1.1939655172413794</v>
      </c>
      <c r="M72" s="4">
        <f t="shared" si="6"/>
        <v>0.011051917036513401</v>
      </c>
      <c r="N72">
        <v>1.53921</v>
      </c>
      <c r="O72">
        <f t="shared" si="7"/>
        <v>1.2313285974848804</v>
      </c>
      <c r="P72" s="4">
        <f t="shared" si="8"/>
        <v>0.011397767613533278</v>
      </c>
    </row>
    <row r="73" spans="1:16" ht="15">
      <c r="A73" s="1">
        <v>264</v>
      </c>
      <c r="B73" s="1">
        <f>'Emission spectrum 3 rows'!L67</f>
        <v>0.024210199532522708</v>
      </c>
      <c r="C73" s="141">
        <v>0.0015313582494349627</v>
      </c>
      <c r="D73" s="4">
        <f t="shared" si="0"/>
        <v>1.1988492885875746</v>
      </c>
      <c r="E73" s="32">
        <f t="shared" si="1"/>
        <v>0.029024380486128078</v>
      </c>
      <c r="F73" s="15">
        <f t="shared" si="2"/>
        <v>0.024210199532522708</v>
      </c>
      <c r="G73" s="15">
        <f t="shared" si="3"/>
        <v>0.008331161298450043</v>
      </c>
      <c r="H73" s="1">
        <f>'Input Output'!N66</f>
        <v>0.031</v>
      </c>
      <c r="I73" s="1">
        <f t="shared" si="10"/>
        <v>0.978888420702472</v>
      </c>
      <c r="J73" s="4">
        <f t="shared" si="4"/>
        <v>0.008155277326057317</v>
      </c>
      <c r="K73" s="45">
        <v>0.685</v>
      </c>
      <c r="L73" s="1">
        <f t="shared" si="5"/>
        <v>1.1810344827586208</v>
      </c>
      <c r="M73" s="4">
        <f t="shared" si="6"/>
        <v>0.009631663738533212</v>
      </c>
      <c r="N73">
        <v>1.55503</v>
      </c>
      <c r="O73">
        <f t="shared" si="7"/>
        <v>1.2439841925058397</v>
      </c>
      <c r="P73" s="4">
        <f t="shared" si="8"/>
        <v>0.010145036079116595</v>
      </c>
    </row>
    <row r="74" spans="1:16" ht="15">
      <c r="A74" s="1">
        <v>265</v>
      </c>
      <c r="B74" s="1">
        <f>'Emission spectrum 3 rows'!L68</f>
        <v>0.021231708207296623</v>
      </c>
      <c r="C74" s="141">
        <f>(C73+C75)/2</f>
        <v>0.0014955840722759713</v>
      </c>
      <c r="D74" s="4">
        <f aca="true" t="shared" si="11" ref="D74:D109">C74/$C$80</f>
        <v>1.17084287868794</v>
      </c>
      <c r="E74" s="32">
        <f aca="true" t="shared" si="12" ref="E74:E109">B74*D74</f>
        <v>0.024858994356893538</v>
      </c>
      <c r="F74" s="15">
        <f aca="true" t="shared" si="13" ref="F74:F109">B74/$B$110</f>
        <v>0.021231708207296623</v>
      </c>
      <c r="G74" s="15">
        <f aca="true" t="shared" si="14" ref="G74:G109">F74*$E$112</f>
        <v>0.0073062093304516575</v>
      </c>
      <c r="H74" s="1">
        <f>'Input Output'!N67</f>
        <v>0.03</v>
      </c>
      <c r="I74" s="1">
        <f t="shared" si="10"/>
        <v>0.9795600945215043</v>
      </c>
      <c r="J74" s="4">
        <f aca="true" t="shared" si="15" ref="J74:J109">I74*G74</f>
        <v>0.007156871102331122</v>
      </c>
      <c r="K74" s="45">
        <v>0.675</v>
      </c>
      <c r="L74" s="1">
        <f aca="true" t="shared" si="16" ref="L74:L110">K74/K$80</f>
        <v>1.163793103448276</v>
      </c>
      <c r="M74" s="4">
        <f aca="true" t="shared" si="17" ref="M74:M109">J74*L74</f>
        <v>0.00832911723116122</v>
      </c>
      <c r="N74">
        <v>1.5461</v>
      </c>
      <c r="O74">
        <f aca="true" t="shared" si="18" ref="O74:O110">N74/N$80</f>
        <v>1.2368404211065245</v>
      </c>
      <c r="P74" s="4">
        <f aca="true" t="shared" si="19" ref="P74:P109">J74*O74</f>
        <v>0.008851907468012342</v>
      </c>
    </row>
    <row r="75" spans="1:16" ht="15">
      <c r="A75" s="1">
        <v>266</v>
      </c>
      <c r="B75" s="1">
        <f>'Emission spectrum 3 rows'!L69</f>
        <v>0.018781293491335026</v>
      </c>
      <c r="C75" s="141">
        <v>0.00145980989511698</v>
      </c>
      <c r="D75" s="4">
        <f t="shared" si="11"/>
        <v>1.142836468788305</v>
      </c>
      <c r="E75" s="32">
        <f t="shared" si="12"/>
        <v>0.021463947132914097</v>
      </c>
      <c r="F75" s="15">
        <f t="shared" si="13"/>
        <v>0.018781293491335026</v>
      </c>
      <c r="G75" s="15">
        <f t="shared" si="14"/>
        <v>0.006462977938684417</v>
      </c>
      <c r="H75" s="1">
        <f>'Input Output'!N68</f>
        <v>0.031</v>
      </c>
      <c r="I75" s="1">
        <f aca="true" t="shared" si="20" ref="I75:I106">(1-10^(-H75*$B$2))/(H75*$B$2*(LN(10)))</f>
        <v>0.978888420702472</v>
      </c>
      <c r="J75" s="4">
        <f t="shared" si="15"/>
        <v>0.006326534267433706</v>
      </c>
      <c r="K75" s="45">
        <v>0.662</v>
      </c>
      <c r="L75" s="1">
        <f t="shared" si="16"/>
        <v>1.1413793103448278</v>
      </c>
      <c r="M75" s="4">
        <f t="shared" si="17"/>
        <v>0.007220975319036403</v>
      </c>
      <c r="N75">
        <v>1.5163</v>
      </c>
      <c r="O75">
        <f t="shared" si="18"/>
        <v>1.213001183962113</v>
      </c>
      <c r="P75" s="4">
        <f t="shared" si="19"/>
        <v>0.007674093556773965</v>
      </c>
    </row>
    <row r="76" spans="1:16" ht="15">
      <c r="A76" s="1">
        <v>267</v>
      </c>
      <c r="B76" s="1">
        <f>'Emission spectrum 3 rows'!L70</f>
        <v>0.016955319368851866</v>
      </c>
      <c r="C76" s="141">
        <f>(C75+C77)/2</f>
        <v>0.0014427340331854615</v>
      </c>
      <c r="D76" s="4">
        <f t="shared" si="11"/>
        <v>1.1294683461193125</v>
      </c>
      <c r="E76" s="32">
        <f t="shared" si="12"/>
        <v>0.01915049652546186</v>
      </c>
      <c r="F76" s="15">
        <f t="shared" si="13"/>
        <v>0.016955319368851866</v>
      </c>
      <c r="G76" s="15">
        <f t="shared" si="14"/>
        <v>0.005834627688172548</v>
      </c>
      <c r="H76" s="1">
        <f>'Input Output'!N69</f>
        <v>0.031</v>
      </c>
      <c r="I76" s="1">
        <f t="shared" si="20"/>
        <v>0.978888420702472</v>
      </c>
      <c r="J76" s="4">
        <f t="shared" si="15"/>
        <v>0.00571144948306214</v>
      </c>
      <c r="K76" s="45">
        <v>0.649</v>
      </c>
      <c r="L76" s="1">
        <f t="shared" si="16"/>
        <v>1.1189655172413795</v>
      </c>
      <c r="M76" s="4">
        <f t="shared" si="17"/>
        <v>0.006390915025012637</v>
      </c>
      <c r="N76">
        <v>1.47126</v>
      </c>
      <c r="O76">
        <f t="shared" si="18"/>
        <v>1.1769703369492175</v>
      </c>
      <c r="P76" s="4">
        <f t="shared" si="19"/>
        <v>0.006722206622548081</v>
      </c>
    </row>
    <row r="77" spans="1:16" ht="15">
      <c r="A77" s="1">
        <v>268</v>
      </c>
      <c r="B77" s="1">
        <f>'Emission spectrum 3 rows'!L71</f>
        <v>0.015910333557287645</v>
      </c>
      <c r="C77" s="141">
        <v>0.001425658171253943</v>
      </c>
      <c r="D77" s="4">
        <f t="shared" si="11"/>
        <v>1.1161002234503197</v>
      </c>
      <c r="E77" s="32">
        <f t="shared" si="12"/>
        <v>0.01775752683845786</v>
      </c>
      <c r="F77" s="15">
        <f t="shared" si="13"/>
        <v>0.015910333557287645</v>
      </c>
      <c r="G77" s="15">
        <f t="shared" si="14"/>
        <v>0.005475029439548527</v>
      </c>
      <c r="H77" s="1">
        <f>'Input Output'!N70</f>
        <v>0.03</v>
      </c>
      <c r="I77" s="1">
        <f t="shared" si="20"/>
        <v>0.9795600945215043</v>
      </c>
      <c r="J77" s="4">
        <f t="shared" si="15"/>
        <v>0.005363120355312174</v>
      </c>
      <c r="K77" s="45">
        <v>0.635</v>
      </c>
      <c r="L77" s="1">
        <f t="shared" si="16"/>
        <v>1.0948275862068966</v>
      </c>
      <c r="M77" s="4">
        <f t="shared" si="17"/>
        <v>0.0058716921131435</v>
      </c>
      <c r="N77">
        <v>1.41659</v>
      </c>
      <c r="O77">
        <f t="shared" si="18"/>
        <v>1.1332357364564334</v>
      </c>
      <c r="P77" s="4">
        <f t="shared" si="19"/>
        <v>0.00607767964555668</v>
      </c>
    </row>
    <row r="78" spans="1:16" ht="15">
      <c r="A78" s="1">
        <v>269</v>
      </c>
      <c r="B78" s="1">
        <f>'Emission spectrum 3 rows'!L72</f>
        <v>0.015857631986727398</v>
      </c>
      <c r="C78" s="141">
        <f>(C77+C79)/2</f>
        <v>0.001368883187434557</v>
      </c>
      <c r="D78" s="4">
        <f t="shared" si="11"/>
        <v>1.0716529825864942</v>
      </c>
      <c r="E78" s="32">
        <f t="shared" si="12"/>
        <v>0.01699387861533541</v>
      </c>
      <c r="F78" s="15">
        <f t="shared" si="13"/>
        <v>0.015857631986727398</v>
      </c>
      <c r="G78" s="15">
        <f t="shared" si="14"/>
        <v>0.0054568938895118895</v>
      </c>
      <c r="H78" s="1">
        <f>'Input Output'!N71</f>
        <v>0.03</v>
      </c>
      <c r="I78" s="1">
        <f t="shared" si="20"/>
        <v>0.9795600945215043</v>
      </c>
      <c r="J78" s="4">
        <f t="shared" si="15"/>
        <v>0.005345355494204085</v>
      </c>
      <c r="K78" s="45">
        <v>0.622</v>
      </c>
      <c r="L78" s="1">
        <f t="shared" si="16"/>
        <v>1.0724137931034483</v>
      </c>
      <c r="M78" s="4">
        <f t="shared" si="17"/>
        <v>0.005732432961025761</v>
      </c>
      <c r="N78">
        <v>1.35794</v>
      </c>
      <c r="O78">
        <f t="shared" si="18"/>
        <v>1.0863172378483887</v>
      </c>
      <c r="P78" s="4">
        <f t="shared" si="19"/>
        <v>0.005806751815781491</v>
      </c>
    </row>
    <row r="79" spans="1:16" ht="15">
      <c r="A79" s="1">
        <v>270</v>
      </c>
      <c r="B79" s="1">
        <f>'Emission spectrum 3 rows'!L73</f>
        <v>0.017509678040892027</v>
      </c>
      <c r="C79" s="141">
        <v>0.0013121082036151711</v>
      </c>
      <c r="D79" s="4">
        <f t="shared" si="11"/>
        <v>1.0272057417226688</v>
      </c>
      <c r="E79" s="32">
        <f t="shared" si="12"/>
        <v>0.01798604181931962</v>
      </c>
      <c r="F79" s="15">
        <f t="shared" si="13"/>
        <v>0.017509678040892027</v>
      </c>
      <c r="G79" s="15">
        <f t="shared" si="14"/>
        <v>0.006025392390782989</v>
      </c>
      <c r="H79" s="1">
        <f>'Input Output'!N72</f>
        <v>0.029</v>
      </c>
      <c r="I79" s="1">
        <f t="shared" si="20"/>
        <v>0.9802323851154257</v>
      </c>
      <c r="J79" s="4">
        <f t="shared" si="15"/>
        <v>0.0059062847544735465</v>
      </c>
      <c r="K79" s="45">
        <v>0.6</v>
      </c>
      <c r="L79" s="1">
        <f t="shared" si="16"/>
        <v>1.0344827586206897</v>
      </c>
      <c r="M79" s="4">
        <f t="shared" si="17"/>
        <v>0.006109949746007117</v>
      </c>
      <c r="N79">
        <v>1.30091</v>
      </c>
      <c r="O79">
        <f t="shared" si="18"/>
        <v>1.0406946977696714</v>
      </c>
      <c r="P79" s="4">
        <f t="shared" si="19"/>
        <v>0.006146639227498465</v>
      </c>
    </row>
    <row r="80" spans="1:16" ht="15">
      <c r="A80" s="1">
        <v>271</v>
      </c>
      <c r="B80" s="1">
        <f>'Emission spectrum 3 rows'!L74</f>
        <v>0.0207003522460254</v>
      </c>
      <c r="C80" s="141">
        <f>(C79+C81)/2</f>
        <v>0.0012773567653688428</v>
      </c>
      <c r="D80" s="4">
        <f t="shared" si="11"/>
        <v>1</v>
      </c>
      <c r="E80" s="32">
        <f t="shared" si="12"/>
        <v>0.0207003522460254</v>
      </c>
      <c r="F80" s="15">
        <f t="shared" si="13"/>
        <v>0.0207003522460254</v>
      </c>
      <c r="G80" s="15">
        <f t="shared" si="14"/>
        <v>0.007123360270728015</v>
      </c>
      <c r="H80" s="1">
        <f>'Input Output'!N73</f>
        <v>0.028</v>
      </c>
      <c r="I80" s="1">
        <f t="shared" si="20"/>
        <v>0.9809052931223408</v>
      </c>
      <c r="J80" s="4">
        <f t="shared" si="15"/>
        <v>0.0069873417943745</v>
      </c>
      <c r="K80" s="45">
        <v>0.58</v>
      </c>
      <c r="L80" s="1">
        <f t="shared" si="16"/>
        <v>1</v>
      </c>
      <c r="M80" s="4">
        <f t="shared" si="17"/>
        <v>0.0069873417943745</v>
      </c>
      <c r="N80">
        <v>1.25004</v>
      </c>
      <c r="O80">
        <f t="shared" si="18"/>
        <v>1</v>
      </c>
      <c r="P80" s="4">
        <f t="shared" si="19"/>
        <v>0.0069873417943745</v>
      </c>
    </row>
    <row r="81" spans="1:16" ht="15">
      <c r="A81" s="1">
        <v>272</v>
      </c>
      <c r="B81" s="1">
        <f>'Emission spectrum 3 rows'!L75</f>
        <v>0.025511528875804802</v>
      </c>
      <c r="C81" s="141">
        <v>0.0012426053271225148</v>
      </c>
      <c r="D81" s="4">
        <f t="shared" si="11"/>
        <v>0.9727942582773315</v>
      </c>
      <c r="E81" s="32">
        <f t="shared" si="12"/>
        <v>0.024817468810259258</v>
      </c>
      <c r="F81" s="15">
        <f t="shared" si="13"/>
        <v>0.025511528875804802</v>
      </c>
      <c r="G81" s="15">
        <f t="shared" si="14"/>
        <v>0.008778971926641073</v>
      </c>
      <c r="H81" s="1">
        <f>'Input Output'!N74</f>
        <v>0.029</v>
      </c>
      <c r="I81" s="1">
        <f t="shared" si="20"/>
        <v>0.9802323851154257</v>
      </c>
      <c r="J81" s="4">
        <f t="shared" si="15"/>
        <v>0.008605432590512743</v>
      </c>
      <c r="K81" s="45">
        <v>0.56</v>
      </c>
      <c r="L81" s="1">
        <f t="shared" si="16"/>
        <v>0.9655172413793105</v>
      </c>
      <c r="M81" s="4">
        <f t="shared" si="17"/>
        <v>0.008308693535667476</v>
      </c>
      <c r="N81">
        <v>1.20542</v>
      </c>
      <c r="O81">
        <f t="shared" si="18"/>
        <v>0.9643051422354484</v>
      </c>
      <c r="P81" s="4">
        <f t="shared" si="19"/>
        <v>0.008298262898191954</v>
      </c>
    </row>
    <row r="82" spans="1:16" ht="15">
      <c r="A82" s="1">
        <v>273</v>
      </c>
      <c r="B82" s="1">
        <f>'Emission spectrum 3 rows'!L76</f>
        <v>0.03172943798998691</v>
      </c>
      <c r="C82" s="141">
        <f>(C81+C83)/2</f>
        <v>0.0012080829524795727</v>
      </c>
      <c r="D82" s="4">
        <f t="shared" si="11"/>
        <v>0.9457678428083739</v>
      </c>
      <c r="E82" s="32">
        <f t="shared" si="12"/>
        <v>0.030008682121311987</v>
      </c>
      <c r="F82" s="15">
        <f t="shared" si="13"/>
        <v>0.03172943798998691</v>
      </c>
      <c r="G82" s="15">
        <f t="shared" si="14"/>
        <v>0.01091866531081848</v>
      </c>
      <c r="H82" s="1">
        <f>'Input Output'!N75</f>
        <v>0.029</v>
      </c>
      <c r="I82" s="1">
        <f t="shared" si="20"/>
        <v>0.9802323851154257</v>
      </c>
      <c r="J82" s="4">
        <f t="shared" si="15"/>
        <v>0.010702829339900658</v>
      </c>
      <c r="K82" s="45">
        <v>0.54</v>
      </c>
      <c r="L82" s="1">
        <f t="shared" si="16"/>
        <v>0.9310344827586208</v>
      </c>
      <c r="M82" s="4">
        <f t="shared" si="17"/>
        <v>0.009964703178528201</v>
      </c>
      <c r="N82">
        <v>1.16606</v>
      </c>
      <c r="O82">
        <f t="shared" si="18"/>
        <v>0.9328181498192059</v>
      </c>
      <c r="P82" s="4">
        <f t="shared" si="19"/>
        <v>0.009983793462676844</v>
      </c>
    </row>
    <row r="83" spans="1:16" ht="15">
      <c r="A83" s="1">
        <v>274</v>
      </c>
      <c r="B83" s="1">
        <f>'Emission spectrum 3 rows'!L77</f>
        <v>0.03822835342465271</v>
      </c>
      <c r="C83" s="141">
        <v>0.0011735605778366307</v>
      </c>
      <c r="D83" s="4">
        <f t="shared" si="11"/>
        <v>0.9187414273394164</v>
      </c>
      <c r="E83" s="32">
        <f t="shared" si="12"/>
        <v>0.0351219719902011</v>
      </c>
      <c r="F83" s="15">
        <f t="shared" si="13"/>
        <v>0.03822835342465271</v>
      </c>
      <c r="G83" s="15">
        <f t="shared" si="14"/>
        <v>0.013155057979885655</v>
      </c>
      <c r="H83" s="1">
        <f>'Input Output'!N76</f>
        <v>0.027</v>
      </c>
      <c r="I83" s="1">
        <f t="shared" si="20"/>
        <v>0.9815788191810545</v>
      </c>
      <c r="J83" s="4">
        <f t="shared" si="15"/>
        <v>0.01291272627815447</v>
      </c>
      <c r="K83" s="45">
        <v>0.52</v>
      </c>
      <c r="L83" s="1">
        <f t="shared" si="16"/>
        <v>0.8965517241379312</v>
      </c>
      <c r="M83" s="4">
        <f t="shared" si="17"/>
        <v>0.011576927008000561</v>
      </c>
      <c r="N83">
        <v>1.13096</v>
      </c>
      <c r="O83">
        <f t="shared" si="18"/>
        <v>0.9047390483504527</v>
      </c>
      <c r="P83" s="4">
        <f t="shared" si="19"/>
        <v>0.011682647684507358</v>
      </c>
    </row>
    <row r="84" spans="1:16" ht="15">
      <c r="A84" s="1">
        <v>275</v>
      </c>
      <c r="B84" s="1">
        <f>'Emission spectrum 3 rows'!L78</f>
        <v>0.04358458541743939</v>
      </c>
      <c r="C84" s="141">
        <f>(C83+C85)/2</f>
        <v>0.0011337802889183153</v>
      </c>
      <c r="D84" s="4">
        <f t="shared" si="11"/>
        <v>0.8875987661841137</v>
      </c>
      <c r="E84" s="32">
        <f t="shared" si="12"/>
        <v>0.03868562424116532</v>
      </c>
      <c r="F84" s="15">
        <f t="shared" si="13"/>
        <v>0.04358458541743939</v>
      </c>
      <c r="G84" s="15">
        <f t="shared" si="14"/>
        <v>0.01499823290390391</v>
      </c>
      <c r="H84" s="1">
        <f>'Input Output'!N77</f>
        <v>0.027</v>
      </c>
      <c r="I84" s="1">
        <f t="shared" si="20"/>
        <v>0.9815788191810545</v>
      </c>
      <c r="J84" s="4">
        <f t="shared" si="15"/>
        <v>0.014721947743616438</v>
      </c>
      <c r="K84" s="45">
        <v>0.5</v>
      </c>
      <c r="L84" s="1">
        <f t="shared" si="16"/>
        <v>0.8620689655172414</v>
      </c>
      <c r="M84" s="4">
        <f t="shared" si="17"/>
        <v>0.01269133426173831</v>
      </c>
      <c r="N84">
        <v>1.09911</v>
      </c>
      <c r="O84">
        <f t="shared" si="18"/>
        <v>0.8792598636843622</v>
      </c>
      <c r="P84" s="4">
        <f t="shared" si="19"/>
        <v>0.012944417766220493</v>
      </c>
    </row>
    <row r="85" spans="1:16" ht="15">
      <c r="A85" s="1">
        <v>276</v>
      </c>
      <c r="B85" s="1">
        <f>'Emission spectrum 3 rows'!L79</f>
        <v>0.047031706238047186</v>
      </c>
      <c r="C85" s="142">
        <v>0.001094</v>
      </c>
      <c r="D85" s="4">
        <f t="shared" si="11"/>
        <v>0.856456105028811</v>
      </c>
      <c r="E85" s="32">
        <f t="shared" si="12"/>
        <v>0.040280591937497126</v>
      </c>
      <c r="F85" s="15">
        <f t="shared" si="13"/>
        <v>0.047031706238047186</v>
      </c>
      <c r="G85" s="15">
        <f t="shared" si="14"/>
        <v>0.016184448636374436</v>
      </c>
      <c r="H85" s="1">
        <f>'Input Output'!N78</f>
        <v>0.026</v>
      </c>
      <c r="I85" s="1">
        <f t="shared" si="20"/>
        <v>0.9822529639310887</v>
      </c>
      <c r="J85" s="4">
        <f t="shared" si="15"/>
        <v>0.015897222642669257</v>
      </c>
      <c r="K85" s="45">
        <v>0.48</v>
      </c>
      <c r="L85" s="1">
        <f t="shared" si="16"/>
        <v>0.8275862068965517</v>
      </c>
      <c r="M85" s="4">
        <f t="shared" si="17"/>
        <v>0.013156322187036626</v>
      </c>
      <c r="N85">
        <v>1.06951</v>
      </c>
      <c r="O85">
        <f t="shared" si="18"/>
        <v>0.8555806214201145</v>
      </c>
      <c r="P85" s="4">
        <f t="shared" si="19"/>
        <v>0.013601355627468878</v>
      </c>
    </row>
    <row r="86" spans="1:16" ht="15">
      <c r="A86" s="1">
        <v>277</v>
      </c>
      <c r="B86" s="1">
        <f>'Emission spectrum 3 rows'!L80</f>
        <v>0.047402550052405346</v>
      </c>
      <c r="C86" s="141">
        <f>(C85+C87)/2</f>
        <v>0.0010564247536024572</v>
      </c>
      <c r="D86" s="4">
        <f t="shared" si="11"/>
        <v>0.8270396981045538</v>
      </c>
      <c r="E86" s="32">
        <f t="shared" si="12"/>
        <v>0.03920379068472732</v>
      </c>
      <c r="F86" s="15">
        <f t="shared" si="13"/>
        <v>0.047402550052405346</v>
      </c>
      <c r="G86" s="15">
        <f t="shared" si="14"/>
        <v>0.01631206260460299</v>
      </c>
      <c r="H86" s="1">
        <f>'Input Output'!N79</f>
        <v>0.026</v>
      </c>
      <c r="I86" s="1">
        <f t="shared" si="20"/>
        <v>0.9822529639310887</v>
      </c>
      <c r="J86" s="4">
        <f t="shared" si="15"/>
        <v>0.016022571841200765</v>
      </c>
      <c r="K86" s="45">
        <v>0.46</v>
      </c>
      <c r="L86" s="1">
        <f t="shared" si="16"/>
        <v>0.7931034482758622</v>
      </c>
      <c r="M86" s="4">
        <f t="shared" si="17"/>
        <v>0.012707556977504057</v>
      </c>
      <c r="N86">
        <v>1.04117</v>
      </c>
      <c r="O86">
        <f t="shared" si="18"/>
        <v>0.8329093469008991</v>
      </c>
      <c r="P86" s="4">
        <f t="shared" si="19"/>
        <v>0.013345349847927266</v>
      </c>
    </row>
    <row r="87" spans="1:16" ht="15">
      <c r="A87" s="1">
        <v>278</v>
      </c>
      <c r="B87" s="1">
        <f>'Emission spectrum 3 rows'!L81</f>
        <v>0.045204546652363106</v>
      </c>
      <c r="C87" s="141">
        <v>0.0010188495072049144</v>
      </c>
      <c r="D87" s="4">
        <f t="shared" si="11"/>
        <v>0.7976232911802966</v>
      </c>
      <c r="E87" s="32">
        <f t="shared" si="12"/>
        <v>0.03605619927717112</v>
      </c>
      <c r="F87" s="15">
        <f t="shared" si="13"/>
        <v>0.045204546652363106</v>
      </c>
      <c r="G87" s="15">
        <f t="shared" si="14"/>
        <v>0.01555569044683972</v>
      </c>
      <c r="H87" s="1">
        <f>'Input Output'!N80</f>
        <v>0.025</v>
      </c>
      <c r="I87" s="1">
        <f t="shared" si="20"/>
        <v>0.9829277280126543</v>
      </c>
      <c r="J87" s="4">
        <f t="shared" si="15"/>
        <v>0.015290119468580316</v>
      </c>
      <c r="K87" s="45">
        <v>0.44</v>
      </c>
      <c r="L87" s="1">
        <f t="shared" si="16"/>
        <v>0.7586206896551725</v>
      </c>
      <c r="M87" s="4">
        <f t="shared" si="17"/>
        <v>0.01159940097616438</v>
      </c>
      <c r="N87">
        <v>1.01308</v>
      </c>
      <c r="O87">
        <f t="shared" si="18"/>
        <v>0.8104380659818885</v>
      </c>
      <c r="P87" s="4">
        <f t="shared" si="19"/>
        <v>0.012391694850748253</v>
      </c>
    </row>
    <row r="88" spans="1:16" ht="15">
      <c r="A88" s="1">
        <v>279</v>
      </c>
      <c r="B88" s="1">
        <f>'Emission spectrum 3 rows'!L82</f>
        <v>0.04091858176244603</v>
      </c>
      <c r="C88" s="141">
        <f>(C87+C89)/2</f>
        <v>0.0009740565428923743</v>
      </c>
      <c r="D88" s="4">
        <f t="shared" si="11"/>
        <v>0.7625563736777257</v>
      </c>
      <c r="E88" s="32">
        <f t="shared" si="12"/>
        <v>0.031202725324806366</v>
      </c>
      <c r="F88" s="15">
        <f t="shared" si="13"/>
        <v>0.04091858176244603</v>
      </c>
      <c r="G88" s="15">
        <f t="shared" si="14"/>
        <v>0.01408081351451928</v>
      </c>
      <c r="H88" s="1">
        <f>'Input Output'!N81</f>
        <v>0.025</v>
      </c>
      <c r="I88" s="1">
        <f t="shared" si="20"/>
        <v>0.9829277280126543</v>
      </c>
      <c r="J88" s="4">
        <f t="shared" si="15"/>
        <v>0.013840422036396315</v>
      </c>
      <c r="K88" s="45">
        <v>0.42</v>
      </c>
      <c r="L88" s="1">
        <f t="shared" si="16"/>
        <v>0.7241379310344828</v>
      </c>
      <c r="M88" s="4">
        <f t="shared" si="17"/>
        <v>0.01002237457808009</v>
      </c>
      <c r="N88">
        <v>0.984245</v>
      </c>
      <c r="O88">
        <f t="shared" si="18"/>
        <v>0.7873708041342677</v>
      </c>
      <c r="P88" s="4">
        <f t="shared" si="19"/>
        <v>0.010897544228355005</v>
      </c>
    </row>
    <row r="89" spans="1:16" ht="15">
      <c r="A89" s="1">
        <v>280</v>
      </c>
      <c r="B89" s="1">
        <f>'Emission spectrum 3 rows'!L83</f>
        <v>0.03508730545800764</v>
      </c>
      <c r="C89" s="141">
        <v>0.0009292635785798343</v>
      </c>
      <c r="D89" s="4">
        <f t="shared" si="11"/>
        <v>0.7274894561751548</v>
      </c>
      <c r="E89" s="32">
        <f t="shared" si="12"/>
        <v>0.02552564476629752</v>
      </c>
      <c r="F89" s="15">
        <f t="shared" si="13"/>
        <v>0.03508730545800764</v>
      </c>
      <c r="G89" s="15">
        <f t="shared" si="14"/>
        <v>0.012074167373381767</v>
      </c>
      <c r="H89" s="1">
        <f>'Input Output'!N82</f>
        <v>0.024</v>
      </c>
      <c r="I89" s="1">
        <f t="shared" si="20"/>
        <v>0.9836031120666756</v>
      </c>
      <c r="J89" s="4">
        <f t="shared" si="15"/>
        <v>0.011876188604072224</v>
      </c>
      <c r="K89" s="45">
        <v>0.4</v>
      </c>
      <c r="L89" s="1">
        <f t="shared" si="16"/>
        <v>0.6896551724137931</v>
      </c>
      <c r="M89" s="4">
        <f t="shared" si="17"/>
        <v>0.008190474899360155</v>
      </c>
      <c r="N89">
        <v>0.953658</v>
      </c>
      <c r="O89">
        <f t="shared" si="18"/>
        <v>0.7629019871364117</v>
      </c>
      <c r="P89" s="4">
        <f t="shared" si="19"/>
        <v>0.009060367885653507</v>
      </c>
    </row>
    <row r="90" spans="1:16" ht="15">
      <c r="A90" s="1">
        <v>281</v>
      </c>
      <c r="B90" s="1">
        <f>'Emission spectrum 3 rows'!L84</f>
        <v>0.029243573199647235</v>
      </c>
      <c r="C90" s="141">
        <f>(C89+C91)/2</f>
        <v>0.0008752611032078873</v>
      </c>
      <c r="D90" s="4">
        <f t="shared" si="11"/>
        <v>0.6852127196861494</v>
      </c>
      <c r="E90" s="32">
        <f t="shared" si="12"/>
        <v>0.02003806832547127</v>
      </c>
      <c r="F90" s="15">
        <f t="shared" si="13"/>
        <v>0.029243573199647235</v>
      </c>
      <c r="G90" s="15">
        <f t="shared" si="14"/>
        <v>0.010063234916424718</v>
      </c>
      <c r="H90" s="1">
        <f>'Input Output'!N83</f>
        <v>0.023</v>
      </c>
      <c r="I90" s="1">
        <f t="shared" si="20"/>
        <v>0.9842791167347947</v>
      </c>
      <c r="J90" s="4">
        <f t="shared" si="15"/>
        <v>0.009905031975033268</v>
      </c>
      <c r="K90" s="45">
        <v>0.376</v>
      </c>
      <c r="L90" s="1">
        <f t="shared" si="16"/>
        <v>0.6482758620689656</v>
      </c>
      <c r="M90" s="4">
        <f t="shared" si="17"/>
        <v>0.006421193142435361</v>
      </c>
      <c r="N90">
        <v>0.920321</v>
      </c>
      <c r="O90">
        <f t="shared" si="18"/>
        <v>0.7362332405363028</v>
      </c>
      <c r="P90" s="4">
        <f t="shared" si="19"/>
        <v>0.007292413788594438</v>
      </c>
    </row>
    <row r="91" spans="1:16" ht="15">
      <c r="A91" s="1">
        <v>282</v>
      </c>
      <c r="B91" s="1">
        <f>'Emission spectrum 3 rows'!L85</f>
        <v>0.023720293979294888</v>
      </c>
      <c r="C91" s="141">
        <v>0.0008212586278359403</v>
      </c>
      <c r="D91" s="4">
        <f t="shared" si="11"/>
        <v>0.6429359831971438</v>
      </c>
      <c r="E91" s="32">
        <f t="shared" si="12"/>
        <v>0.01525063053130325</v>
      </c>
      <c r="F91" s="15">
        <f t="shared" si="13"/>
        <v>0.023720293979294888</v>
      </c>
      <c r="G91" s="15">
        <f t="shared" si="14"/>
        <v>0.008162576063146033</v>
      </c>
      <c r="H91" s="1">
        <f>'Input Output'!N84</f>
        <v>0.023</v>
      </c>
      <c r="I91" s="1">
        <f t="shared" si="20"/>
        <v>0.9842791167347947</v>
      </c>
      <c r="J91" s="4">
        <f t="shared" si="15"/>
        <v>0.008034253157713956</v>
      </c>
      <c r="K91" s="45">
        <v>0.352</v>
      </c>
      <c r="L91" s="1">
        <f t="shared" si="16"/>
        <v>0.6068965517241379</v>
      </c>
      <c r="M91" s="4">
        <f t="shared" si="17"/>
        <v>0.004875960537095367</v>
      </c>
      <c r="N91">
        <v>0.883457</v>
      </c>
      <c r="O91">
        <f t="shared" si="18"/>
        <v>0.7067429842245049</v>
      </c>
      <c r="P91" s="4">
        <f t="shared" si="19"/>
        <v>0.005678152052697913</v>
      </c>
    </row>
    <row r="92" spans="1:16" ht="15">
      <c r="A92" s="1">
        <v>283</v>
      </c>
      <c r="B92" s="1">
        <f>'Emission spectrum 3 rows'!L86</f>
        <v>0.018964215617416683</v>
      </c>
      <c r="C92" s="141">
        <f>(C91+C93)/2</f>
        <v>0.0007830257069856196</v>
      </c>
      <c r="D92" s="4">
        <f t="shared" si="11"/>
        <v>0.6130047048833043</v>
      </c>
      <c r="E92" s="32">
        <f t="shared" si="12"/>
        <v>0.011625153397897863</v>
      </c>
      <c r="F92" s="15">
        <f t="shared" si="13"/>
        <v>0.018964215617416683</v>
      </c>
      <c r="G92" s="15">
        <f t="shared" si="14"/>
        <v>0.006525924703554922</v>
      </c>
      <c r="H92" s="1">
        <f>'Input Output'!N85</f>
        <v>0.022</v>
      </c>
      <c r="I92" s="1">
        <f t="shared" si="20"/>
        <v>0.9849557426593478</v>
      </c>
      <c r="J92" s="4">
        <f t="shared" si="15"/>
        <v>0.006427747012928922</v>
      </c>
      <c r="K92" s="45">
        <v>0.32799999999999996</v>
      </c>
      <c r="L92" s="1">
        <f t="shared" si="16"/>
        <v>0.5655172413793104</v>
      </c>
      <c r="M92" s="4">
        <f t="shared" si="17"/>
        <v>0.0036350017590356665</v>
      </c>
      <c r="N92">
        <v>0.843183</v>
      </c>
      <c r="O92">
        <f t="shared" si="18"/>
        <v>0.6745248152059135</v>
      </c>
      <c r="P92" s="4">
        <f t="shared" si="19"/>
        <v>0.004335674866086243</v>
      </c>
    </row>
    <row r="93" spans="1:16" ht="15">
      <c r="A93" s="1">
        <v>284</v>
      </c>
      <c r="B93" s="1">
        <f>'Emission spectrum 3 rows'!L87</f>
        <v>0.015216270624119232</v>
      </c>
      <c r="C93" s="141">
        <v>0.0007447927861352989</v>
      </c>
      <c r="D93" s="4">
        <f t="shared" si="11"/>
        <v>0.5830734265694647</v>
      </c>
      <c r="E93" s="32">
        <f t="shared" si="12"/>
        <v>0.008872203052413489</v>
      </c>
      <c r="F93" s="15">
        <f t="shared" si="13"/>
        <v>0.015216270624119232</v>
      </c>
      <c r="G93" s="15">
        <f t="shared" si="14"/>
        <v>0.005236190009921618</v>
      </c>
      <c r="H93" s="1">
        <f>'Input Output'!N86</f>
        <v>0.022</v>
      </c>
      <c r="I93" s="1">
        <f t="shared" si="20"/>
        <v>0.9849557426593478</v>
      </c>
      <c r="J93" s="4">
        <f t="shared" si="15"/>
        <v>0.0051574154199278055</v>
      </c>
      <c r="K93" s="45">
        <v>0.305</v>
      </c>
      <c r="L93" s="1">
        <f t="shared" si="16"/>
        <v>0.5258620689655172</v>
      </c>
      <c r="M93" s="4">
        <f t="shared" si="17"/>
        <v>0.0027120891432378977</v>
      </c>
      <c r="N93">
        <v>0.799841</v>
      </c>
      <c r="O93">
        <f t="shared" si="18"/>
        <v>0.6398523247256088</v>
      </c>
      <c r="P93" s="4">
        <f t="shared" si="19"/>
        <v>0.0032999842460165085</v>
      </c>
    </row>
    <row r="94" spans="1:16" ht="15">
      <c r="A94" s="1">
        <v>285</v>
      </c>
      <c r="B94" s="1">
        <f>'Emission spectrum 3 rows'!L88</f>
        <v>0.01206708763101618</v>
      </c>
      <c r="C94" s="141">
        <f>(C93+C95)/2</f>
        <v>0.0007103963930676495</v>
      </c>
      <c r="D94" s="4">
        <f t="shared" si="11"/>
        <v>0.5561456378731584</v>
      </c>
      <c r="E94" s="32">
        <f t="shared" si="12"/>
        <v>0.006711058147822793</v>
      </c>
      <c r="F94" s="15">
        <f t="shared" si="13"/>
        <v>0.01206708763101618</v>
      </c>
      <c r="G94" s="15">
        <f t="shared" si="14"/>
        <v>0.004152499995775609</v>
      </c>
      <c r="H94" s="1">
        <f>'Input Output'!N87</f>
        <v>0.02</v>
      </c>
      <c r="I94" s="1">
        <f t="shared" si="20"/>
        <v>0.9863108608506835</v>
      </c>
      <c r="J94" s="4">
        <f t="shared" si="15"/>
        <v>0.0040956558455159005</v>
      </c>
      <c r="K94" s="45">
        <v>0.28</v>
      </c>
      <c r="L94" s="1">
        <f t="shared" si="16"/>
        <v>0.48275862068965525</v>
      </c>
      <c r="M94" s="4">
        <f t="shared" si="17"/>
        <v>0.00197721316680078</v>
      </c>
      <c r="N94">
        <v>0.75377</v>
      </c>
      <c r="O94">
        <f t="shared" si="18"/>
        <v>0.6029967041054687</v>
      </c>
      <c r="P94" s="4">
        <f t="shared" si="19"/>
        <v>0.0024696669759963845</v>
      </c>
    </row>
    <row r="95" spans="1:16" ht="15">
      <c r="A95" s="1">
        <v>286</v>
      </c>
      <c r="B95" s="1">
        <f>'Emission spectrum 3 rows'!L89</f>
        <v>0.009476798995243589</v>
      </c>
      <c r="C95" s="142">
        <v>0.000676</v>
      </c>
      <c r="D95" s="4">
        <f t="shared" si="11"/>
        <v>0.5292178491768521</v>
      </c>
      <c r="E95" s="32">
        <f t="shared" si="12"/>
        <v>0.005015291181344165</v>
      </c>
      <c r="F95" s="15">
        <f t="shared" si="13"/>
        <v>0.009476798995243589</v>
      </c>
      <c r="G95" s="15">
        <f t="shared" si="14"/>
        <v>0.0032611354944143555</v>
      </c>
      <c r="H95" s="1">
        <f>'Input Output'!N88</f>
        <v>0.019</v>
      </c>
      <c r="I95" s="1">
        <f t="shared" si="20"/>
        <v>0.986989354405707</v>
      </c>
      <c r="J95" s="4">
        <f t="shared" si="15"/>
        <v>0.0032187060162615607</v>
      </c>
      <c r="K95" s="45">
        <v>0.255</v>
      </c>
      <c r="L95" s="1">
        <f t="shared" si="16"/>
        <v>0.43965517241379315</v>
      </c>
      <c r="M95" s="4">
        <f t="shared" si="17"/>
        <v>0.0014151207485287897</v>
      </c>
      <c r="N95">
        <v>0.705313</v>
      </c>
      <c r="O95">
        <f t="shared" si="18"/>
        <v>0.5642323445649738</v>
      </c>
      <c r="P95" s="4">
        <f t="shared" si="19"/>
        <v>0.001816098042020647</v>
      </c>
    </row>
    <row r="96" spans="1:16" ht="15">
      <c r="A96" s="1">
        <v>287</v>
      </c>
      <c r="B96" s="1">
        <f>'Emission spectrum 3 rows'!L90</f>
        <v>0.007632398651268658</v>
      </c>
      <c r="C96" s="141">
        <f>(C95+C97)/2</f>
        <v>0.0006519565521150325</v>
      </c>
      <c r="D96" s="4">
        <f t="shared" si="11"/>
        <v>0.5103950358980381</v>
      </c>
      <c r="E96" s="32">
        <f t="shared" si="12"/>
        <v>0.0038955383836024047</v>
      </c>
      <c r="F96" s="15">
        <f t="shared" si="13"/>
        <v>0.007632398651268658</v>
      </c>
      <c r="G96" s="15">
        <f t="shared" si="14"/>
        <v>0.002626444452569367</v>
      </c>
      <c r="H96" s="1">
        <f>'Input Output'!N89</f>
        <v>0.017</v>
      </c>
      <c r="I96" s="1">
        <f t="shared" si="20"/>
        <v>0.9883482136603835</v>
      </c>
      <c r="J96" s="4">
        <f t="shared" si="15"/>
        <v>0.0025958416829751575</v>
      </c>
      <c r="K96" s="45">
        <v>0.23</v>
      </c>
      <c r="L96" s="1">
        <f t="shared" si="16"/>
        <v>0.3965517241379311</v>
      </c>
      <c r="M96" s="4">
        <f t="shared" si="17"/>
        <v>0.0010293854949729076</v>
      </c>
      <c r="N96">
        <v>0.65481</v>
      </c>
      <c r="O96">
        <f t="shared" si="18"/>
        <v>0.5238312374004032</v>
      </c>
      <c r="P96" s="4">
        <f t="shared" si="19"/>
        <v>0.001359782960888422</v>
      </c>
    </row>
    <row r="97" spans="1:16" ht="15">
      <c r="A97" s="1">
        <v>288</v>
      </c>
      <c r="B97" s="1">
        <f>'Emission spectrum 3 rows'!L91</f>
        <v>0.006195816976596327</v>
      </c>
      <c r="C97" s="141">
        <v>0.0006279131042300649</v>
      </c>
      <c r="D97" s="4">
        <f t="shared" si="11"/>
        <v>0.4915722226192242</v>
      </c>
      <c r="E97" s="32">
        <f t="shared" si="12"/>
        <v>0.0030456915221273783</v>
      </c>
      <c r="F97" s="15">
        <f t="shared" si="13"/>
        <v>0.006195816976596327</v>
      </c>
      <c r="G97" s="15">
        <f t="shared" si="14"/>
        <v>0.0021320910857573765</v>
      </c>
      <c r="H97" s="1">
        <f>'Input Output'!N90</f>
        <v>0.017</v>
      </c>
      <c r="I97" s="1">
        <f t="shared" si="20"/>
        <v>0.9883482136603835</v>
      </c>
      <c r="J97" s="4">
        <f t="shared" si="15"/>
        <v>0.0021072484159695305</v>
      </c>
      <c r="K97" s="45">
        <v>0.21</v>
      </c>
      <c r="L97" s="1">
        <f t="shared" si="16"/>
        <v>0.3620689655172414</v>
      </c>
      <c r="M97" s="4">
        <f t="shared" si="17"/>
        <v>0.0007629692540579335</v>
      </c>
      <c r="N97">
        <v>0.602602</v>
      </c>
      <c r="O97">
        <f t="shared" si="18"/>
        <v>0.4820661738824357</v>
      </c>
      <c r="P97" s="4">
        <f t="shared" si="19"/>
        <v>0.001015833181306255</v>
      </c>
    </row>
    <row r="98" spans="1:16" ht="15">
      <c r="A98" s="1">
        <v>289</v>
      </c>
      <c r="B98" s="1">
        <f>'Emission spectrum 3 rows'!L92</f>
        <v>0.0050670691700621575</v>
      </c>
      <c r="C98" s="141">
        <f>(C97+C99)/2</f>
        <v>0.0005924069827582542</v>
      </c>
      <c r="D98" s="4">
        <f t="shared" si="11"/>
        <v>0.46377566457495834</v>
      </c>
      <c r="E98" s="32">
        <f t="shared" si="12"/>
        <v>0.0023499833717928595</v>
      </c>
      <c r="F98" s="15">
        <f t="shared" si="13"/>
        <v>0.0050670691700621575</v>
      </c>
      <c r="G98" s="15">
        <f t="shared" si="14"/>
        <v>0.0017436688412865986</v>
      </c>
      <c r="H98" s="1">
        <f>'Input Output'!N91</f>
        <v>0.016</v>
      </c>
      <c r="I98" s="1">
        <f t="shared" si="20"/>
        <v>0.9890285806525483</v>
      </c>
      <c r="J98" s="4">
        <f t="shared" si="15"/>
        <v>0.001724538319225758</v>
      </c>
      <c r="K98" s="45">
        <v>0.19</v>
      </c>
      <c r="L98" s="1">
        <f t="shared" si="16"/>
        <v>0.32758620689655177</v>
      </c>
      <c r="M98" s="4">
        <f t="shared" si="17"/>
        <v>0.0005649349666429209</v>
      </c>
      <c r="N98">
        <v>0.54903</v>
      </c>
      <c r="O98">
        <f t="shared" si="18"/>
        <v>0.439209945281751</v>
      </c>
      <c r="P98" s="4">
        <f t="shared" si="19"/>
        <v>0.0007574343808234281</v>
      </c>
    </row>
    <row r="99" spans="1:16" ht="15">
      <c r="A99" s="1">
        <v>290</v>
      </c>
      <c r="B99" s="1">
        <f>'Emission spectrum 3 rows'!L93</f>
        <v>0.0041260562124957175</v>
      </c>
      <c r="C99" s="141">
        <v>0.0005569008612864435</v>
      </c>
      <c r="D99" s="4">
        <f t="shared" si="11"/>
        <v>0.43597910653069244</v>
      </c>
      <c r="E99" s="32">
        <f t="shared" si="12"/>
        <v>0.0017988743010192959</v>
      </c>
      <c r="F99" s="15">
        <f t="shared" si="13"/>
        <v>0.0041260562124957175</v>
      </c>
      <c r="G99" s="15">
        <f t="shared" si="14"/>
        <v>0.0014198495054365966</v>
      </c>
      <c r="H99" s="1">
        <f>'Input Output'!N92</f>
        <v>0.016</v>
      </c>
      <c r="I99" s="1">
        <f t="shared" si="20"/>
        <v>0.9890285806525483</v>
      </c>
      <c r="J99" s="4">
        <f t="shared" si="15"/>
        <v>0.0014042717411021797</v>
      </c>
      <c r="K99" s="45">
        <v>0.17</v>
      </c>
      <c r="L99" s="1">
        <f t="shared" si="16"/>
        <v>0.2931034482758621</v>
      </c>
      <c r="M99" s="4">
        <f t="shared" si="17"/>
        <v>0.00041159688963339757</v>
      </c>
      <c r="N99">
        <v>0.494436</v>
      </c>
      <c r="O99">
        <f t="shared" si="18"/>
        <v>0.395536142843429</v>
      </c>
      <c r="P99" s="4">
        <f t="shared" si="19"/>
        <v>0.0005554402279795825</v>
      </c>
    </row>
    <row r="100" spans="1:16" ht="15">
      <c r="A100" s="1">
        <v>291</v>
      </c>
      <c r="B100" s="1">
        <f>'Emission spectrum 3 rows'!L94</f>
        <v>0.003389935106635642</v>
      </c>
      <c r="C100" s="141">
        <f>(C99+C101)/2</f>
        <v>0.0005135863637502241</v>
      </c>
      <c r="D100" s="4">
        <f t="shared" si="11"/>
        <v>0.40206963134682544</v>
      </c>
      <c r="E100" s="32">
        <f t="shared" si="12"/>
        <v>0.001362989958614654</v>
      </c>
      <c r="F100" s="15">
        <f t="shared" si="13"/>
        <v>0.003389935106635642</v>
      </c>
      <c r="G100" s="15">
        <f t="shared" si="14"/>
        <v>0.0011665371087388615</v>
      </c>
      <c r="H100" s="1">
        <f>'Input Output'!N93</f>
        <v>0.014</v>
      </c>
      <c r="I100" s="1">
        <f t="shared" si="20"/>
        <v>0.9903911926031886</v>
      </c>
      <c r="J100" s="4">
        <f t="shared" si="15"/>
        <v>0.0011553280783397565</v>
      </c>
      <c r="K100" s="45">
        <v>0.15</v>
      </c>
      <c r="L100" s="1">
        <f t="shared" si="16"/>
        <v>0.25862068965517243</v>
      </c>
      <c r="M100" s="4">
        <f t="shared" si="17"/>
        <v>0.0002987917443982129</v>
      </c>
      <c r="N100">
        <v>0.439159</v>
      </c>
      <c r="O100">
        <f t="shared" si="18"/>
        <v>0.35131595788934755</v>
      </c>
      <c r="P100" s="4">
        <f t="shared" si="19"/>
        <v>0.0004058851905183907</v>
      </c>
    </row>
    <row r="101" spans="1:16" ht="15">
      <c r="A101" s="1">
        <v>292</v>
      </c>
      <c r="B101" s="1">
        <f>'Emission spectrum 3 rows'!L95</f>
        <v>0.0027996981331118104</v>
      </c>
      <c r="C101" s="141">
        <v>0.00047027186621400474</v>
      </c>
      <c r="D101" s="4">
        <f t="shared" si="11"/>
        <v>0.3681601561629585</v>
      </c>
      <c r="E101" s="32">
        <f t="shared" si="12"/>
        <v>0.0010307373018955874</v>
      </c>
      <c r="F101" s="15">
        <f t="shared" si="13"/>
        <v>0.0027996981331118104</v>
      </c>
      <c r="G101" s="15">
        <f t="shared" si="14"/>
        <v>0.0009634260429200811</v>
      </c>
      <c r="H101" s="1">
        <f>'Input Output'!N94</f>
        <v>0.014</v>
      </c>
      <c r="I101" s="1">
        <f t="shared" si="20"/>
        <v>0.9903911926031886</v>
      </c>
      <c r="J101" s="4">
        <f t="shared" si="15"/>
        <v>0.0009541686676325899</v>
      </c>
      <c r="K101" s="45">
        <v>0.14</v>
      </c>
      <c r="L101" s="1">
        <f t="shared" si="16"/>
        <v>0.24137931034482762</v>
      </c>
      <c r="M101" s="4">
        <f t="shared" si="17"/>
        <v>0.0002303165749457976</v>
      </c>
      <c r="N101">
        <v>0.383541</v>
      </c>
      <c r="O101">
        <f t="shared" si="18"/>
        <v>0.3068229816645867</v>
      </c>
      <c r="P101" s="4">
        <f t="shared" si="19"/>
        <v>0.00029276087561395725</v>
      </c>
    </row>
    <row r="102" spans="1:16" ht="15">
      <c r="A102" s="1">
        <v>293</v>
      </c>
      <c r="B102" s="1">
        <f>'Emission spectrum 3 rows'!L96</f>
        <v>0.0023664551437915012</v>
      </c>
      <c r="C102" s="141">
        <f>(C101+C103)/2</f>
        <v>0.000450498041821606</v>
      </c>
      <c r="D102" s="4">
        <f t="shared" si="11"/>
        <v>0.3526798886852277</v>
      </c>
      <c r="E102" s="32">
        <f t="shared" si="12"/>
        <v>0.0008346011366909712</v>
      </c>
      <c r="F102" s="15">
        <f t="shared" si="13"/>
        <v>0.0023664551437915012</v>
      </c>
      <c r="G102" s="15">
        <f t="shared" si="14"/>
        <v>0.0008143394060833436</v>
      </c>
      <c r="H102" s="1">
        <f>'Input Output'!N95</f>
        <v>0.013</v>
      </c>
      <c r="I102" s="1">
        <f t="shared" si="20"/>
        <v>0.9910734388584573</v>
      </c>
      <c r="J102" s="4">
        <f t="shared" si="15"/>
        <v>0.0008070701555849731</v>
      </c>
      <c r="K102" s="45">
        <v>0.125</v>
      </c>
      <c r="L102" s="1">
        <f t="shared" si="16"/>
        <v>0.21551724137931036</v>
      </c>
      <c r="M102" s="4">
        <f t="shared" si="17"/>
        <v>0.0001739375335312442</v>
      </c>
      <c r="N102">
        <v>0.327924</v>
      </c>
      <c r="O102">
        <f t="shared" si="18"/>
        <v>0.2623308054142267</v>
      </c>
      <c r="P102" s="4">
        <f t="shared" si="19"/>
        <v>0.00021171936394039125</v>
      </c>
    </row>
    <row r="103" spans="1:16" ht="15">
      <c r="A103" s="1">
        <v>294</v>
      </c>
      <c r="B103" s="1">
        <f>'Emission spectrum 3 rows'!L97</f>
        <v>0.0019621142627271053</v>
      </c>
      <c r="C103" s="141">
        <v>0.0004307242174292073</v>
      </c>
      <c r="D103" s="4">
        <f t="shared" si="11"/>
        <v>0.3371996212074969</v>
      </c>
      <c r="E103" s="32">
        <f t="shared" si="12"/>
        <v>0.000661624186157407</v>
      </c>
      <c r="F103" s="15">
        <f t="shared" si="13"/>
        <v>0.0019621142627271053</v>
      </c>
      <c r="G103" s="15">
        <f t="shared" si="14"/>
        <v>0.0006751984999879746</v>
      </c>
      <c r="H103" s="1">
        <f>'Input Output'!N96</f>
        <v>0.012</v>
      </c>
      <c r="I103" s="1">
        <f t="shared" si="20"/>
        <v>0.991756312832751</v>
      </c>
      <c r="J103" s="4">
        <f t="shared" si="15"/>
        <v>0.000669632374778278</v>
      </c>
      <c r="K103" s="45">
        <v>0.11</v>
      </c>
      <c r="L103" s="1">
        <f t="shared" si="16"/>
        <v>0.18965517241379312</v>
      </c>
      <c r="M103" s="4">
        <f t="shared" si="17"/>
        <v>0.00012699924349243206</v>
      </c>
      <c r="N103">
        <v>0.272647</v>
      </c>
      <c r="O103">
        <f t="shared" si="18"/>
        <v>0.21811062046014526</v>
      </c>
      <c r="P103" s="4">
        <f t="shared" si="19"/>
        <v>0.00014605393274309074</v>
      </c>
    </row>
    <row r="104" spans="1:16" ht="15">
      <c r="A104" s="1">
        <v>295</v>
      </c>
      <c r="B104" s="1">
        <f>'Emission spectrum 3 rows'!L98</f>
        <v>0.0016064366460582906</v>
      </c>
      <c r="C104" s="141">
        <f>(C103+C105)/2</f>
        <v>0.00040247065277236805</v>
      </c>
      <c r="D104" s="4">
        <f t="shared" si="11"/>
        <v>0.31508084795413654</v>
      </c>
      <c r="E104" s="32">
        <f t="shared" si="12"/>
        <v>0.0005061574206246453</v>
      </c>
      <c r="F104" s="15">
        <f t="shared" si="13"/>
        <v>0.0016064366460582906</v>
      </c>
      <c r="G104" s="15">
        <f t="shared" si="14"/>
        <v>0.0005528034907797457</v>
      </c>
      <c r="H104" s="1">
        <f>'Input Output'!N97</f>
        <v>0.011</v>
      </c>
      <c r="I104" s="1">
        <f t="shared" si="20"/>
        <v>0.9924398151762677</v>
      </c>
      <c r="J104" s="4">
        <f t="shared" si="15"/>
        <v>0.0005486241942182464</v>
      </c>
      <c r="K104" s="45">
        <v>0.095</v>
      </c>
      <c r="L104" s="1">
        <f t="shared" si="16"/>
        <v>0.16379310344827588</v>
      </c>
      <c r="M104" s="4">
        <f t="shared" si="17"/>
        <v>8.986085939781623E-05</v>
      </c>
      <c r="N104">
        <v>0.218052</v>
      </c>
      <c r="O104">
        <f t="shared" si="18"/>
        <v>0.17443601804742248</v>
      </c>
      <c r="P104" s="4">
        <f t="shared" si="19"/>
        <v>9.569981984390664E-05</v>
      </c>
    </row>
    <row r="105" spans="1:16" ht="15">
      <c r="A105" s="1">
        <v>296</v>
      </c>
      <c r="B105" s="1">
        <f>'Emission spectrum 3 rows'!L99</f>
        <v>0.0013166243956672149</v>
      </c>
      <c r="C105" s="141">
        <v>0.0003742170881155288</v>
      </c>
      <c r="D105" s="4">
        <f t="shared" si="11"/>
        <v>0.29296207470077623</v>
      </c>
      <c r="E105" s="32">
        <f t="shared" si="12"/>
        <v>0.00038572101455632295</v>
      </c>
      <c r="F105" s="15">
        <f t="shared" si="13"/>
        <v>0.0013166243956672149</v>
      </c>
      <c r="G105" s="15">
        <f t="shared" si="14"/>
        <v>0.0004530739284094989</v>
      </c>
      <c r="H105" s="1">
        <f>'Input Output'!N98</f>
        <v>0.011</v>
      </c>
      <c r="I105" s="1">
        <f t="shared" si="20"/>
        <v>0.9924398151762677</v>
      </c>
      <c r="J105" s="4">
        <f t="shared" si="15"/>
        <v>0.0004496486057719086</v>
      </c>
      <c r="K105" s="45">
        <v>0.08</v>
      </c>
      <c r="L105" s="1">
        <f t="shared" si="16"/>
        <v>0.13793103448275865</v>
      </c>
      <c r="M105" s="4">
        <f t="shared" si="17"/>
        <v>6.202049734784947E-05</v>
      </c>
      <c r="N105">
        <v>0.164481</v>
      </c>
      <c r="O105">
        <f t="shared" si="18"/>
        <v>0.1315805894211385</v>
      </c>
      <c r="P105" s="4">
        <f t="shared" si="19"/>
        <v>5.916502857986088E-05</v>
      </c>
    </row>
    <row r="106" spans="1:16" ht="15">
      <c r="A106" s="1">
        <v>297</v>
      </c>
      <c r="B106" s="1">
        <f>'Emission spectrum 3 rows'!L100</f>
        <v>0.0010788075921037278</v>
      </c>
      <c r="C106" s="141">
        <f>(C105+C107)/2</f>
        <v>0.0003484516881777519</v>
      </c>
      <c r="D106" s="4">
        <f t="shared" si="11"/>
        <v>0.27279120260277073</v>
      </c>
      <c r="E106" s="32">
        <f t="shared" si="12"/>
        <v>0.00029428922042697527</v>
      </c>
      <c r="F106" s="15">
        <f t="shared" si="13"/>
        <v>0.0010788075921037278</v>
      </c>
      <c r="G106" s="15">
        <f t="shared" si="14"/>
        <v>0.0003712369263101292</v>
      </c>
      <c r="H106" s="1">
        <f>'Input Output'!N99</f>
        <v>0.011</v>
      </c>
      <c r="I106" s="1">
        <f t="shared" si="20"/>
        <v>0.9924398151762677</v>
      </c>
      <c r="J106" s="4">
        <f t="shared" si="15"/>
        <v>0.0003684303065338303</v>
      </c>
      <c r="K106" s="45">
        <v>0.07100000000000001</v>
      </c>
      <c r="L106" s="1">
        <f t="shared" si="16"/>
        <v>0.1224137931034483</v>
      </c>
      <c r="M106" s="4">
        <f t="shared" si="17"/>
        <v>4.5100951317072344E-05</v>
      </c>
      <c r="N106">
        <v>0.112273</v>
      </c>
      <c r="O106">
        <f t="shared" si="18"/>
        <v>0.0898155259031711</v>
      </c>
      <c r="P106" s="4">
        <f t="shared" si="19"/>
        <v>3.3090761740002506E-05</v>
      </c>
    </row>
    <row r="107" spans="1:16" ht="15">
      <c r="A107" s="1">
        <v>298</v>
      </c>
      <c r="B107" s="1">
        <f>'Emission spectrum 3 rows'!L101</f>
        <v>0.0008830438070440413</v>
      </c>
      <c r="C107" s="141">
        <v>0.00032268628823997495</v>
      </c>
      <c r="D107" s="4">
        <f t="shared" si="11"/>
        <v>0.25262033050476523</v>
      </c>
      <c r="E107" s="32">
        <f t="shared" si="12"/>
        <v>0.00022307481838565186</v>
      </c>
      <c r="F107" s="15">
        <f t="shared" si="13"/>
        <v>0.0008830438070440413</v>
      </c>
      <c r="G107" s="15">
        <f t="shared" si="14"/>
        <v>0.00030387111763364826</v>
      </c>
      <c r="H107" s="1">
        <f>'Input Output'!N100</f>
        <v>0.011</v>
      </c>
      <c r="I107" s="1">
        <f>(1-10^(-H107*$B$2))/(H107*$B$2*(LN(10)))</f>
        <v>0.9924398151762677</v>
      </c>
      <c r="J107" s="4">
        <f t="shared" si="15"/>
        <v>0.00030157379582174376</v>
      </c>
      <c r="K107" s="45">
        <v>0.062000000000000006</v>
      </c>
      <c r="L107" s="1">
        <f t="shared" si="16"/>
        <v>0.10689655172413795</v>
      </c>
      <c r="M107" s="4">
        <f t="shared" si="17"/>
        <v>3.223719886370365E-05</v>
      </c>
      <c r="N107">
        <v>0.0617697</v>
      </c>
      <c r="O107">
        <f t="shared" si="18"/>
        <v>0.04941417874628012</v>
      </c>
      <c r="P107" s="4">
        <f t="shared" si="19"/>
        <v>1.490202145192983E-05</v>
      </c>
    </row>
    <row r="108" spans="1:16" ht="15">
      <c r="A108" s="1">
        <v>299</v>
      </c>
      <c r="B108" s="1">
        <f>'Emission spectrum 3 rows'!L102</f>
        <v>0.0007407624520008598</v>
      </c>
      <c r="C108" s="141">
        <f>(C107+C109)/2</f>
        <v>0.0003032547585959971</v>
      </c>
      <c r="D108" s="4">
        <f t="shared" si="11"/>
        <v>0.23740803416689216</v>
      </c>
      <c r="E108" s="32">
        <f t="shared" si="12"/>
        <v>0.00017586295751417092</v>
      </c>
      <c r="F108" s="15">
        <f t="shared" si="13"/>
        <v>0.0007407624520008598</v>
      </c>
      <c r="G108" s="15">
        <f t="shared" si="14"/>
        <v>0.0002549095666545074</v>
      </c>
      <c r="H108" s="1">
        <f>'Input Output'!N101</f>
        <v>0.01</v>
      </c>
      <c r="I108" s="1">
        <f>(1-10^(-H108*$B$2))/(H108*$B$2*(LN(10)))</f>
        <v>0.9931239465399355</v>
      </c>
      <c r="J108" s="4">
        <f t="shared" si="15"/>
        <v>0.0002531567948467091</v>
      </c>
      <c r="K108" s="45">
        <v>0.053000000000000005</v>
      </c>
      <c r="L108" s="1">
        <f t="shared" si="16"/>
        <v>0.0913793103448276</v>
      </c>
      <c r="M108" s="4">
        <f t="shared" si="17"/>
        <v>2.3133293322199283E-05</v>
      </c>
      <c r="N108">
        <v>0.0133125</v>
      </c>
      <c r="O108">
        <f t="shared" si="18"/>
        <v>0.01064965921090525</v>
      </c>
      <c r="P108" s="4">
        <f t="shared" si="19"/>
        <v>2.6960335920425066E-06</v>
      </c>
    </row>
    <row r="109" spans="1:16" ht="15">
      <c r="A109" s="1">
        <v>300</v>
      </c>
      <c r="B109" s="1">
        <f>'Emission spectrum 3 rows'!L103</f>
        <v>0.0006142245636839742</v>
      </c>
      <c r="C109" s="141">
        <v>0.0002838232289520192</v>
      </c>
      <c r="D109" s="4">
        <f t="shared" si="11"/>
        <v>0.22219573782901902</v>
      </c>
      <c r="E109" s="32">
        <f t="shared" si="12"/>
        <v>0.00013647808012046792</v>
      </c>
      <c r="F109" s="15">
        <f t="shared" si="13"/>
        <v>0.0006142245636839742</v>
      </c>
      <c r="G109" s="15">
        <f t="shared" si="14"/>
        <v>0.00021136562326333193</v>
      </c>
      <c r="H109" s="1">
        <f>'Input Output'!N102</f>
        <v>0.01</v>
      </c>
      <c r="I109" s="1">
        <f>(1-10^(-H109*$B$2))/(H109*$B$2*(LN(10)))</f>
        <v>0.9931239465399355</v>
      </c>
      <c r="J109" s="4">
        <f t="shared" si="15"/>
        <v>0.0002099122619381534</v>
      </c>
      <c r="K109" s="45">
        <v>0.045</v>
      </c>
      <c r="L109" s="1">
        <f t="shared" si="16"/>
        <v>0.07758620689655173</v>
      </c>
      <c r="M109" s="4">
        <f t="shared" si="17"/>
        <v>1.628629618485673E-05</v>
      </c>
      <c r="N109">
        <v>0</v>
      </c>
      <c r="O109">
        <f t="shared" si="18"/>
        <v>0</v>
      </c>
      <c r="P109" s="4">
        <f t="shared" si="19"/>
        <v>0</v>
      </c>
    </row>
    <row r="110" spans="1:16" ht="15">
      <c r="A110" s="14" t="s">
        <v>48</v>
      </c>
      <c r="B110" s="1">
        <f>SUM(B9:B109)</f>
        <v>1</v>
      </c>
      <c r="D110" s="45"/>
      <c r="E110" s="46">
        <f>SUM(E9:E109)</f>
        <v>1.0408165823949425</v>
      </c>
      <c r="F110" s="140"/>
      <c r="G110" s="48">
        <f>SUM(G9:G109)</f>
        <v>0.3441178288207993</v>
      </c>
      <c r="I110" s="1" t="s">
        <v>47</v>
      </c>
      <c r="J110" s="15">
        <f>SUM(J9:J109)</f>
        <v>0.3374417047775822</v>
      </c>
      <c r="L110" s="1">
        <f t="shared" si="16"/>
        <v>0</v>
      </c>
      <c r="M110" s="150">
        <f>SUM(M9:M109)</f>
        <v>0.32092068422562336</v>
      </c>
      <c r="N110" s="1" t="s">
        <v>96</v>
      </c>
      <c r="O110" t="e">
        <f t="shared" si="18"/>
        <v>#VALUE!</v>
      </c>
      <c r="P110" s="154">
        <f>SUM(P9:P109)</f>
        <v>0.30834554062001635</v>
      </c>
    </row>
    <row r="111" spans="4:10" ht="15">
      <c r="D111" s="19" t="s">
        <v>49</v>
      </c>
      <c r="E111" s="46">
        <f>B110/E110</f>
        <v>0.9607840775355225</v>
      </c>
      <c r="F111" s="140"/>
      <c r="G111" s="47"/>
      <c r="J111" s="4"/>
    </row>
    <row r="112" spans="4:7" ht="18">
      <c r="D112" s="45" t="s">
        <v>19</v>
      </c>
      <c r="E112" s="46">
        <f>E1*B1*B5*B4*E111</f>
        <v>0.3441178288207992</v>
      </c>
      <c r="F112" s="140"/>
      <c r="G112" s="45"/>
    </row>
    <row r="120" ht="15">
      <c r="A120" s="14"/>
    </row>
    <row r="125" ht="15">
      <c r="B125" s="4"/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880"/>
  <sheetViews>
    <sheetView zoomScalePageLayoutView="0" workbookViewId="0" topLeftCell="A850">
      <selection activeCell="B861" sqref="B861"/>
    </sheetView>
  </sheetViews>
  <sheetFormatPr defaultColWidth="8.8515625" defaultRowHeight="15"/>
  <cols>
    <col min="1" max="1" width="11.421875" style="0" customWidth="1"/>
    <col min="2" max="2" width="15.140625" style="0" customWidth="1"/>
    <col min="3" max="4" width="8.8515625" style="0" customWidth="1"/>
    <col min="5" max="5" width="10.00390625" style="0" customWidth="1"/>
    <col min="6" max="6" width="10.28125" style="0" customWidth="1"/>
    <col min="7" max="7" width="11.7109375" style="0" customWidth="1"/>
    <col min="8" max="8" width="11.28125" style="0" customWidth="1"/>
    <col min="9" max="9" width="6.421875" style="0" customWidth="1"/>
    <col min="10" max="10" width="7.28125" style="18" customWidth="1"/>
    <col min="11" max="12" width="12.8515625" style="17" bestFit="1" customWidth="1"/>
    <col min="13" max="13" width="12.8515625" style="0" bestFit="1" customWidth="1"/>
    <col min="14" max="17" width="8.8515625" style="0" customWidth="1"/>
    <col min="18" max="18" width="12.8515625" style="0" bestFit="1" customWidth="1"/>
  </cols>
  <sheetData>
    <row r="1" spans="2:18" ht="15">
      <c r="B1" s="170"/>
      <c r="E1" s="170" t="s">
        <v>62</v>
      </c>
      <c r="F1" s="170"/>
      <c r="G1" s="170"/>
      <c r="H1" s="170"/>
      <c r="J1" s="172" t="s">
        <v>16</v>
      </c>
      <c r="K1" s="170"/>
      <c r="L1" s="170"/>
      <c r="M1" s="1"/>
      <c r="O1" s="170"/>
      <c r="P1" s="170"/>
      <c r="Q1" s="170"/>
      <c r="R1" s="170"/>
    </row>
    <row r="2" spans="1:12" ht="15">
      <c r="A2" s="171" t="s">
        <v>15</v>
      </c>
      <c r="B2" s="171"/>
      <c r="E2" s="1" t="s">
        <v>43</v>
      </c>
      <c r="F2" s="1" t="s">
        <v>44</v>
      </c>
      <c r="G2" s="1" t="s">
        <v>45</v>
      </c>
      <c r="H2" s="1" t="s">
        <v>18</v>
      </c>
      <c r="K2" s="17" t="s">
        <v>46</v>
      </c>
      <c r="L2" s="1" t="s">
        <v>21</v>
      </c>
    </row>
    <row r="3" spans="1:13" ht="15">
      <c r="A3" s="1">
        <v>200.11</v>
      </c>
      <c r="B3" s="138">
        <v>-9.7292E-05</v>
      </c>
      <c r="C3" s="138"/>
      <c r="E3">
        <v>200.11</v>
      </c>
      <c r="F3">
        <f>A3</f>
        <v>200.11</v>
      </c>
      <c r="G3">
        <f>B3</f>
        <v>-9.7292E-05</v>
      </c>
      <c r="H3">
        <f>B3</f>
        <v>-9.7292E-05</v>
      </c>
      <c r="J3" s="18">
        <v>200.11</v>
      </c>
      <c r="K3" s="17">
        <f>H3</f>
        <v>-9.7292E-05</v>
      </c>
      <c r="L3">
        <f>K3/$K$104</f>
        <v>-2.7580368328830818E-05</v>
      </c>
      <c r="M3">
        <f>J3*K3</f>
        <v>-0.01946910212</v>
      </c>
    </row>
    <row r="4" spans="1:13" ht="15">
      <c r="A4" s="1">
        <v>200.23</v>
      </c>
      <c r="B4" s="138">
        <v>0.00038555</v>
      </c>
      <c r="C4" s="138"/>
      <c r="J4" s="18">
        <v>201</v>
      </c>
      <c r="K4" s="17">
        <f>H5</f>
        <v>0.000289471</v>
      </c>
      <c r="L4">
        <f aca="true" t="shared" si="0" ref="L4:L34">K4/$K$104</f>
        <v>8.205933479129822E-05</v>
      </c>
      <c r="M4">
        <f aca="true" t="shared" si="1" ref="M4:M67">J4*K4</f>
        <v>0.058183671000000006</v>
      </c>
    </row>
    <row r="5" spans="1:13" ht="15">
      <c r="A5" s="1">
        <v>200.35</v>
      </c>
      <c r="B5" s="138">
        <v>-0.00017188</v>
      </c>
      <c r="C5" s="138"/>
      <c r="E5">
        <v>201</v>
      </c>
      <c r="F5">
        <f>A10</f>
        <v>200.94</v>
      </c>
      <c r="G5">
        <f>B10</f>
        <v>7.2952E-05</v>
      </c>
      <c r="H5">
        <f>(G6)-(((G6-G5)*(F6-E5))/(F6-F5))</f>
        <v>0.000289471</v>
      </c>
      <c r="J5" s="18">
        <v>202</v>
      </c>
      <c r="K5" s="17">
        <f>H7</f>
        <v>0</v>
      </c>
      <c r="L5">
        <f t="shared" si="0"/>
        <v>0</v>
      </c>
      <c r="M5">
        <f t="shared" si="1"/>
        <v>0</v>
      </c>
    </row>
    <row r="6" spans="1:13" ht="15">
      <c r="A6" s="1">
        <v>200.46</v>
      </c>
      <c r="B6" s="138">
        <v>0.00017025</v>
      </c>
      <c r="C6" s="138"/>
      <c r="F6">
        <f>A11</f>
        <v>201.06</v>
      </c>
      <c r="G6">
        <f>B11</f>
        <v>0.00050599</v>
      </c>
      <c r="J6" s="18">
        <v>203</v>
      </c>
      <c r="K6" s="17">
        <f>H9</f>
        <v>0.0002167767272727432</v>
      </c>
      <c r="L6">
        <f t="shared" si="0"/>
        <v>6.145193832278875E-05</v>
      </c>
      <c r="M6">
        <f>J6*K6</f>
        <v>0.04400567563636687</v>
      </c>
    </row>
    <row r="7" spans="1:13" ht="15">
      <c r="A7" s="1">
        <v>200.58</v>
      </c>
      <c r="B7" s="138">
        <v>-0.00022495</v>
      </c>
      <c r="C7" s="138"/>
      <c r="E7">
        <v>202</v>
      </c>
      <c r="F7">
        <f>A19</f>
        <v>202</v>
      </c>
      <c r="G7">
        <f>B19</f>
        <v>0</v>
      </c>
      <c r="H7">
        <f>(G8)-(((G8-G7)*(F8-E7))/(F8-F7))</f>
        <v>0</v>
      </c>
      <c r="J7" s="18">
        <v>204</v>
      </c>
      <c r="K7" s="17">
        <f>H11</f>
        <v>0.0001396185000000045</v>
      </c>
      <c r="L7">
        <f t="shared" si="0"/>
        <v>3.9579098543754776E-05</v>
      </c>
      <c r="M7">
        <f t="shared" si="1"/>
        <v>0.02848217400000092</v>
      </c>
    </row>
    <row r="8" spans="1:13" ht="15">
      <c r="A8" s="1">
        <v>200.7</v>
      </c>
      <c r="B8" s="138">
        <v>0</v>
      </c>
      <c r="C8" s="138"/>
      <c r="F8">
        <f>A20</f>
        <v>202.12</v>
      </c>
      <c r="G8">
        <f>B20</f>
        <v>4.9932E-05</v>
      </c>
      <c r="J8" s="18">
        <v>205</v>
      </c>
      <c r="K8" s="17">
        <f>H13</f>
        <v>0.00021098666666667605</v>
      </c>
      <c r="L8">
        <f t="shared" si="0"/>
        <v>5.981057002774305E-05</v>
      </c>
      <c r="M8">
        <f t="shared" si="1"/>
        <v>0.04325226666666859</v>
      </c>
    </row>
    <row r="9" spans="1:13" ht="15">
      <c r="A9" s="1">
        <v>200.82</v>
      </c>
      <c r="B9" s="138">
        <v>0.00027609</v>
      </c>
      <c r="C9" s="138"/>
      <c r="E9">
        <v>203</v>
      </c>
      <c r="F9">
        <f>A27</f>
        <v>202.95</v>
      </c>
      <c r="G9">
        <f>B27</f>
        <v>6.2399E-05</v>
      </c>
      <c r="H9">
        <f>(G10)-(((G10-G9)*(F10-E9))/(F10-F9))</f>
        <v>0.0002167767272727432</v>
      </c>
      <c r="J9" s="18">
        <v>206</v>
      </c>
      <c r="K9" s="17">
        <f>H15</f>
        <v>-5.2004166666676566E-05</v>
      </c>
      <c r="L9">
        <f t="shared" si="0"/>
        <v>-1.4742158361436148E-05</v>
      </c>
      <c r="M9">
        <f t="shared" si="1"/>
        <v>-0.010712858333335372</v>
      </c>
    </row>
    <row r="10" spans="1:13" ht="15">
      <c r="A10" s="1">
        <v>200.94</v>
      </c>
      <c r="B10" s="138">
        <v>7.2952E-05</v>
      </c>
      <c r="C10" s="138"/>
      <c r="F10">
        <f>A28</f>
        <v>203.06</v>
      </c>
      <c r="G10">
        <f>B28</f>
        <v>0.00040203</v>
      </c>
      <c r="J10" s="18">
        <v>207</v>
      </c>
      <c r="K10" s="17">
        <f>H17</f>
        <v>0.00026177947368421096</v>
      </c>
      <c r="L10">
        <f t="shared" si="0"/>
        <v>7.420933175531402E-05</v>
      </c>
      <c r="M10">
        <f t="shared" si="1"/>
        <v>0.054188351052631666</v>
      </c>
    </row>
    <row r="11" spans="1:13" ht="15">
      <c r="A11" s="1">
        <v>201.06</v>
      </c>
      <c r="B11" s="138">
        <v>0.00050599</v>
      </c>
      <c r="C11" s="138"/>
      <c r="E11">
        <v>204</v>
      </c>
      <c r="F11">
        <f>A35</f>
        <v>203.89</v>
      </c>
      <c r="G11">
        <f>B35</f>
        <v>8.7352E-05</v>
      </c>
      <c r="H11">
        <f>(G12)-(((G12-G11)*(F12-E11))/(F12-F11))</f>
        <v>0.0001396185000000045</v>
      </c>
      <c r="J11" s="18">
        <v>208</v>
      </c>
      <c r="K11" s="17">
        <f>H19</f>
        <v>5.7731818181799255E-05</v>
      </c>
      <c r="L11">
        <f t="shared" si="0"/>
        <v>1.636583490674583E-05</v>
      </c>
      <c r="M11">
        <f t="shared" si="1"/>
        <v>0.012008218181814245</v>
      </c>
    </row>
    <row r="12" spans="1:13" ht="15">
      <c r="A12" s="1">
        <v>201.17</v>
      </c>
      <c r="B12" s="138">
        <v>0</v>
      </c>
      <c r="C12" s="138"/>
      <c r="F12">
        <f>A36</f>
        <v>204.01</v>
      </c>
      <c r="G12">
        <f>B36</f>
        <v>0.00014437</v>
      </c>
      <c r="J12" s="18">
        <v>209</v>
      </c>
      <c r="K12" s="17">
        <f>H21</f>
        <v>4.9129499999993343E-05</v>
      </c>
      <c r="L12">
        <f t="shared" si="0"/>
        <v>1.3927246904278975E-05</v>
      </c>
      <c r="M12">
        <f t="shared" si="1"/>
        <v>0.010268065499998608</v>
      </c>
    </row>
    <row r="13" spans="1:13" ht="15">
      <c r="A13" s="1">
        <v>201.29</v>
      </c>
      <c r="B13" s="138">
        <v>-1.7745E-05</v>
      </c>
      <c r="C13" s="138"/>
      <c r="E13">
        <v>205</v>
      </c>
      <c r="F13">
        <f>A44</f>
        <v>204.95</v>
      </c>
      <c r="G13">
        <f>B44</f>
        <v>0.00016152</v>
      </c>
      <c r="H13">
        <f>(G14)-(((G14-G13)*(F14-E13))/(F14-F13))</f>
        <v>0.00021098666666667605</v>
      </c>
      <c r="J13" s="18">
        <v>210</v>
      </c>
      <c r="K13" s="17">
        <f>H23</f>
        <v>5.059516666667534E-05</v>
      </c>
      <c r="L13">
        <f t="shared" si="0"/>
        <v>1.4342734575561087E-05</v>
      </c>
      <c r="M13">
        <f t="shared" si="1"/>
        <v>0.010624985000001821</v>
      </c>
    </row>
    <row r="14" spans="1:13" ht="15">
      <c r="A14" s="1">
        <v>201.41</v>
      </c>
      <c r="B14" s="138">
        <v>0.00024617</v>
      </c>
      <c r="C14" s="138"/>
      <c r="F14">
        <f>A45</f>
        <v>205.07</v>
      </c>
      <c r="G14">
        <f>B45</f>
        <v>0.00028024</v>
      </c>
      <c r="J14" s="18">
        <v>211</v>
      </c>
      <c r="K14" s="17">
        <f>H25</f>
        <v>6.073283333333405E-05</v>
      </c>
      <c r="L14">
        <f t="shared" si="0"/>
        <v>1.7216563674164855E-05</v>
      </c>
      <c r="M14">
        <f t="shared" si="1"/>
        <v>0.012814627833333484</v>
      </c>
    </row>
    <row r="15" spans="1:13" ht="15">
      <c r="A15" s="1">
        <v>201.53</v>
      </c>
      <c r="B15" s="138">
        <v>-0.00012196</v>
      </c>
      <c r="C15" s="138"/>
      <c r="E15">
        <v>206</v>
      </c>
      <c r="F15">
        <f>A52</f>
        <v>205.89</v>
      </c>
      <c r="G15">
        <f>B52</f>
        <v>6.2922E-05</v>
      </c>
      <c r="H15">
        <f>(G16)-(((G16-G15)*(F16-E15))/(F16-F15))</f>
        <v>-5.2004166666676566E-05</v>
      </c>
      <c r="J15" s="18">
        <v>212</v>
      </c>
      <c r="K15" s="17">
        <f>H27</f>
        <v>8.293524528301794E-05</v>
      </c>
      <c r="L15">
        <f t="shared" si="0"/>
        <v>2.351051075471327E-05</v>
      </c>
      <c r="M15">
        <f t="shared" si="1"/>
        <v>0.017582271999999805</v>
      </c>
    </row>
    <row r="16" spans="1:13" ht="15">
      <c r="A16" s="1">
        <v>201.65</v>
      </c>
      <c r="B16" s="138">
        <v>0.00013808</v>
      </c>
      <c r="C16" s="138"/>
      <c r="F16">
        <f>A53</f>
        <v>206.01</v>
      </c>
      <c r="G16">
        <f>B53</f>
        <v>-6.2452E-05</v>
      </c>
      <c r="J16" s="18">
        <v>213</v>
      </c>
      <c r="K16" s="17">
        <f>H29</f>
        <v>5.496499999998789E-06</v>
      </c>
      <c r="L16">
        <f t="shared" si="0"/>
        <v>1.5581496373739383E-06</v>
      </c>
      <c r="M16">
        <f t="shared" si="1"/>
        <v>0.0011707544999997421</v>
      </c>
    </row>
    <row r="17" spans="1:13" ht="15">
      <c r="A17" s="1">
        <v>201.77</v>
      </c>
      <c r="B17" s="138">
        <v>0.0002224</v>
      </c>
      <c r="C17" s="138"/>
      <c r="E17">
        <v>207</v>
      </c>
      <c r="F17">
        <f>A61</f>
        <v>206.95</v>
      </c>
      <c r="G17">
        <f>B61</f>
        <v>0.00025955</v>
      </c>
      <c r="H17">
        <f>(G19)-(((G19-G17)*(F19-E17))/(F19-F17))</f>
        <v>0.00026177947368421096</v>
      </c>
      <c r="J17" s="18">
        <v>214</v>
      </c>
      <c r="K17" s="17">
        <f>H31</f>
        <v>8.1865E-05</v>
      </c>
      <c r="L17">
        <f t="shared" si="0"/>
        <v>2.32071172680152E-05</v>
      </c>
      <c r="M17">
        <f t="shared" si="1"/>
        <v>0.01751911</v>
      </c>
    </row>
    <row r="18" spans="1:13" ht="15">
      <c r="A18" s="1">
        <v>201.88</v>
      </c>
      <c r="B18" s="138">
        <v>-6.7818E-05</v>
      </c>
      <c r="C18" s="138"/>
      <c r="F18">
        <f>A62</f>
        <v>207.07</v>
      </c>
      <c r="G18">
        <f>B62</f>
        <v>0.00025781</v>
      </c>
      <c r="J18" s="18">
        <v>215</v>
      </c>
      <c r="K18" s="17">
        <f>H33</f>
        <v>0.000101875</v>
      </c>
      <c r="L18">
        <f t="shared" si="0"/>
        <v>2.8879558684163543E-05</v>
      </c>
      <c r="M18">
        <f t="shared" si="1"/>
        <v>0.021903125</v>
      </c>
    </row>
    <row r="19" spans="1:13" ht="15">
      <c r="A19" s="1">
        <v>202</v>
      </c>
      <c r="B19" s="138">
        <v>0</v>
      </c>
      <c r="C19" s="138"/>
      <c r="E19">
        <v>208</v>
      </c>
      <c r="F19">
        <f>A69</f>
        <v>207.9</v>
      </c>
      <c r="G19">
        <f>B69</f>
        <v>0.00030191</v>
      </c>
      <c r="H19">
        <f>(G20)-(((G20-G19)*(F20-E19))/(F20-F19))</f>
        <v>5.7731818181799255E-05</v>
      </c>
      <c r="J19" s="18">
        <v>216</v>
      </c>
      <c r="K19" s="17">
        <f>H35</f>
        <v>2.8095666666661364E-05</v>
      </c>
      <c r="L19">
        <f t="shared" si="0"/>
        <v>7.964568876275283E-06</v>
      </c>
      <c r="M19">
        <f t="shared" si="1"/>
        <v>0.006068663999998855</v>
      </c>
    </row>
    <row r="20" spans="1:13" ht="15">
      <c r="A20" s="1">
        <v>202.12</v>
      </c>
      <c r="B20" s="138">
        <v>4.9932E-05</v>
      </c>
      <c r="C20" s="138"/>
      <c r="F20">
        <f>A70</f>
        <v>208.01</v>
      </c>
      <c r="G20">
        <f>B70</f>
        <v>3.3314E-05</v>
      </c>
      <c r="J20" s="18">
        <v>217</v>
      </c>
      <c r="K20" s="17">
        <f>H37</f>
        <v>0.00012132400000000235</v>
      </c>
      <c r="L20">
        <f t="shared" si="0"/>
        <v>3.439296763482234E-05</v>
      </c>
      <c r="M20">
        <f t="shared" si="1"/>
        <v>0.02632730800000051</v>
      </c>
    </row>
    <row r="21" spans="1:13" ht="15">
      <c r="A21" s="1">
        <v>202.24</v>
      </c>
      <c r="B21" s="138">
        <v>0</v>
      </c>
      <c r="C21" s="138"/>
      <c r="E21">
        <v>209</v>
      </c>
      <c r="F21">
        <f>A78</f>
        <v>208.95</v>
      </c>
      <c r="G21">
        <f>B78</f>
        <v>8.4222E-05</v>
      </c>
      <c r="H21">
        <f>(G22)-(((G22-G21)*(F22-E21))/(F22-F21))</f>
        <v>4.9129499999993343E-05</v>
      </c>
      <c r="J21" s="18">
        <v>218</v>
      </c>
      <c r="K21" s="17">
        <f>H39</f>
        <v>4.488303333332844E-05</v>
      </c>
      <c r="L21">
        <f t="shared" si="0"/>
        <v>1.2723457129552168E-05</v>
      </c>
      <c r="M21">
        <f t="shared" si="1"/>
        <v>0.0097845012666656</v>
      </c>
    </row>
    <row r="22" spans="1:13" ht="15">
      <c r="A22" s="1">
        <v>202.36</v>
      </c>
      <c r="B22" s="138">
        <v>1.6337E-05</v>
      </c>
      <c r="C22" s="138"/>
      <c r="F22">
        <f>A79</f>
        <v>209.07</v>
      </c>
      <c r="G22">
        <f>B79</f>
        <v>0</v>
      </c>
      <c r="J22" s="18">
        <v>219</v>
      </c>
      <c r="K22" s="17">
        <f>H41</f>
        <v>0.000137325</v>
      </c>
      <c r="L22">
        <f t="shared" si="0"/>
        <v>3.8928936405425847E-05</v>
      </c>
      <c r="M22">
        <f t="shared" si="1"/>
        <v>0.030074174999999998</v>
      </c>
    </row>
    <row r="23" spans="1:13" ht="15">
      <c r="A23" s="1">
        <v>202.47</v>
      </c>
      <c r="B23" s="138">
        <v>0.00045315</v>
      </c>
      <c r="C23" s="138"/>
      <c r="E23">
        <v>210</v>
      </c>
      <c r="F23">
        <f>A86</f>
        <v>209.89</v>
      </c>
      <c r="G23">
        <f>B86</f>
        <v>-5.0097E-05</v>
      </c>
      <c r="H23">
        <f>(G24)-(((G24-G23)*(F24-E23))/(F24-F23))</f>
        <v>5.059516666667534E-05</v>
      </c>
      <c r="J23" s="18">
        <v>220</v>
      </c>
      <c r="K23" s="17">
        <f>H43</f>
        <v>5.180854545454265E-05</v>
      </c>
      <c r="L23">
        <f t="shared" si="0"/>
        <v>1.4686703595539817E-05</v>
      </c>
      <c r="M23">
        <f t="shared" si="1"/>
        <v>0.011397879999999382</v>
      </c>
    </row>
    <row r="24" spans="1:13" ht="15">
      <c r="A24" s="1">
        <v>202.59</v>
      </c>
      <c r="B24" s="138">
        <v>0.00028859</v>
      </c>
      <c r="C24" s="138"/>
      <c r="F24">
        <f>A87</f>
        <v>210.01</v>
      </c>
      <c r="G24">
        <f>B87</f>
        <v>5.9749E-05</v>
      </c>
      <c r="J24" s="18">
        <v>221</v>
      </c>
      <c r="K24" s="17">
        <f>H45</f>
        <v>5.483550000000002E-05</v>
      </c>
      <c r="L24">
        <f t="shared" si="0"/>
        <v>1.554478567092467E-05</v>
      </c>
      <c r="M24">
        <f t="shared" si="1"/>
        <v>0.012118645500000004</v>
      </c>
    </row>
    <row r="25" spans="1:13" ht="15">
      <c r="A25" s="1">
        <v>202.71</v>
      </c>
      <c r="B25" s="138">
        <v>0.00034945</v>
      </c>
      <c r="C25" s="138"/>
      <c r="E25">
        <v>211</v>
      </c>
      <c r="F25">
        <f>A95</f>
        <v>210.95</v>
      </c>
      <c r="G25">
        <f>B95</f>
        <v>5.6942E-05</v>
      </c>
      <c r="H25">
        <f>(G26)-(((G26-G25)*(F26-E25))/(F26-F25))</f>
        <v>6.073283333333405E-05</v>
      </c>
      <c r="J25" s="18">
        <v>222</v>
      </c>
      <c r="K25" s="17">
        <f>H47</f>
        <v>8.495581818181789E-05</v>
      </c>
      <c r="L25">
        <f t="shared" si="0"/>
        <v>2.4083303428151538E-05</v>
      </c>
      <c r="M25">
        <f t="shared" si="1"/>
        <v>0.01886019163636357</v>
      </c>
    </row>
    <row r="26" spans="1:13" ht="15">
      <c r="A26" s="1">
        <v>202.83</v>
      </c>
      <c r="B26" s="138">
        <v>7.8692E-05</v>
      </c>
      <c r="C26" s="138"/>
      <c r="F26">
        <f>A96</f>
        <v>211.07</v>
      </c>
      <c r="G26">
        <f>B96</f>
        <v>6.604E-05</v>
      </c>
      <c r="J26" s="18">
        <v>223</v>
      </c>
      <c r="K26" s="17">
        <f>H49</f>
        <v>9.503199999999998E-05</v>
      </c>
      <c r="L26">
        <f t="shared" si="0"/>
        <v>2.6939702781579673E-05</v>
      </c>
      <c r="M26">
        <f t="shared" si="1"/>
        <v>0.021192135999999997</v>
      </c>
    </row>
    <row r="27" spans="1:13" ht="15">
      <c r="A27" s="1">
        <v>202.95</v>
      </c>
      <c r="B27" s="138">
        <v>6.2399E-05</v>
      </c>
      <c r="C27" s="138"/>
      <c r="E27">
        <v>212</v>
      </c>
      <c r="F27">
        <f>A103</f>
        <v>211.89</v>
      </c>
      <c r="G27">
        <f>B103</f>
        <v>9.0546E-05</v>
      </c>
      <c r="H27">
        <f>(G29)-(((G29-G27)*(F29-E27))/(F29-F27))</f>
        <v>8.293524528301794E-05</v>
      </c>
      <c r="J27" s="18">
        <v>224</v>
      </c>
      <c r="K27" s="17">
        <f>H51</f>
        <v>0.0001234523636363674</v>
      </c>
      <c r="L27">
        <f t="shared" si="0"/>
        <v>3.4996316862185716E-05</v>
      </c>
      <c r="M27">
        <f t="shared" si="1"/>
        <v>0.0276533294545463</v>
      </c>
    </row>
    <row r="28" spans="1:13" ht="15">
      <c r="A28" s="1">
        <v>203.06</v>
      </c>
      <c r="B28" s="138">
        <v>0.00040203</v>
      </c>
      <c r="C28" s="138"/>
      <c r="F28">
        <f>A104</f>
        <v>212.01</v>
      </c>
      <c r="G28">
        <f>B104</f>
        <v>0.00010805</v>
      </c>
      <c r="J28" s="18">
        <v>225</v>
      </c>
      <c r="K28" s="17">
        <f>H53</f>
        <v>4.4262090909094127E-05</v>
      </c>
      <c r="L28">
        <f t="shared" si="0"/>
        <v>1.254743216582052E-05</v>
      </c>
      <c r="M28">
        <f t="shared" si="1"/>
        <v>0.009958970454546178</v>
      </c>
    </row>
    <row r="29" spans="1:13" ht="15">
      <c r="A29" s="1">
        <v>203.18</v>
      </c>
      <c r="B29" s="138">
        <v>0.00026056</v>
      </c>
      <c r="C29" s="138"/>
      <c r="E29">
        <v>213</v>
      </c>
      <c r="F29">
        <f>A112</f>
        <v>212.95</v>
      </c>
      <c r="G29">
        <f>B112</f>
        <v>1.7206E-05</v>
      </c>
      <c r="H29">
        <f>(G30)-(((G30-G29)*(F30-E29))/(F30-F29))</f>
        <v>5.496499999998789E-06</v>
      </c>
      <c r="J29" s="18">
        <v>226</v>
      </c>
      <c r="K29" s="17">
        <f>H55</f>
        <v>5.621954545455206E-05</v>
      </c>
      <c r="L29">
        <f t="shared" si="0"/>
        <v>1.5937135334004772E-05</v>
      </c>
      <c r="M29">
        <f t="shared" si="1"/>
        <v>0.012705617272728766</v>
      </c>
    </row>
    <row r="30" spans="1:13" ht="15">
      <c r="A30" s="1">
        <v>203.3</v>
      </c>
      <c r="B30" s="138">
        <v>0.00013676</v>
      </c>
      <c r="C30" s="138"/>
      <c r="F30">
        <f>A113</f>
        <v>213.06</v>
      </c>
      <c r="G30">
        <f>B113</f>
        <v>-8.5549E-06</v>
      </c>
      <c r="J30" s="18">
        <v>227</v>
      </c>
      <c r="K30" s="17">
        <f>H57</f>
        <v>4.110341666666111E-05</v>
      </c>
      <c r="L30">
        <f t="shared" si="0"/>
        <v>1.1652010147184936E-05</v>
      </c>
      <c r="M30">
        <f t="shared" si="1"/>
        <v>0.009330475583332071</v>
      </c>
    </row>
    <row r="31" spans="1:13" ht="15">
      <c r="A31" s="1">
        <v>203.42</v>
      </c>
      <c r="B31" s="138">
        <v>4.5194E-05</v>
      </c>
      <c r="C31" s="138"/>
      <c r="E31">
        <v>214</v>
      </c>
      <c r="F31">
        <f>A121</f>
        <v>214</v>
      </c>
      <c r="G31">
        <f>B121</f>
        <v>8.1865E-05</v>
      </c>
      <c r="H31">
        <f>(G32)-(((G32-G31)*(F32-E31))/(F32-F31))</f>
        <v>8.1865E-05</v>
      </c>
      <c r="J31" s="18">
        <v>228</v>
      </c>
      <c r="K31" s="17">
        <f>H59</f>
        <v>0.00011225</v>
      </c>
      <c r="L31">
        <f t="shared" si="0"/>
        <v>3.1820667114575296E-05</v>
      </c>
      <c r="M31">
        <f t="shared" si="1"/>
        <v>0.025593</v>
      </c>
    </row>
    <row r="32" spans="1:13" ht="15">
      <c r="A32" s="1">
        <v>203.54</v>
      </c>
      <c r="B32" s="138">
        <v>0.00014934</v>
      </c>
      <c r="C32" s="138"/>
      <c r="F32">
        <f>A122</f>
        <v>214.12</v>
      </c>
      <c r="G32">
        <f>B122</f>
        <v>0.00010586</v>
      </c>
      <c r="J32" s="18">
        <v>229</v>
      </c>
      <c r="K32" s="17">
        <f>H61</f>
        <v>9.449866666666969E-05</v>
      </c>
      <c r="L32">
        <f t="shared" si="0"/>
        <v>2.6788513271904754E-05</v>
      </c>
      <c r="M32">
        <f t="shared" si="1"/>
        <v>0.021640194666667358</v>
      </c>
    </row>
    <row r="33" spans="1:13" ht="15">
      <c r="A33" s="1">
        <v>203.65</v>
      </c>
      <c r="B33" s="138">
        <v>-1.4808E-05</v>
      </c>
      <c r="C33" s="138"/>
      <c r="E33">
        <v>215</v>
      </c>
      <c r="F33">
        <f>A129</f>
        <v>214.94</v>
      </c>
      <c r="G33">
        <f>B129</f>
        <v>8.646E-05</v>
      </c>
      <c r="H33">
        <f>(G34)-(((G34-G33)*(F34-E33))/(F34-F33))</f>
        <v>0.000101875</v>
      </c>
      <c r="J33" s="18">
        <v>230</v>
      </c>
      <c r="K33" s="17">
        <f>H63</f>
        <v>7.384345454545601E-05</v>
      </c>
      <c r="L33">
        <f t="shared" si="0"/>
        <v>2.0933166910300466E-05</v>
      </c>
      <c r="M33">
        <f t="shared" si="1"/>
        <v>0.01698399454545488</v>
      </c>
    </row>
    <row r="34" spans="1:13" ht="15">
      <c r="A34" s="1">
        <v>203.77</v>
      </c>
      <c r="B34" s="138">
        <v>0.00016149</v>
      </c>
      <c r="C34" s="138"/>
      <c r="F34">
        <f>A130</f>
        <v>215.06</v>
      </c>
      <c r="G34">
        <f>B130</f>
        <v>0.00011729</v>
      </c>
      <c r="J34" s="18">
        <v>231</v>
      </c>
      <c r="K34" s="17">
        <f>H65</f>
        <v>0.000113834083333338</v>
      </c>
      <c r="L34">
        <f t="shared" si="0"/>
        <v>3.2269723581674584E-05</v>
      </c>
      <c r="M34">
        <f t="shared" si="1"/>
        <v>0.026295673250001077</v>
      </c>
    </row>
    <row r="35" spans="1:13" ht="15">
      <c r="A35" s="1">
        <v>203.89</v>
      </c>
      <c r="B35" s="138">
        <v>8.7352E-05</v>
      </c>
      <c r="C35" s="138"/>
      <c r="E35">
        <v>216</v>
      </c>
      <c r="F35">
        <f>A138</f>
        <v>215.99</v>
      </c>
      <c r="G35">
        <f>B138</f>
        <v>2.2508E-05</v>
      </c>
      <c r="H35">
        <f>(G36)-(((G36-G35)*(F36-E35))/(F36-F35))</f>
        <v>2.8095666666661364E-05</v>
      </c>
      <c r="J35" s="18">
        <v>232</v>
      </c>
      <c r="K35" s="17">
        <f>H67</f>
        <v>0.00011514454545454673</v>
      </c>
      <c r="L35">
        <f aca="true" t="shared" si="2" ref="L35:L66">K35/$K$104</f>
        <v>3.264121381708878E-05</v>
      </c>
      <c r="M35">
        <f t="shared" si="1"/>
        <v>0.02671353454545484</v>
      </c>
    </row>
    <row r="36" spans="1:13" ht="15">
      <c r="A36" s="1">
        <v>204.01</v>
      </c>
      <c r="B36" s="138">
        <v>0.00014437</v>
      </c>
      <c r="C36" s="138"/>
      <c r="F36">
        <f>A139</f>
        <v>216.11</v>
      </c>
      <c r="G36">
        <f>B139</f>
        <v>8.956E-05</v>
      </c>
      <c r="J36" s="18">
        <v>233</v>
      </c>
      <c r="K36" s="17">
        <f>H69</f>
        <v>0.00010560454545455061</v>
      </c>
      <c r="L36">
        <f t="shared" si="2"/>
        <v>2.993681146276428E-05</v>
      </c>
      <c r="M36">
        <f t="shared" si="1"/>
        <v>0.024605859090910294</v>
      </c>
    </row>
    <row r="37" spans="1:13" ht="15">
      <c r="A37" s="1">
        <v>204.13</v>
      </c>
      <c r="B37" s="138">
        <v>0.00040095</v>
      </c>
      <c r="C37" s="138"/>
      <c r="E37">
        <v>217</v>
      </c>
      <c r="F37">
        <f>A146</f>
        <v>216.93</v>
      </c>
      <c r="G37">
        <f>B146</f>
        <v>5.7631E-05</v>
      </c>
      <c r="H37">
        <f>(G38)-(((G38-G37)*(F38-E37))/(F38-F37))</f>
        <v>0.00012132400000000235</v>
      </c>
      <c r="J37" s="18">
        <v>234</v>
      </c>
      <c r="K37" s="17">
        <f>H71</f>
        <v>0.00011392366666666131</v>
      </c>
      <c r="L37">
        <f t="shared" si="2"/>
        <v>3.2295118694625094E-05</v>
      </c>
      <c r="M37">
        <f t="shared" si="1"/>
        <v>0.02665813799999875</v>
      </c>
    </row>
    <row r="38" spans="1:13" ht="15">
      <c r="A38" s="1">
        <v>204.24</v>
      </c>
      <c r="B38" s="138">
        <v>0.00026977</v>
      </c>
      <c r="C38" s="138"/>
      <c r="F38">
        <f>A147</f>
        <v>217.04</v>
      </c>
      <c r="G38">
        <f>B147</f>
        <v>0.00015772</v>
      </c>
      <c r="J38" s="18">
        <v>235</v>
      </c>
      <c r="K38" s="17">
        <f>H73</f>
        <v>8.873299999999999E-05</v>
      </c>
      <c r="L38">
        <f t="shared" si="2"/>
        <v>2.5154060178865116E-05</v>
      </c>
      <c r="M38">
        <f t="shared" si="1"/>
        <v>0.020852254999999997</v>
      </c>
    </row>
    <row r="39" spans="1:13" ht="15">
      <c r="A39" s="1">
        <v>204.36</v>
      </c>
      <c r="B39" s="138">
        <v>1.4077E-05</v>
      </c>
      <c r="C39" s="138"/>
      <c r="E39">
        <v>218</v>
      </c>
      <c r="F39">
        <f>A155</f>
        <v>217.98</v>
      </c>
      <c r="G39">
        <f>B155</f>
        <v>5.5234E-05</v>
      </c>
      <c r="H39">
        <f>(G40)-(((G40-G39)*(F40-E39))/(F40-F39))</f>
        <v>4.488303333332844E-05</v>
      </c>
      <c r="J39" s="18">
        <v>236</v>
      </c>
      <c r="K39" s="17">
        <f>H75</f>
        <v>0.00014593999999999678</v>
      </c>
      <c r="L39">
        <f t="shared" si="2"/>
        <v>4.13711194539066E-05</v>
      </c>
      <c r="M39">
        <f t="shared" si="1"/>
        <v>0.03444183999999924</v>
      </c>
    </row>
    <row r="40" spans="1:13" ht="15">
      <c r="A40" s="1">
        <v>204.48</v>
      </c>
      <c r="B40" s="138">
        <v>0.00041858</v>
      </c>
      <c r="C40" s="138"/>
      <c r="F40">
        <f>A156</f>
        <v>218.1</v>
      </c>
      <c r="G40">
        <f>B156</f>
        <v>-6.8718E-06</v>
      </c>
      <c r="J40" s="18">
        <v>237</v>
      </c>
      <c r="K40" s="17">
        <f>H77</f>
        <v>0.00010677618181817692</v>
      </c>
      <c r="L40">
        <f t="shared" si="2"/>
        <v>3.026894732651737E-05</v>
      </c>
      <c r="M40">
        <f t="shared" si="1"/>
        <v>0.025305955090907932</v>
      </c>
    </row>
    <row r="41" spans="1:13" ht="15">
      <c r="A41" s="1">
        <v>204.6</v>
      </c>
      <c r="B41" s="138">
        <v>0.00041487</v>
      </c>
      <c r="C41" s="138"/>
      <c r="E41">
        <v>219</v>
      </c>
      <c r="F41">
        <f>A163</f>
        <v>218.91</v>
      </c>
      <c r="G41">
        <f>B163</f>
        <v>0.00015276</v>
      </c>
      <c r="H41">
        <f>(G42)-(((G42-G41)*(F42-E41))/(F42-F41))</f>
        <v>0.000137325</v>
      </c>
      <c r="J41" s="18">
        <v>238</v>
      </c>
      <c r="K41" s="17">
        <f>H79</f>
        <v>0.000131975</v>
      </c>
      <c r="L41">
        <f t="shared" si="2"/>
        <v>3.7412316636490634E-05</v>
      </c>
      <c r="M41">
        <f t="shared" si="1"/>
        <v>0.03141005</v>
      </c>
    </row>
    <row r="42" spans="1:13" ht="15">
      <c r="A42" s="1">
        <v>204.72</v>
      </c>
      <c r="B42" s="138">
        <v>0.00038371</v>
      </c>
      <c r="C42" s="138"/>
      <c r="F42">
        <f>A164</f>
        <v>219.03</v>
      </c>
      <c r="G42">
        <f>B164</f>
        <v>0.00013218</v>
      </c>
      <c r="J42" s="18">
        <v>239</v>
      </c>
      <c r="K42" s="17">
        <f>H81</f>
        <v>0.00015234666666667044</v>
      </c>
      <c r="L42">
        <f t="shared" si="2"/>
        <v>4.318728343888894E-05</v>
      </c>
      <c r="M42">
        <f t="shared" si="1"/>
        <v>0.036410853333334235</v>
      </c>
    </row>
    <row r="43" spans="1:13" ht="15">
      <c r="A43" s="1">
        <v>204.83</v>
      </c>
      <c r="B43" s="138">
        <v>0.0002173</v>
      </c>
      <c r="C43" s="138"/>
      <c r="E43">
        <v>220</v>
      </c>
      <c r="F43">
        <f>A172</f>
        <v>219.97</v>
      </c>
      <c r="G43">
        <f>B172</f>
        <v>1.9063E-05</v>
      </c>
      <c r="H43">
        <f>(G44)-(((G44-G43)*(F44-E43))/(F44-F43))</f>
        <v>5.180854545454265E-05</v>
      </c>
      <c r="J43" s="18">
        <v>240</v>
      </c>
      <c r="K43" s="17">
        <f>H83</f>
        <v>0.0002150766666666667</v>
      </c>
      <c r="L43">
        <f t="shared" si="2"/>
        <v>6.097000458006657E-05</v>
      </c>
      <c r="M43">
        <f t="shared" si="1"/>
        <v>0.05161840000000001</v>
      </c>
    </row>
    <row r="44" spans="1:13" ht="15">
      <c r="A44" s="1">
        <v>204.95</v>
      </c>
      <c r="B44" s="138">
        <v>0.00016152</v>
      </c>
      <c r="C44" s="138"/>
      <c r="F44">
        <f>A173</f>
        <v>220.08</v>
      </c>
      <c r="G44">
        <f>B173</f>
        <v>0.00013913</v>
      </c>
      <c r="J44" s="18">
        <v>241</v>
      </c>
      <c r="K44" s="17">
        <f>H85</f>
        <v>0.0003142572727272745</v>
      </c>
      <c r="L44">
        <f t="shared" si="2"/>
        <v>8.908575557941115E-05</v>
      </c>
      <c r="M44">
        <f t="shared" si="1"/>
        <v>0.07573600272727316</v>
      </c>
    </row>
    <row r="45" spans="1:13" ht="15">
      <c r="A45" s="1">
        <v>205.07</v>
      </c>
      <c r="B45" s="138">
        <v>0.00028024</v>
      </c>
      <c r="C45" s="138"/>
      <c r="E45">
        <v>221</v>
      </c>
      <c r="F45">
        <f>A180</f>
        <v>220.9</v>
      </c>
      <c r="G45">
        <f>B180</f>
        <v>5.5048E-05</v>
      </c>
      <c r="H45">
        <f>(G46)-(((G46-G45)*(F46-E45))/(F46-F45))</f>
        <v>5.483550000000002E-05</v>
      </c>
      <c r="J45" s="18">
        <v>242</v>
      </c>
      <c r="K45" s="17">
        <f>H87</f>
        <v>0.00035796</v>
      </c>
      <c r="L45">
        <f t="shared" si="2"/>
        <v>0.00010147461915664473</v>
      </c>
      <c r="M45">
        <f t="shared" si="1"/>
        <v>0.08662631999999999</v>
      </c>
    </row>
    <row r="46" spans="1:13" ht="15">
      <c r="A46" s="1">
        <v>205.19</v>
      </c>
      <c r="B46" s="138">
        <v>0.00013229</v>
      </c>
      <c r="C46" s="138"/>
      <c r="F46">
        <f>A181</f>
        <v>221.02</v>
      </c>
      <c r="G46">
        <f>B181</f>
        <v>5.4793E-05</v>
      </c>
      <c r="J46" s="18">
        <v>243</v>
      </c>
      <c r="K46" s="17">
        <f>H89</f>
        <v>0.0005536466666666754</v>
      </c>
      <c r="L46">
        <f t="shared" si="2"/>
        <v>0.00015694794012556353</v>
      </c>
      <c r="M46">
        <f t="shared" si="1"/>
        <v>0.13453614000000214</v>
      </c>
    </row>
    <row r="47" spans="1:13" ht="15">
      <c r="A47" s="1">
        <v>205.3</v>
      </c>
      <c r="B47" s="138">
        <v>0.00043278</v>
      </c>
      <c r="C47" s="138"/>
      <c r="E47">
        <v>222</v>
      </c>
      <c r="F47">
        <f>A189</f>
        <v>221.95</v>
      </c>
      <c r="G47">
        <f>B189</f>
        <v>8.7804E-05</v>
      </c>
      <c r="H47">
        <f>(G48)-(((G48-G47)*(F48-E47))/(F48-F47))</f>
        <v>8.495581818181789E-05</v>
      </c>
      <c r="J47" s="18">
        <v>244</v>
      </c>
      <c r="K47" s="17">
        <f>H91</f>
        <v>0.0008064481818181819</v>
      </c>
      <c r="L47">
        <f t="shared" si="2"/>
        <v>0.00022861219722753546</v>
      </c>
      <c r="M47">
        <f t="shared" si="1"/>
        <v>0.19677335636363638</v>
      </c>
    </row>
    <row r="48" spans="1:13" ht="15">
      <c r="A48" s="1">
        <v>205.42</v>
      </c>
      <c r="B48" s="138">
        <v>0.00026005</v>
      </c>
      <c r="C48" s="138"/>
      <c r="F48">
        <f>A190</f>
        <v>222.06</v>
      </c>
      <c r="G48">
        <f>B190</f>
        <v>8.1538E-05</v>
      </c>
      <c r="J48" s="18">
        <v>245</v>
      </c>
      <c r="K48" s="17">
        <f>H93</f>
        <v>0.0013922909090909083</v>
      </c>
      <c r="L48">
        <f t="shared" si="2"/>
        <v>0.0003946870872590753</v>
      </c>
      <c r="M48">
        <f t="shared" si="1"/>
        <v>0.34111127272727254</v>
      </c>
    </row>
    <row r="49" spans="1:13" ht="15">
      <c r="A49" s="1">
        <v>205.54</v>
      </c>
      <c r="B49" s="138">
        <v>0.00032236</v>
      </c>
      <c r="C49" s="138"/>
      <c r="E49">
        <v>223</v>
      </c>
      <c r="F49">
        <f>A198</f>
        <v>223</v>
      </c>
      <c r="G49">
        <f>B198</f>
        <v>9.5032E-05</v>
      </c>
      <c r="H49">
        <f>(G50)-(((G50-G49)*(F50-E49))/(F50-F49))</f>
        <v>9.503199999999998E-05</v>
      </c>
      <c r="J49" s="18">
        <v>246</v>
      </c>
      <c r="K49" s="17">
        <f>H95</f>
        <v>0.0023441999999999808</v>
      </c>
      <c r="L49">
        <f t="shared" si="2"/>
        <v>0.0006645345910911963</v>
      </c>
      <c r="M49">
        <f t="shared" si="1"/>
        <v>0.5766731999999952</v>
      </c>
    </row>
    <row r="50" spans="1:13" ht="15">
      <c r="A50" s="1">
        <v>205.66</v>
      </c>
      <c r="B50" s="138">
        <v>5.1144E-05</v>
      </c>
      <c r="C50" s="138"/>
      <c r="F50">
        <f>A199</f>
        <v>223.11</v>
      </c>
      <c r="G50">
        <f>B199</f>
        <v>0.00017799</v>
      </c>
      <c r="J50" s="18">
        <v>247</v>
      </c>
      <c r="K50" s="17">
        <f>H97</f>
        <v>0.003920154545454531</v>
      </c>
      <c r="L50">
        <f t="shared" si="2"/>
        <v>0.0011112867067135665</v>
      </c>
      <c r="M50">
        <f t="shared" si="1"/>
        <v>0.9682781727272691</v>
      </c>
    </row>
    <row r="51" spans="1:13" ht="15">
      <c r="A51" s="1">
        <v>205.78</v>
      </c>
      <c r="B51" s="138">
        <v>0.00012683</v>
      </c>
      <c r="C51" s="138"/>
      <c r="E51">
        <v>224</v>
      </c>
      <c r="F51">
        <f>A206</f>
        <v>223.93</v>
      </c>
      <c r="G51">
        <f>B206</f>
        <v>2.1484E-05</v>
      </c>
      <c r="H51">
        <f>(G52)-(((G52-G51)*(F52-E51))/(F52-F51))</f>
        <v>0.0001234523636363674</v>
      </c>
      <c r="J51" s="18">
        <v>248</v>
      </c>
      <c r="K51" s="17">
        <f>H99</f>
        <v>0.007144399999999972</v>
      </c>
      <c r="L51">
        <f t="shared" si="2"/>
        <v>0.002025296874239384</v>
      </c>
      <c r="M51">
        <f t="shared" si="1"/>
        <v>1.771811199999993</v>
      </c>
    </row>
    <row r="52" spans="1:13" ht="15">
      <c r="A52" s="1">
        <v>205.89</v>
      </c>
      <c r="B52" s="138">
        <v>6.2922E-05</v>
      </c>
      <c r="C52" s="138"/>
      <c r="F52">
        <f>A207</f>
        <v>224.04</v>
      </c>
      <c r="G52">
        <f>B207</f>
        <v>0.00018172</v>
      </c>
      <c r="J52" s="18">
        <v>249</v>
      </c>
      <c r="K52" s="17">
        <f>H101</f>
        <v>0.011569909090909075</v>
      </c>
      <c r="L52">
        <f t="shared" si="2"/>
        <v>0.0032798416545898987</v>
      </c>
      <c r="M52">
        <f t="shared" si="1"/>
        <v>2.88090736363636</v>
      </c>
    </row>
    <row r="53" spans="1:13" ht="15">
      <c r="A53" s="1">
        <v>206.01</v>
      </c>
      <c r="B53" s="138">
        <v>-6.2452E-05</v>
      </c>
      <c r="C53" s="138"/>
      <c r="E53">
        <v>225</v>
      </c>
      <c r="F53">
        <f>A215</f>
        <v>224.98</v>
      </c>
      <c r="G53">
        <f>B215</f>
        <v>3.5937E-05</v>
      </c>
      <c r="H53">
        <f>(G54)-(((G54-G53)*(F54-E53))/(F54-F53))</f>
        <v>4.4262090909094127E-05</v>
      </c>
      <c r="J53" s="18">
        <v>250</v>
      </c>
      <c r="K53" s="17">
        <f>H103</f>
        <v>0.018326</v>
      </c>
      <c r="L53">
        <f t="shared" si="2"/>
        <v>0.005195060539347054</v>
      </c>
      <c r="M53">
        <f t="shared" si="1"/>
        <v>4.581499999999999</v>
      </c>
    </row>
    <row r="54" spans="1:13" ht="15">
      <c r="A54" s="1">
        <v>206.13</v>
      </c>
      <c r="B54" s="138">
        <v>-9.9191E-05</v>
      </c>
      <c r="C54" s="138"/>
      <c r="F54">
        <f>A216</f>
        <v>225.09</v>
      </c>
      <c r="G54">
        <f>B216</f>
        <v>8.1725E-05</v>
      </c>
      <c r="J54" s="18">
        <v>251</v>
      </c>
      <c r="K54" s="17">
        <f>H105</f>
        <v>0.027660749999999998</v>
      </c>
      <c r="L54">
        <f t="shared" si="2"/>
        <v>0.00784127855580836</v>
      </c>
      <c r="M54">
        <f t="shared" si="1"/>
        <v>6.942848249999999</v>
      </c>
    </row>
    <row r="55" spans="1:13" ht="15">
      <c r="A55" s="1">
        <v>206.25</v>
      </c>
      <c r="B55" s="138">
        <v>0.00016002</v>
      </c>
      <c r="C55" s="138"/>
      <c r="E55">
        <v>226</v>
      </c>
      <c r="F55">
        <f>A223</f>
        <v>225.91</v>
      </c>
      <c r="G55">
        <f>B223</f>
        <v>0.00013292</v>
      </c>
      <c r="H55">
        <f>(G56)-(((G56-G55)*(F56-E55))/(F56-F55))</f>
        <v>5.621954545455206E-05</v>
      </c>
      <c r="J55" s="18">
        <v>252</v>
      </c>
      <c r="K55" s="17">
        <f>H107</f>
        <v>0.03971436363636357</v>
      </c>
      <c r="L55">
        <f t="shared" si="2"/>
        <v>0.011258240934876785</v>
      </c>
      <c r="M55">
        <f t="shared" si="1"/>
        <v>10.008019636363619</v>
      </c>
    </row>
    <row r="56" spans="1:13" ht="15">
      <c r="A56" s="1">
        <v>206.37</v>
      </c>
      <c r="B56" s="138">
        <v>0.00017108</v>
      </c>
      <c r="C56" s="138"/>
      <c r="F56">
        <f>A224</f>
        <v>226.02</v>
      </c>
      <c r="G56">
        <f>B224</f>
        <v>3.9175E-05</v>
      </c>
      <c r="J56" s="18">
        <v>253</v>
      </c>
      <c r="K56" s="17">
        <f>H109</f>
        <v>0.053453727272727215</v>
      </c>
      <c r="L56">
        <f t="shared" si="2"/>
        <v>0.015153080281325143</v>
      </c>
      <c r="M56">
        <f t="shared" si="1"/>
        <v>13.523792999999985</v>
      </c>
    </row>
    <row r="57" spans="1:13" ht="15">
      <c r="A57" s="1">
        <v>206.48</v>
      </c>
      <c r="B57" s="138">
        <v>9.7051E-05</v>
      </c>
      <c r="C57" s="138"/>
      <c r="E57">
        <v>227</v>
      </c>
      <c r="F57">
        <f>A232</f>
        <v>226.95</v>
      </c>
      <c r="G57">
        <f>B232</f>
        <v>7.0463E-05</v>
      </c>
      <c r="H57">
        <f>(G58)-(((G58-G57)*(F58-E57))/(F58-F57))</f>
        <v>4.110341666666111E-05</v>
      </c>
      <c r="J57" s="18">
        <v>254</v>
      </c>
      <c r="K57" s="17">
        <f>H111</f>
        <v>0.06948183333333323</v>
      </c>
      <c r="L57">
        <f t="shared" si="2"/>
        <v>0.01969673308695232</v>
      </c>
      <c r="M57">
        <f t="shared" si="1"/>
        <v>17.64838566666664</v>
      </c>
    </row>
    <row r="58" spans="1:13" ht="15">
      <c r="A58" s="1">
        <v>206.6</v>
      </c>
      <c r="B58" s="138">
        <v>-4.819E-05</v>
      </c>
      <c r="C58" s="138"/>
      <c r="F58">
        <f>A233</f>
        <v>227.07</v>
      </c>
      <c r="G58">
        <f>B233</f>
        <v>0</v>
      </c>
      <c r="J58" s="18">
        <v>255</v>
      </c>
      <c r="K58" s="17">
        <f>H113</f>
        <v>0.08479699999999989</v>
      </c>
      <c r="L58">
        <f t="shared" si="2"/>
        <v>0.024038281597457793</v>
      </c>
      <c r="M58">
        <f t="shared" si="1"/>
        <v>21.623234999999973</v>
      </c>
    </row>
    <row r="59" spans="1:13" ht="15">
      <c r="A59" s="1">
        <v>206.72</v>
      </c>
      <c r="B59" s="138">
        <v>2.3925E-05</v>
      </c>
      <c r="C59" s="138"/>
      <c r="E59">
        <v>228</v>
      </c>
      <c r="F59">
        <f>A241</f>
        <v>228</v>
      </c>
      <c r="G59">
        <f>B241</f>
        <v>0.00011225</v>
      </c>
      <c r="H59">
        <f>(G60)-(((G60-G59)*(F60-E59))/(F60-F59))</f>
        <v>0.00011225</v>
      </c>
      <c r="J59" s="18">
        <v>256</v>
      </c>
      <c r="K59" s="17">
        <f>H115</f>
        <v>0.09935636363636347</v>
      </c>
      <c r="L59">
        <f t="shared" si="2"/>
        <v>0.02816557481503265</v>
      </c>
      <c r="M59">
        <f t="shared" si="1"/>
        <v>25.435229090909047</v>
      </c>
    </row>
    <row r="60" spans="1:13" ht="15">
      <c r="A60" s="1">
        <v>206.84</v>
      </c>
      <c r="B60" s="138">
        <v>2.3758E-05</v>
      </c>
      <c r="C60" s="138"/>
      <c r="F60">
        <f>A242</f>
        <v>228.11</v>
      </c>
      <c r="G60">
        <f>B242</f>
        <v>1.3402E-05</v>
      </c>
      <c r="J60" s="18">
        <v>257</v>
      </c>
      <c r="K60" s="17">
        <f>H117</f>
        <v>0.11115166666666673</v>
      </c>
      <c r="L60">
        <f t="shared" si="2"/>
        <v>0.03150931121808674</v>
      </c>
      <c r="M60">
        <f t="shared" si="1"/>
        <v>28.56597833333335</v>
      </c>
    </row>
    <row r="61" spans="1:13" ht="15">
      <c r="A61" s="1">
        <v>206.95</v>
      </c>
      <c r="B61" s="138">
        <v>0.00025955</v>
      </c>
      <c r="C61" s="138"/>
      <c r="E61">
        <v>229</v>
      </c>
      <c r="F61">
        <f>A249</f>
        <v>228.92</v>
      </c>
      <c r="G61">
        <f>B249</f>
        <v>6.8996E-05</v>
      </c>
      <c r="H61">
        <f>(G62)-(((G62-G61)*(F62-E61))/(F62-F61))</f>
        <v>9.449866666666969E-05</v>
      </c>
      <c r="J61" s="18">
        <v>258</v>
      </c>
      <c r="K61" s="17">
        <f>H119</f>
        <v>0.11848090909090904</v>
      </c>
      <c r="L61">
        <f t="shared" si="2"/>
        <v>0.03358700728386703</v>
      </c>
      <c r="M61">
        <f t="shared" si="1"/>
        <v>30.568074545454532</v>
      </c>
    </row>
    <row r="62" spans="1:13" ht="15">
      <c r="A62" s="1">
        <v>207.07</v>
      </c>
      <c r="B62" s="138">
        <v>0.00025781</v>
      </c>
      <c r="C62" s="138"/>
      <c r="F62">
        <f>A250</f>
        <v>229.04</v>
      </c>
      <c r="G62">
        <f>B250</f>
        <v>0.00010725</v>
      </c>
      <c r="J62" s="18">
        <v>259</v>
      </c>
      <c r="K62" s="17">
        <f>H121</f>
        <v>0.12198</v>
      </c>
      <c r="L62">
        <f t="shared" si="2"/>
        <v>0.03457893073172289</v>
      </c>
      <c r="M62">
        <f t="shared" si="1"/>
        <v>31.59282</v>
      </c>
    </row>
    <row r="63" spans="1:13" ht="15">
      <c r="A63" s="1">
        <v>207.19</v>
      </c>
      <c r="B63" s="138">
        <v>-2.3283E-05</v>
      </c>
      <c r="C63" s="138"/>
      <c r="E63">
        <v>230</v>
      </c>
      <c r="F63">
        <f>A258</f>
        <v>229.97</v>
      </c>
      <c r="G63">
        <f>B258</f>
        <v>9.0758E-05</v>
      </c>
      <c r="H63">
        <f>(G64)-(((G64-G63)*(F64-E63))/(F64-F63))</f>
        <v>7.384345454545601E-05</v>
      </c>
      <c r="J63" s="18">
        <v>260</v>
      </c>
      <c r="K63" s="17">
        <f>H123</f>
        <v>0.12195181818181816</v>
      </c>
      <c r="L63">
        <f t="shared" si="2"/>
        <v>0.03457094174058661</v>
      </c>
      <c r="M63">
        <f t="shared" si="1"/>
        <v>31.707472727272723</v>
      </c>
    </row>
    <row r="64" spans="1:13" ht="15">
      <c r="A64" s="1">
        <v>207.31</v>
      </c>
      <c r="B64" s="138">
        <v>5.7819E-05</v>
      </c>
      <c r="C64" s="138"/>
      <c r="F64">
        <f>A259</f>
        <v>230.08</v>
      </c>
      <c r="G64">
        <f>B259</f>
        <v>2.8738E-05</v>
      </c>
      <c r="J64" s="18">
        <v>261</v>
      </c>
      <c r="K64" s="17">
        <f>H125</f>
        <v>0.11632181818181832</v>
      </c>
      <c r="L64">
        <f t="shared" si="2"/>
        <v>0.03297494747907165</v>
      </c>
      <c r="M64">
        <f t="shared" si="1"/>
        <v>30.35999454545458</v>
      </c>
    </row>
    <row r="65" spans="1:13" ht="15">
      <c r="A65" s="1">
        <v>207.42</v>
      </c>
      <c r="B65" s="138">
        <v>3.4457E-05</v>
      </c>
      <c r="C65" s="138"/>
      <c r="E65">
        <v>231</v>
      </c>
      <c r="F65">
        <f>A266</f>
        <v>230.89</v>
      </c>
      <c r="G65">
        <f>B266</f>
        <v>5.9649E-05</v>
      </c>
      <c r="H65">
        <f>(G66)-(((G66-G65)*(F66-E65))/(F66-F65))</f>
        <v>0.000113834083333338</v>
      </c>
      <c r="J65" s="18">
        <v>262</v>
      </c>
      <c r="K65" s="17">
        <f>H127</f>
        <v>0.10734363636363631</v>
      </c>
      <c r="L65">
        <f t="shared" si="2"/>
        <v>0.030429809528688557</v>
      </c>
      <c r="M65">
        <f t="shared" si="1"/>
        <v>28.124032727272713</v>
      </c>
    </row>
    <row r="66" spans="1:13" ht="15">
      <c r="A66" s="1">
        <v>207.54</v>
      </c>
      <c r="B66" s="138">
        <v>-5.7043E-05</v>
      </c>
      <c r="C66" s="138"/>
      <c r="F66">
        <f>A267</f>
        <v>231.01</v>
      </c>
      <c r="G66">
        <f>B267</f>
        <v>0.00011876</v>
      </c>
      <c r="J66" s="18">
        <v>263</v>
      </c>
      <c r="K66" s="17">
        <f>H129</f>
        <v>0.09706845454545486</v>
      </c>
      <c r="L66">
        <f t="shared" si="2"/>
        <v>0.027516997589462824</v>
      </c>
      <c r="M66">
        <f t="shared" si="1"/>
        <v>25.52900354545463</v>
      </c>
    </row>
    <row r="67" spans="1:13" ht="15">
      <c r="A67" s="1">
        <v>207.66</v>
      </c>
      <c r="B67" s="138">
        <v>0.00029465</v>
      </c>
      <c r="C67" s="138"/>
      <c r="E67">
        <v>232</v>
      </c>
      <c r="F67">
        <f>A275</f>
        <v>231.94</v>
      </c>
      <c r="G67">
        <f>B275</f>
        <v>0.00012997</v>
      </c>
      <c r="H67">
        <f>(G68)-(((G68-G67)*(F68-E67))/(F68-F67))</f>
        <v>0.00011514454545454673</v>
      </c>
      <c r="J67" s="18">
        <v>264</v>
      </c>
      <c r="K67" s="17">
        <f>H131</f>
        <v>0.08540345454545463</v>
      </c>
      <c r="L67">
        <f aca="true" t="shared" si="3" ref="L67:L98">K67/$K$104</f>
        <v>0.024210199532522708</v>
      </c>
      <c r="M67">
        <f t="shared" si="1"/>
        <v>22.54651200000002</v>
      </c>
    </row>
    <row r="68" spans="1:13" ht="15">
      <c r="A68" s="1">
        <v>207.78</v>
      </c>
      <c r="B68" s="138">
        <v>-6.755E-05</v>
      </c>
      <c r="C68" s="138"/>
      <c r="F68">
        <f>A276</f>
        <v>232.05</v>
      </c>
      <c r="G68">
        <f>B276</f>
        <v>0.00010279</v>
      </c>
      <c r="J68" s="18">
        <v>265</v>
      </c>
      <c r="K68" s="17">
        <f>H133</f>
        <v>0.07489658333333327</v>
      </c>
      <c r="L68">
        <f t="shared" si="3"/>
        <v>0.021231708207296623</v>
      </c>
      <c r="M68">
        <f aca="true" t="shared" si="4" ref="M68:M103">J68*K68</f>
        <v>19.847594583333315</v>
      </c>
    </row>
    <row r="69" spans="1:13" ht="15">
      <c r="A69" s="1">
        <v>207.9</v>
      </c>
      <c r="B69" s="138">
        <v>0.00030191</v>
      </c>
      <c r="C69" s="138"/>
      <c r="E69">
        <v>233</v>
      </c>
      <c r="F69">
        <f>A284</f>
        <v>232.98</v>
      </c>
      <c r="G69">
        <f>B284</f>
        <v>9.229E-05</v>
      </c>
      <c r="H69">
        <f>(G70)-(((G70-G69)*(F70-E69))/(F70-F69))</f>
        <v>0.00010560454545455061</v>
      </c>
      <c r="J69" s="18">
        <v>266</v>
      </c>
      <c r="K69" s="17">
        <f>H135</f>
        <v>0.06625254545454537</v>
      </c>
      <c r="L69">
        <f t="shared" si="3"/>
        <v>0.018781293491335026</v>
      </c>
      <c r="M69">
        <f t="shared" si="4"/>
        <v>17.623177090909067</v>
      </c>
    </row>
    <row r="70" spans="1:13" ht="15">
      <c r="A70" s="1">
        <v>208.01</v>
      </c>
      <c r="B70" s="138">
        <v>3.3314E-05</v>
      </c>
      <c r="C70" s="138"/>
      <c r="F70">
        <f>A285</f>
        <v>233.09</v>
      </c>
      <c r="G70">
        <f>B285</f>
        <v>0.00016552</v>
      </c>
      <c r="J70" s="18">
        <v>267</v>
      </c>
      <c r="K70" s="17">
        <f>H137</f>
        <v>0.05981127272727275</v>
      </c>
      <c r="L70">
        <f t="shared" si="3"/>
        <v>0.016955319368851866</v>
      </c>
      <c r="M70">
        <f t="shared" si="4"/>
        <v>15.969609818181823</v>
      </c>
    </row>
    <row r="71" spans="1:13" ht="15">
      <c r="A71" s="1">
        <v>208.13</v>
      </c>
      <c r="B71" s="138">
        <v>0</v>
      </c>
      <c r="C71" s="138"/>
      <c r="E71">
        <v>234</v>
      </c>
      <c r="F71">
        <f>A292</f>
        <v>233.9</v>
      </c>
      <c r="G71">
        <f>B292</f>
        <v>5.7442E-05</v>
      </c>
      <c r="H71">
        <f>(G72)-(((G72-G71)*(F72-E71))/(F72-F71))</f>
        <v>0.00011392366666666131</v>
      </c>
      <c r="J71" s="18">
        <v>268</v>
      </c>
      <c r="K71" s="17">
        <f>H139</f>
        <v>0.056125</v>
      </c>
      <c r="L71">
        <f t="shared" si="3"/>
        <v>0.015910333557287645</v>
      </c>
      <c r="M71">
        <f t="shared" si="4"/>
        <v>15.041500000000001</v>
      </c>
    </row>
    <row r="72" spans="1:13" ht="15">
      <c r="A72" s="1">
        <v>208.25</v>
      </c>
      <c r="B72" s="138">
        <v>5.4777E-05</v>
      </c>
      <c r="C72" s="138"/>
      <c r="F72">
        <f>A293</f>
        <v>234.02</v>
      </c>
      <c r="G72">
        <f>B293</f>
        <v>0.00012522</v>
      </c>
      <c r="J72" s="18">
        <v>269</v>
      </c>
      <c r="K72" s="17">
        <f>H141</f>
        <v>0.05593909090909102</v>
      </c>
      <c r="L72">
        <f t="shared" si="3"/>
        <v>0.015857631986727398</v>
      </c>
      <c r="M72">
        <f t="shared" si="4"/>
        <v>15.047615454545484</v>
      </c>
    </row>
    <row r="73" spans="1:13" ht="15">
      <c r="A73" s="1">
        <v>208.37</v>
      </c>
      <c r="B73" s="138">
        <v>0.00023939</v>
      </c>
      <c r="C73" s="138"/>
      <c r="E73">
        <v>235</v>
      </c>
      <c r="F73">
        <f>A301</f>
        <v>234.94</v>
      </c>
      <c r="G73">
        <f>B301</f>
        <v>8.3651E-05</v>
      </c>
      <c r="H73">
        <f>(G74)-(((G74-G73)*(F74-E73))/(F74-F73))</f>
        <v>8.873299999999999E-05</v>
      </c>
      <c r="J73" s="18">
        <v>270</v>
      </c>
      <c r="K73" s="17">
        <f>H143</f>
        <v>0.06176681818181809</v>
      </c>
      <c r="L73">
        <f t="shared" si="3"/>
        <v>0.017509678040892027</v>
      </c>
      <c r="M73">
        <f t="shared" si="4"/>
        <v>16.677040909090884</v>
      </c>
    </row>
    <row r="74" spans="1:13" ht="15">
      <c r="A74" s="1">
        <v>208.48</v>
      </c>
      <c r="B74" s="138">
        <v>-1.0808E-05</v>
      </c>
      <c r="C74" s="138"/>
      <c r="F74">
        <f>A302</f>
        <v>235.06</v>
      </c>
      <c r="G74">
        <f>B302</f>
        <v>9.3815E-05</v>
      </c>
      <c r="J74" s="18">
        <v>271</v>
      </c>
      <c r="K74" s="17">
        <f>H145</f>
        <v>0.07302218181818167</v>
      </c>
      <c r="L74">
        <f t="shared" si="3"/>
        <v>0.0207003522460254</v>
      </c>
      <c r="M74">
        <f t="shared" si="4"/>
        <v>19.789011272727233</v>
      </c>
    </row>
    <row r="75" spans="1:13" ht="15">
      <c r="A75" s="1">
        <v>208.6</v>
      </c>
      <c r="B75" s="138">
        <v>-5.3675E-05</v>
      </c>
      <c r="C75" s="138"/>
      <c r="E75">
        <v>236</v>
      </c>
      <c r="F75">
        <f>A310</f>
        <v>235.98</v>
      </c>
      <c r="G75">
        <f>B310</f>
        <v>0.00015278</v>
      </c>
      <c r="H75">
        <f>(G76)-(((G76-G75)*(F76-E75))/(F76-F75))</f>
        <v>0.00014593999999999678</v>
      </c>
      <c r="J75" s="18">
        <v>272</v>
      </c>
      <c r="K75" s="17">
        <f>H147</f>
        <v>0.089994</v>
      </c>
      <c r="L75">
        <f t="shared" si="3"/>
        <v>0.025511528875804802</v>
      </c>
      <c r="M75">
        <f t="shared" si="4"/>
        <v>24.478368</v>
      </c>
    </row>
    <row r="76" spans="1:13" ht="15">
      <c r="A76" s="1">
        <v>208.72</v>
      </c>
      <c r="B76" s="138">
        <v>0.00021328</v>
      </c>
      <c r="C76" s="138"/>
      <c r="F76">
        <f>A311</f>
        <v>236.1</v>
      </c>
      <c r="G76">
        <f>B311</f>
        <v>0.00011174</v>
      </c>
      <c r="J76" s="18">
        <v>273</v>
      </c>
      <c r="K76" s="17">
        <f>H149</f>
        <v>0.11192818181818208</v>
      </c>
      <c r="L76">
        <f t="shared" si="3"/>
        <v>0.03172943798998691</v>
      </c>
      <c r="M76">
        <f t="shared" si="4"/>
        <v>30.55639363636371</v>
      </c>
    </row>
    <row r="77" spans="1:13" ht="15">
      <c r="A77" s="1">
        <v>208.84</v>
      </c>
      <c r="B77" s="138">
        <v>-2.1191E-05</v>
      </c>
      <c r="C77" s="138"/>
      <c r="E77">
        <v>237</v>
      </c>
      <c r="F77">
        <f>A318</f>
        <v>236.91</v>
      </c>
      <c r="G77">
        <f>B318</f>
        <v>4.9879E-05</v>
      </c>
      <c r="H77">
        <f>(G78)-(((G78-G77)*(F78-E77))/(F78-F77))</f>
        <v>0.00010677618181817692</v>
      </c>
      <c r="J77" s="18">
        <v>274</v>
      </c>
      <c r="K77" s="17">
        <f>H151</f>
        <v>0.13485363636363662</v>
      </c>
      <c r="L77">
        <f t="shared" si="3"/>
        <v>0.03822835342465271</v>
      </c>
      <c r="M77">
        <f t="shared" si="4"/>
        <v>36.949896363636434</v>
      </c>
    </row>
    <row r="78" spans="1:13" ht="15">
      <c r="A78" s="1">
        <v>208.95</v>
      </c>
      <c r="B78" s="138">
        <v>8.4222E-05</v>
      </c>
      <c r="C78" s="138"/>
      <c r="F78">
        <f>A319</f>
        <v>237.02</v>
      </c>
      <c r="G78">
        <f>B319</f>
        <v>0.00011942</v>
      </c>
      <c r="J78" s="18">
        <v>275</v>
      </c>
      <c r="K78" s="17">
        <f>H153</f>
        <v>0.15374818181818214</v>
      </c>
      <c r="L78">
        <f t="shared" si="3"/>
        <v>0.04358458541743939</v>
      </c>
      <c r="M78">
        <f t="shared" si="4"/>
        <v>42.28075000000009</v>
      </c>
    </row>
    <row r="79" spans="1:13" ht="15">
      <c r="A79" s="1">
        <v>209.07</v>
      </c>
      <c r="B79" s="138">
        <v>0</v>
      </c>
      <c r="C79" s="138"/>
      <c r="E79">
        <v>238</v>
      </c>
      <c r="F79">
        <f>A327</f>
        <v>237.94</v>
      </c>
      <c r="G79">
        <f>B327</f>
        <v>0.00013698</v>
      </c>
      <c r="H79">
        <f>(G80)-(((G80-G79)*(F80-E79))/(F80-F79))</f>
        <v>0.000131975</v>
      </c>
      <c r="J79" s="18">
        <v>276</v>
      </c>
      <c r="K79" s="17">
        <f>H155</f>
        <v>0.16590818181818182</v>
      </c>
      <c r="L79">
        <f t="shared" si="3"/>
        <v>0.047031706238047186</v>
      </c>
      <c r="M79">
        <f t="shared" si="4"/>
        <v>45.79065818181818</v>
      </c>
    </row>
    <row r="80" spans="1:13" ht="15">
      <c r="A80" s="1">
        <v>209.19</v>
      </c>
      <c r="B80" s="138">
        <v>0.00039507</v>
      </c>
      <c r="C80" s="138"/>
      <c r="F80">
        <f>A328</f>
        <v>238.06</v>
      </c>
      <c r="G80">
        <f>B328</f>
        <v>0.00012697</v>
      </c>
      <c r="J80" s="18">
        <v>277</v>
      </c>
      <c r="K80" s="17">
        <f>H157</f>
        <v>0.16721636363636364</v>
      </c>
      <c r="L80">
        <f t="shared" si="3"/>
        <v>0.047402550052405346</v>
      </c>
      <c r="M80">
        <f t="shared" si="4"/>
        <v>46.318932727272724</v>
      </c>
    </row>
    <row r="81" spans="1:13" ht="15">
      <c r="A81" s="1">
        <v>209.31</v>
      </c>
      <c r="B81" s="138">
        <v>8.267E-05</v>
      </c>
      <c r="C81" s="138"/>
      <c r="E81">
        <v>239</v>
      </c>
      <c r="F81">
        <f>A336</f>
        <v>238.98</v>
      </c>
      <c r="G81">
        <f>B336</f>
        <v>0.00014438</v>
      </c>
      <c r="H81">
        <f>(G82)-(((G82-G81)*(F82-E81))/(F82-F81))</f>
        <v>0.00015234666666667044</v>
      </c>
      <c r="J81" s="18">
        <v>278</v>
      </c>
      <c r="K81" s="17">
        <f>H159</f>
        <v>0.1594627272727272</v>
      </c>
      <c r="L81">
        <f t="shared" si="3"/>
        <v>0.045204546652363106</v>
      </c>
      <c r="M81">
        <f t="shared" si="4"/>
        <v>44.33063818181816</v>
      </c>
    </row>
    <row r="82" spans="1:13" ht="15">
      <c r="A82" s="1">
        <v>209.42</v>
      </c>
      <c r="B82" s="138">
        <v>-2.0541E-05</v>
      </c>
      <c r="C82" s="138"/>
      <c r="F82">
        <f>A337</f>
        <v>239.1</v>
      </c>
      <c r="G82">
        <f>B337</f>
        <v>0.00019218</v>
      </c>
      <c r="J82" s="18">
        <v>279</v>
      </c>
      <c r="K82" s="17">
        <f>H161</f>
        <v>0.14434363636363604</v>
      </c>
      <c r="L82">
        <f t="shared" si="3"/>
        <v>0.04091858176244603</v>
      </c>
      <c r="M82">
        <f t="shared" si="4"/>
        <v>40.27187454545445</v>
      </c>
    </row>
    <row r="83" spans="1:13" ht="15">
      <c r="A83" s="1">
        <v>209.54</v>
      </c>
      <c r="B83" s="138">
        <v>-1.0208E-05</v>
      </c>
      <c r="C83" s="138"/>
      <c r="E83">
        <v>240</v>
      </c>
      <c r="F83">
        <f>A344</f>
        <v>239.9</v>
      </c>
      <c r="G83">
        <f>B344</f>
        <v>0.00021536</v>
      </c>
      <c r="H83">
        <f>(G84)-(((G84-G83)*(F84-E83))/(F84-F83))</f>
        <v>0.0002150766666666667</v>
      </c>
      <c r="J83" s="18">
        <v>280</v>
      </c>
      <c r="K83" s="17">
        <f>H163</f>
        <v>0.12377333333333307</v>
      </c>
      <c r="L83">
        <f t="shared" si="3"/>
        <v>0.03508730545800764</v>
      </c>
      <c r="M83">
        <f t="shared" si="4"/>
        <v>34.65653333333326</v>
      </c>
    </row>
    <row r="84" spans="1:13" ht="15">
      <c r="A84" s="1">
        <v>209.66</v>
      </c>
      <c r="B84" s="138">
        <v>0.00015216</v>
      </c>
      <c r="C84" s="138"/>
      <c r="F84">
        <f>A345</f>
        <v>240.02</v>
      </c>
      <c r="G84">
        <f>B345</f>
        <v>0.00021502</v>
      </c>
      <c r="J84" s="18">
        <v>281</v>
      </c>
      <c r="K84" s="17">
        <f>H165</f>
        <v>0.10315909090909123</v>
      </c>
      <c r="L84">
        <f t="shared" si="3"/>
        <v>0.029243573199647235</v>
      </c>
      <c r="M84">
        <f t="shared" si="4"/>
        <v>28.987704545454633</v>
      </c>
    </row>
    <row r="85" spans="1:13" ht="15">
      <c r="A85" s="1">
        <v>209.78</v>
      </c>
      <c r="B85" s="138">
        <v>0.00027219</v>
      </c>
      <c r="C85" s="138"/>
      <c r="E85">
        <v>241</v>
      </c>
      <c r="F85">
        <f>A353</f>
        <v>240.94</v>
      </c>
      <c r="G85">
        <f>B353</f>
        <v>0.00033493</v>
      </c>
      <c r="H85">
        <f>(G86)-(((G86-G85)*(F86-E85))/(F86-F85))</f>
        <v>0.0003142572727272745</v>
      </c>
      <c r="J85" s="18">
        <v>282</v>
      </c>
      <c r="K85" s="17">
        <f>H167</f>
        <v>0.08367527272727289</v>
      </c>
      <c r="L85">
        <f t="shared" si="3"/>
        <v>0.023720293979294888</v>
      </c>
      <c r="M85">
        <f t="shared" si="4"/>
        <v>23.596426909090955</v>
      </c>
    </row>
    <row r="86" spans="1:13" ht="15">
      <c r="A86" s="1">
        <v>209.89</v>
      </c>
      <c r="B86" s="138">
        <v>-5.0097E-05</v>
      </c>
      <c r="C86" s="138"/>
      <c r="F86">
        <f>A354</f>
        <v>241.05</v>
      </c>
      <c r="G86">
        <f>B354</f>
        <v>0.00029703</v>
      </c>
      <c r="J86" s="18">
        <v>283</v>
      </c>
      <c r="K86" s="17">
        <f>H169</f>
        <v>0.06689781818181831</v>
      </c>
      <c r="L86">
        <f t="shared" si="3"/>
        <v>0.018964215617416683</v>
      </c>
      <c r="M86">
        <f t="shared" si="4"/>
        <v>18.93208254545458</v>
      </c>
    </row>
    <row r="87" spans="1:13" ht="15">
      <c r="A87" s="1">
        <v>210.01</v>
      </c>
      <c r="B87" s="138">
        <v>5.9749E-05</v>
      </c>
      <c r="C87" s="138"/>
      <c r="E87">
        <v>242</v>
      </c>
      <c r="F87">
        <f>A362</f>
        <v>241.97</v>
      </c>
      <c r="G87">
        <f>B362</f>
        <v>0.00035341</v>
      </c>
      <c r="H87">
        <f>(G88)-(((G88-G87)*(F88-E87))/(F88-F87))</f>
        <v>0.00035796</v>
      </c>
      <c r="J87" s="18">
        <v>284</v>
      </c>
      <c r="K87" s="17">
        <f>H171</f>
        <v>0.05367663636363649</v>
      </c>
      <c r="L87">
        <f t="shared" si="3"/>
        <v>0.015216270624119232</v>
      </c>
      <c r="M87">
        <f t="shared" si="4"/>
        <v>15.244164727272763</v>
      </c>
    </row>
    <row r="88" spans="1:13" ht="15">
      <c r="A88" s="1">
        <v>210.13</v>
      </c>
      <c r="B88" s="138">
        <v>0.00013858</v>
      </c>
      <c r="C88" s="138"/>
      <c r="F88">
        <f>A363</f>
        <v>242.09</v>
      </c>
      <c r="G88">
        <f>B363</f>
        <v>0.00037161</v>
      </c>
      <c r="J88" s="18">
        <v>285</v>
      </c>
      <c r="K88" s="17">
        <f>H173</f>
        <v>0.04256763636363646</v>
      </c>
      <c r="L88">
        <f t="shared" si="3"/>
        <v>0.01206708763101618</v>
      </c>
      <c r="M88">
        <f t="shared" si="4"/>
        <v>12.13177636363639</v>
      </c>
    </row>
    <row r="89" spans="1:13" ht="15">
      <c r="A89" s="1">
        <v>210.25</v>
      </c>
      <c r="B89" s="138">
        <v>4.919E-05</v>
      </c>
      <c r="C89" s="138"/>
      <c r="E89">
        <v>243</v>
      </c>
      <c r="F89">
        <f>A370</f>
        <v>242.89</v>
      </c>
      <c r="G89">
        <f>B370</f>
        <v>0.00045241</v>
      </c>
      <c r="H89">
        <f>(G90)-(((G90-G89)*(F90-E89))/(F90-F89))</f>
        <v>0.0005536466666666754</v>
      </c>
      <c r="J89" s="18">
        <v>286</v>
      </c>
      <c r="K89" s="17">
        <f>H175</f>
        <v>0.03343018181818187</v>
      </c>
      <c r="L89">
        <f t="shared" si="3"/>
        <v>0.009476798995243589</v>
      </c>
      <c r="M89">
        <f t="shared" si="4"/>
        <v>9.561032000000015</v>
      </c>
    </row>
    <row r="90" spans="1:13" ht="15">
      <c r="A90" s="1">
        <v>210.36</v>
      </c>
      <c r="B90" s="138">
        <v>0.00025423</v>
      </c>
      <c r="C90" s="138"/>
      <c r="F90">
        <f>A371</f>
        <v>243.01</v>
      </c>
      <c r="G90">
        <f>B371</f>
        <v>0.00056285</v>
      </c>
      <c r="J90" s="18">
        <v>287</v>
      </c>
      <c r="K90" s="17">
        <f>H177</f>
        <v>0.02692390909090913</v>
      </c>
      <c r="L90">
        <f t="shared" si="3"/>
        <v>0.007632398651268658</v>
      </c>
      <c r="M90">
        <f t="shared" si="4"/>
        <v>7.7271619090909205</v>
      </c>
    </row>
    <row r="91" spans="1:13" ht="15">
      <c r="A91" s="1">
        <v>210.48</v>
      </c>
      <c r="B91" s="138">
        <v>0.00022355</v>
      </c>
      <c r="C91" s="138"/>
      <c r="E91">
        <v>244</v>
      </c>
      <c r="F91">
        <f>A379</f>
        <v>243.93</v>
      </c>
      <c r="G91">
        <f>B379</f>
        <v>0.0008048</v>
      </c>
      <c r="H91">
        <f>(G92)-(((G92-G91)*(F92-E91))/(F92-F91))</f>
        <v>0.0008064481818181819</v>
      </c>
      <c r="J91" s="18">
        <v>288</v>
      </c>
      <c r="K91" s="17">
        <f>H179</f>
        <v>0.021856250000000046</v>
      </c>
      <c r="L91">
        <f t="shared" si="3"/>
        <v>0.006195816976596327</v>
      </c>
      <c r="M91">
        <f t="shared" si="4"/>
        <v>6.294600000000013</v>
      </c>
    </row>
    <row r="92" spans="1:13" ht="15">
      <c r="A92" s="1">
        <v>210.6</v>
      </c>
      <c r="B92" s="138">
        <v>0.00014492</v>
      </c>
      <c r="C92" s="138"/>
      <c r="F92">
        <f>A380</f>
        <v>244.04</v>
      </c>
      <c r="G92">
        <f>B380</f>
        <v>0.00080739</v>
      </c>
      <c r="J92" s="18">
        <v>289</v>
      </c>
      <c r="K92" s="17">
        <f>H181</f>
        <v>0.017874500000000036</v>
      </c>
      <c r="L92">
        <f t="shared" si="3"/>
        <v>0.0050670691700621575</v>
      </c>
      <c r="M92">
        <f t="shared" si="4"/>
        <v>5.16573050000001</v>
      </c>
    </row>
    <row r="93" spans="1:13" ht="15">
      <c r="A93" s="1">
        <v>210.72</v>
      </c>
      <c r="B93" s="138">
        <v>5.7618E-05</v>
      </c>
      <c r="C93" s="138"/>
      <c r="E93">
        <v>245</v>
      </c>
      <c r="F93">
        <f>A388</f>
        <v>244.96</v>
      </c>
      <c r="G93">
        <f>B388</f>
        <v>0.0013804</v>
      </c>
      <c r="H93">
        <f>(G94)-(((G94-G93)*(F94-E93))/(F94-F93))</f>
        <v>0.0013922909090909083</v>
      </c>
      <c r="J93" s="18">
        <v>290</v>
      </c>
      <c r="K93" s="17">
        <f>H183</f>
        <v>0.01455500000000003</v>
      </c>
      <c r="L93">
        <f t="shared" si="3"/>
        <v>0.0041260562124957175</v>
      </c>
      <c r="M93">
        <f t="shared" si="4"/>
        <v>4.220950000000008</v>
      </c>
    </row>
    <row r="94" spans="1:13" ht="15">
      <c r="A94" s="1">
        <v>210.83</v>
      </c>
      <c r="B94" s="138">
        <v>0</v>
      </c>
      <c r="C94" s="138"/>
      <c r="F94">
        <f>A389</f>
        <v>245.07</v>
      </c>
      <c r="G94">
        <f>B389</f>
        <v>0.0014131</v>
      </c>
      <c r="J94" s="18">
        <v>291</v>
      </c>
      <c r="K94" s="17">
        <f>H185</f>
        <v>0.011958272727272757</v>
      </c>
      <c r="L94">
        <f t="shared" si="3"/>
        <v>0.003389935106635642</v>
      </c>
      <c r="M94">
        <f t="shared" si="4"/>
        <v>3.479857363636372</v>
      </c>
    </row>
    <row r="95" spans="1:13" ht="15">
      <c r="A95" s="1">
        <v>210.95</v>
      </c>
      <c r="B95" s="138">
        <v>5.6942E-05</v>
      </c>
      <c r="C95" s="138"/>
      <c r="E95">
        <v>246</v>
      </c>
      <c r="F95">
        <f>A397</f>
        <v>245.99</v>
      </c>
      <c r="G95">
        <f>B397</f>
        <v>0.0023238</v>
      </c>
      <c r="H95">
        <f>(G96)-(((G96-G95)*(F96-E95))/(F96-F95))</f>
        <v>0.0023441999999999808</v>
      </c>
      <c r="J95" s="18">
        <v>292</v>
      </c>
      <c r="K95" s="17">
        <f>H187</f>
        <v>0.009876163636363637</v>
      </c>
      <c r="L95">
        <f t="shared" si="3"/>
        <v>0.0027996981331118104</v>
      </c>
      <c r="M95">
        <f t="shared" si="4"/>
        <v>2.8838397818181822</v>
      </c>
    </row>
    <row r="96" spans="1:13" ht="15">
      <c r="A96" s="1">
        <v>211.07</v>
      </c>
      <c r="B96" s="138">
        <v>6.604E-05</v>
      </c>
      <c r="C96" s="138"/>
      <c r="F96">
        <f>A398</f>
        <v>246.11</v>
      </c>
      <c r="G96">
        <f>B398</f>
        <v>0.0025686</v>
      </c>
      <c r="J96" s="18">
        <v>293</v>
      </c>
      <c r="K96" s="17">
        <f>H189</f>
        <v>0.00834786363636366</v>
      </c>
      <c r="L96">
        <f t="shared" si="3"/>
        <v>0.0023664551437915012</v>
      </c>
      <c r="M96">
        <f t="shared" si="4"/>
        <v>2.4459240454545523</v>
      </c>
    </row>
    <row r="97" spans="1:13" ht="15">
      <c r="A97" s="1">
        <v>211.19</v>
      </c>
      <c r="B97" s="138">
        <v>0.00013131</v>
      </c>
      <c r="C97" s="138"/>
      <c r="E97">
        <v>247</v>
      </c>
      <c r="F97">
        <f>A405</f>
        <v>246.91</v>
      </c>
      <c r="G97">
        <f>B405</f>
        <v>0.0037521</v>
      </c>
      <c r="H97">
        <f>(G98)-(((G98-G97)*(F98-E97))/(F98-F97))</f>
        <v>0.003920154545454531</v>
      </c>
      <c r="J97" s="18">
        <v>294</v>
      </c>
      <c r="K97" s="17">
        <f>H191</f>
        <v>0.006921518181818206</v>
      </c>
      <c r="L97">
        <f t="shared" si="3"/>
        <v>0.0019621142627271053</v>
      </c>
      <c r="M97">
        <f t="shared" si="4"/>
        <v>2.0349263454545525</v>
      </c>
    </row>
    <row r="98" spans="1:13" ht="15">
      <c r="A98" s="1">
        <v>211.3</v>
      </c>
      <c r="B98" s="138">
        <v>3.7299E-05</v>
      </c>
      <c r="C98" s="138"/>
      <c r="F98">
        <f>A406</f>
        <v>247.02</v>
      </c>
      <c r="G98">
        <f>B406</f>
        <v>0.0039575</v>
      </c>
      <c r="J98" s="18">
        <v>295</v>
      </c>
      <c r="K98" s="17">
        <f>H193</f>
        <v>0.0056668363636363656</v>
      </c>
      <c r="L98">
        <f t="shared" si="3"/>
        <v>0.0016064366460582906</v>
      </c>
      <c r="M98">
        <f t="shared" si="4"/>
        <v>1.6717167272727278</v>
      </c>
    </row>
    <row r="99" spans="1:13" ht="15">
      <c r="A99" s="1">
        <v>211.42</v>
      </c>
      <c r="B99" s="138">
        <v>4.6345E-05</v>
      </c>
      <c r="C99" s="138"/>
      <c r="E99">
        <v>248</v>
      </c>
      <c r="F99">
        <f>A414</f>
        <v>247.94</v>
      </c>
      <c r="G99">
        <f>B414</f>
        <v>0.0068126</v>
      </c>
      <c r="H99">
        <f>(G100)-(((G100-G99)*(F100-E99))/(F100-F99))</f>
        <v>0.007144399999999972</v>
      </c>
      <c r="J99" s="18">
        <v>296</v>
      </c>
      <c r="K99" s="17">
        <f>H195</f>
        <v>0.004644499999999998</v>
      </c>
      <c r="L99">
        <f>K99/$K$104</f>
        <v>0.0013166243956672149</v>
      </c>
      <c r="M99">
        <f t="shared" si="4"/>
        <v>1.3747719999999992</v>
      </c>
    </row>
    <row r="100" spans="1:13" ht="15">
      <c r="A100" s="1">
        <v>211.54</v>
      </c>
      <c r="B100" s="138">
        <v>5.529E-05</v>
      </c>
      <c r="C100" s="138"/>
      <c r="F100">
        <f>A415</f>
        <v>248.05</v>
      </c>
      <c r="G100">
        <f>B415</f>
        <v>0.0074209</v>
      </c>
      <c r="J100" s="18">
        <v>297</v>
      </c>
      <c r="K100" s="17">
        <f>H197</f>
        <v>0.0038055818181818063</v>
      </c>
      <c r="L100">
        <f>K100/$K$104</f>
        <v>0.0010788075921037278</v>
      </c>
      <c r="M100">
        <f t="shared" si="4"/>
        <v>1.1302577999999965</v>
      </c>
    </row>
    <row r="101" spans="1:13" ht="15">
      <c r="A101" s="1">
        <v>211.66</v>
      </c>
      <c r="B101" s="138">
        <v>0.0002657</v>
      </c>
      <c r="C101" s="138"/>
      <c r="E101">
        <v>249</v>
      </c>
      <c r="F101">
        <f>A423</f>
        <v>248.97</v>
      </c>
      <c r="G101">
        <f>B423</f>
        <v>0.011397</v>
      </c>
      <c r="H101">
        <f>(G102)-(((G102-G101)*(F102-E101))/(F102-F101))</f>
        <v>0.011569909090909075</v>
      </c>
      <c r="J101" s="18">
        <v>298</v>
      </c>
      <c r="K101" s="17">
        <f>H199</f>
        <v>0.00311500909090908</v>
      </c>
      <c r="L101">
        <f>K101/$K$104</f>
        <v>0.0008830438070440413</v>
      </c>
      <c r="M101">
        <f t="shared" si="4"/>
        <v>0.9282727090909059</v>
      </c>
    </row>
    <row r="102" spans="1:13" ht="15">
      <c r="A102" s="1">
        <v>211.77</v>
      </c>
      <c r="B102" s="138">
        <v>-2.7324E-05</v>
      </c>
      <c r="C102" s="138"/>
      <c r="F102">
        <f>A424</f>
        <v>249.08</v>
      </c>
      <c r="G102">
        <f>B424</f>
        <v>0.012031</v>
      </c>
      <c r="J102" s="18">
        <v>299</v>
      </c>
      <c r="K102" s="17">
        <f>H201</f>
        <v>0.002613099999999994</v>
      </c>
      <c r="L102">
        <f>K102/$K$104</f>
        <v>0.0007407624520008598</v>
      </c>
      <c r="M102">
        <f t="shared" si="4"/>
        <v>0.7813168999999982</v>
      </c>
    </row>
    <row r="103" spans="1:13" ht="15">
      <c r="A103" s="1">
        <v>211.89</v>
      </c>
      <c r="B103" s="138">
        <v>9.0546E-05</v>
      </c>
      <c r="C103" s="138"/>
      <c r="E103">
        <v>250</v>
      </c>
      <c r="F103">
        <f>A432</f>
        <v>250</v>
      </c>
      <c r="G103">
        <f>B432</f>
        <v>0.018326</v>
      </c>
      <c r="H103">
        <f>(G104)-(((G104-G103)*(F104-E103))/(F104-F103))</f>
        <v>0.018326</v>
      </c>
      <c r="J103" s="18">
        <v>300</v>
      </c>
      <c r="K103" s="17">
        <f>H203</f>
        <v>0.0021667272727272716</v>
      </c>
      <c r="L103">
        <f>K103/$K$104</f>
        <v>0.0006142245636839742</v>
      </c>
      <c r="M103">
        <f t="shared" si="4"/>
        <v>0.6500181818181815</v>
      </c>
    </row>
    <row r="104" spans="1:13" ht="15">
      <c r="A104" s="1">
        <v>212.01</v>
      </c>
      <c r="B104" s="138">
        <v>0.00010805</v>
      </c>
      <c r="C104" s="138"/>
      <c r="F104">
        <f>A433</f>
        <v>250.11</v>
      </c>
      <c r="G104">
        <f>B433</f>
        <v>0.019338</v>
      </c>
      <c r="K104" s="17">
        <f>SUM(K3:K103)</f>
        <v>3.527581605873513</v>
      </c>
      <c r="L104" s="30">
        <f>SUM(L3:L103)</f>
        <v>1</v>
      </c>
      <c r="M104">
        <f>SUM(M3:M103)</f>
        <v>951.5273005270027</v>
      </c>
    </row>
    <row r="105" spans="1:13" ht="15">
      <c r="A105" s="1">
        <v>212.13</v>
      </c>
      <c r="B105" s="138">
        <v>8.0585E-05</v>
      </c>
      <c r="C105" s="138"/>
      <c r="E105">
        <v>251</v>
      </c>
      <c r="F105">
        <f>A440</f>
        <v>250.91</v>
      </c>
      <c r="G105">
        <f>B440</f>
        <v>0.026772</v>
      </c>
      <c r="H105">
        <f>(G106)-(((G106-G105)*(F106-E105))/(F106-F105))</f>
        <v>0.027660749999999998</v>
      </c>
      <c r="L105" s="113" t="s">
        <v>9</v>
      </c>
      <c r="M105">
        <f>M104/K104</f>
        <v>269.7392737683759</v>
      </c>
    </row>
    <row r="106" spans="1:7" ht="15">
      <c r="A106" s="1">
        <v>212.24</v>
      </c>
      <c r="B106" s="138">
        <v>9.793E-05</v>
      </c>
      <c r="C106" s="138"/>
      <c r="F106">
        <f>A441</f>
        <v>251.03</v>
      </c>
      <c r="G106">
        <f>B441</f>
        <v>0.027957</v>
      </c>
    </row>
    <row r="107" spans="1:8" ht="15">
      <c r="A107" s="1">
        <v>212.36</v>
      </c>
      <c r="B107" s="138">
        <v>2.6555E-05</v>
      </c>
      <c r="C107" s="138"/>
      <c r="E107">
        <v>252</v>
      </c>
      <c r="F107">
        <f>A449</f>
        <v>251.94</v>
      </c>
      <c r="G107">
        <f>B449</f>
        <v>0.038966</v>
      </c>
      <c r="H107">
        <f>(G108)-(((G108-G107)*(F108-E107))/(F108-F107))</f>
        <v>0.03971436363636357</v>
      </c>
    </row>
    <row r="108" spans="1:7" ht="15">
      <c r="A108" s="1">
        <v>212.48</v>
      </c>
      <c r="B108" s="138">
        <v>5.2805E-05</v>
      </c>
      <c r="C108" s="138"/>
      <c r="F108">
        <f>A450</f>
        <v>252.05</v>
      </c>
      <c r="G108">
        <f>B450</f>
        <v>0.040338</v>
      </c>
    </row>
    <row r="109" spans="1:8" ht="15">
      <c r="A109" s="1">
        <v>212.59</v>
      </c>
      <c r="B109" s="138">
        <v>-0.00010502</v>
      </c>
      <c r="C109" s="138"/>
      <c r="E109">
        <v>253</v>
      </c>
      <c r="F109">
        <f>A458</f>
        <v>252.97</v>
      </c>
      <c r="G109">
        <f>B458</f>
        <v>0.052839</v>
      </c>
      <c r="H109">
        <f>(G110)-(((G110-G109)*(F110-E109))/(F110-F109))</f>
        <v>0.053453727272727215</v>
      </c>
    </row>
    <row r="110" spans="1:7" ht="15">
      <c r="A110" s="1">
        <v>212.71</v>
      </c>
      <c r="B110" s="138">
        <v>7.8319E-05</v>
      </c>
      <c r="C110" s="138"/>
      <c r="F110">
        <f>A459</f>
        <v>253.08</v>
      </c>
      <c r="G110">
        <f>B459</f>
        <v>0.055093</v>
      </c>
    </row>
    <row r="111" spans="1:8" ht="15">
      <c r="A111" s="1">
        <v>212.83</v>
      </c>
      <c r="B111" s="138">
        <v>0.00013844</v>
      </c>
      <c r="C111" s="138"/>
      <c r="E111">
        <v>254</v>
      </c>
      <c r="F111">
        <f>A467</f>
        <v>253.99</v>
      </c>
      <c r="G111">
        <f>B467</f>
        <v>0.069377</v>
      </c>
      <c r="H111">
        <f>(G112)-(((G112-G111)*(F112-E111))/(F112-F111))</f>
        <v>0.06948183333333323</v>
      </c>
    </row>
    <row r="112" spans="1:7" ht="15">
      <c r="A112" s="1">
        <v>212.95</v>
      </c>
      <c r="B112" s="138">
        <v>1.7206E-05</v>
      </c>
      <c r="C112" s="138"/>
      <c r="F112">
        <f>A468</f>
        <v>254.11</v>
      </c>
      <c r="G112">
        <f>B468</f>
        <v>0.070635</v>
      </c>
    </row>
    <row r="113" spans="1:8" ht="15">
      <c r="A113" s="1">
        <v>213.06</v>
      </c>
      <c r="B113" s="138">
        <v>-8.5549E-06</v>
      </c>
      <c r="C113" s="138"/>
      <c r="E113">
        <v>255</v>
      </c>
      <c r="F113">
        <f>A475</f>
        <v>254.9</v>
      </c>
      <c r="G113">
        <f>B475</f>
        <v>0.083532</v>
      </c>
      <c r="H113">
        <f>(G114)-(((G114-G113)*(F114-E113))/(F114-F113))</f>
        <v>0.08479699999999989</v>
      </c>
    </row>
    <row r="114" spans="1:7" ht="15">
      <c r="A114" s="1">
        <v>213.18</v>
      </c>
      <c r="B114" s="138">
        <v>7.6564E-05</v>
      </c>
      <c r="C114" s="138"/>
      <c r="F114">
        <f>A476</f>
        <v>255.02</v>
      </c>
      <c r="G114">
        <f>B476</f>
        <v>0.08505</v>
      </c>
    </row>
    <row r="115" spans="1:8" ht="15">
      <c r="A115" s="1">
        <v>213.3</v>
      </c>
      <c r="B115" s="138">
        <v>0.00017763</v>
      </c>
      <c r="C115" s="138"/>
      <c r="E115">
        <v>256</v>
      </c>
      <c r="F115">
        <f>A484</f>
        <v>255.93</v>
      </c>
      <c r="G115">
        <f>B484</f>
        <v>0.098573</v>
      </c>
      <c r="H115">
        <f>(G116)-(((G116-G115)*(F116-E115))/(F116-F115))</f>
        <v>0.09935636363636347</v>
      </c>
    </row>
    <row r="116" spans="1:7" ht="15">
      <c r="A116" s="1">
        <v>213.42</v>
      </c>
      <c r="B116" s="138">
        <v>7.5694E-05</v>
      </c>
      <c r="C116" s="138"/>
      <c r="F116">
        <f>A485</f>
        <v>256.04</v>
      </c>
      <c r="G116">
        <f>B485</f>
        <v>0.099804</v>
      </c>
    </row>
    <row r="117" spans="1:8" ht="15">
      <c r="A117" s="1">
        <v>213.53</v>
      </c>
      <c r="B117" s="138">
        <v>7.5271E-05</v>
      </c>
      <c r="C117" s="138"/>
      <c r="E117">
        <v>257</v>
      </c>
      <c r="F117">
        <f>A493</f>
        <v>256.95</v>
      </c>
      <c r="G117">
        <f>B493</f>
        <v>0.11076</v>
      </c>
      <c r="H117">
        <f>(G118)-(((G118-G117)*(F118-E117))/(F118-F117))</f>
        <v>0.11115166666666673</v>
      </c>
    </row>
    <row r="118" spans="1:7" ht="15">
      <c r="A118" s="1">
        <v>213.65</v>
      </c>
      <c r="B118" s="138">
        <v>6.6546E-05</v>
      </c>
      <c r="C118" s="138"/>
      <c r="F118">
        <f>A494</f>
        <v>257.07</v>
      </c>
      <c r="G118">
        <f>B494</f>
        <v>0.1117</v>
      </c>
    </row>
    <row r="119" spans="1:8" ht="15">
      <c r="A119" s="1">
        <v>213.77</v>
      </c>
      <c r="B119" s="138">
        <v>9.102E-05</v>
      </c>
      <c r="C119" s="138"/>
      <c r="E119">
        <v>258</v>
      </c>
      <c r="F119">
        <f>A502</f>
        <v>257.98</v>
      </c>
      <c r="G119">
        <f>B502</f>
        <v>0.11837</v>
      </c>
      <c r="H119">
        <f>(G120)-(((G120-G119)*(F120-E119))/(F120-F119))</f>
        <v>0.11848090909090904</v>
      </c>
    </row>
    <row r="120" spans="1:7" ht="15">
      <c r="A120" s="1">
        <v>213.88</v>
      </c>
      <c r="B120" s="138">
        <v>2.469E-05</v>
      </c>
      <c r="C120" s="138"/>
      <c r="F120">
        <f>A503</f>
        <v>258.09</v>
      </c>
      <c r="G120">
        <f>B503</f>
        <v>0.11898</v>
      </c>
    </row>
    <row r="121" spans="1:8" ht="15">
      <c r="A121" s="1">
        <v>214</v>
      </c>
      <c r="B121" s="138">
        <v>8.1865E-05</v>
      </c>
      <c r="C121" s="138"/>
      <c r="E121">
        <v>259</v>
      </c>
      <c r="F121">
        <f>A511</f>
        <v>259</v>
      </c>
      <c r="G121">
        <f>B511</f>
        <v>0.12198</v>
      </c>
      <c r="H121">
        <f>(G122)-(((G122-G121)*(F122-E121))/(F122-F121))</f>
        <v>0.12198</v>
      </c>
    </row>
    <row r="122" spans="1:7" ht="15">
      <c r="A122" s="1">
        <v>214.12</v>
      </c>
      <c r="B122" s="138">
        <v>0.00010586</v>
      </c>
      <c r="C122" s="138"/>
      <c r="F122">
        <f>A512</f>
        <v>259.11</v>
      </c>
      <c r="G122">
        <f>B512</f>
        <v>0.12285</v>
      </c>
    </row>
    <row r="123" spans="1:8" ht="15">
      <c r="A123" s="1">
        <v>214.24</v>
      </c>
      <c r="B123" s="138">
        <v>8.1008E-05</v>
      </c>
      <c r="C123" s="138"/>
      <c r="E123">
        <v>260</v>
      </c>
      <c r="F123">
        <f>A519</f>
        <v>259.91</v>
      </c>
      <c r="G123">
        <f>B519</f>
        <v>0.12214</v>
      </c>
      <c r="H123">
        <f>(G124)-(((G124-G123)*(F124-E123))/(F124-F123))</f>
        <v>0.12195181818181816</v>
      </c>
    </row>
    <row r="124" spans="1:7" ht="15">
      <c r="A124" s="1">
        <v>214.35</v>
      </c>
      <c r="B124" s="138">
        <v>0.00013704</v>
      </c>
      <c r="C124" s="138"/>
      <c r="F124">
        <f>A520</f>
        <v>260.02</v>
      </c>
      <c r="G124">
        <f>B520</f>
        <v>0.12191</v>
      </c>
    </row>
    <row r="125" spans="1:8" ht="15">
      <c r="A125" s="1">
        <v>214.47</v>
      </c>
      <c r="B125" s="138">
        <v>1.6039E-05</v>
      </c>
      <c r="C125" s="138"/>
      <c r="E125">
        <v>261</v>
      </c>
      <c r="F125">
        <f>A528</f>
        <v>260.93</v>
      </c>
      <c r="G125">
        <f>B528</f>
        <v>0.11692</v>
      </c>
      <c r="H125">
        <f>(G126)-(((G126-G125)*(F126-E125))/(F126-F125))</f>
        <v>0.11632181818181832</v>
      </c>
    </row>
    <row r="126" spans="1:7" ht="15">
      <c r="A126" s="1">
        <v>214.59</v>
      </c>
      <c r="B126" s="138">
        <v>-7.9792E-06</v>
      </c>
      <c r="C126" s="138"/>
      <c r="F126">
        <f>A529</f>
        <v>261.04</v>
      </c>
      <c r="G126">
        <f>B529</f>
        <v>0.11598</v>
      </c>
    </row>
    <row r="127" spans="1:8" ht="15">
      <c r="A127" s="1">
        <v>214.7</v>
      </c>
      <c r="B127" s="138">
        <v>0.00028581</v>
      </c>
      <c r="C127" s="138"/>
      <c r="E127">
        <v>262</v>
      </c>
      <c r="F127">
        <f>A537</f>
        <v>261.95</v>
      </c>
      <c r="G127">
        <f>B537</f>
        <v>0.10788</v>
      </c>
      <c r="H127">
        <f>(G128)-(((G128-G127)*(F128-E127))/(F128-F127))</f>
        <v>0.10734363636363631</v>
      </c>
    </row>
    <row r="128" spans="1:7" ht="15">
      <c r="A128" s="1">
        <v>214.82</v>
      </c>
      <c r="B128" s="138">
        <v>7.8999E-05</v>
      </c>
      <c r="C128" s="138"/>
      <c r="F128">
        <f>A538</f>
        <v>262.06</v>
      </c>
      <c r="G128">
        <f>B538</f>
        <v>0.1067</v>
      </c>
    </row>
    <row r="129" spans="1:8" ht="15">
      <c r="A129" s="1">
        <v>214.94</v>
      </c>
      <c r="B129" s="138">
        <v>8.646E-05</v>
      </c>
      <c r="C129" s="138"/>
      <c r="E129">
        <v>263</v>
      </c>
      <c r="F129">
        <f>A546</f>
        <v>262.97</v>
      </c>
      <c r="G129">
        <f>B546</f>
        <v>0.097678</v>
      </c>
      <c r="H129">
        <f>(G130)-(((G130-G129)*(F130-E129))/(F130-F129))</f>
        <v>0.09706845454545486</v>
      </c>
    </row>
    <row r="130" spans="1:7" ht="15">
      <c r="A130" s="1">
        <v>215.06</v>
      </c>
      <c r="B130" s="138">
        <v>0.00011729</v>
      </c>
      <c r="C130" s="138"/>
      <c r="F130">
        <f>A547</f>
        <v>263.08</v>
      </c>
      <c r="G130">
        <f>B547</f>
        <v>0.095443</v>
      </c>
    </row>
    <row r="131" spans="1:8" ht="15">
      <c r="A131" s="1">
        <v>215.17</v>
      </c>
      <c r="B131" s="138">
        <v>0.00010112</v>
      </c>
      <c r="C131" s="138"/>
      <c r="E131">
        <v>264</v>
      </c>
      <c r="F131">
        <f>A555</f>
        <v>263.99</v>
      </c>
      <c r="G131">
        <f>B555</f>
        <v>0.085483</v>
      </c>
      <c r="H131">
        <f>(G132)-(((G132-G131)*(F132-E131))/(F132-F131))</f>
        <v>0.08540345454545463</v>
      </c>
    </row>
    <row r="132" spans="1:7" ht="15">
      <c r="A132" s="1">
        <v>215.29</v>
      </c>
      <c r="B132" s="138">
        <v>0.0001006</v>
      </c>
      <c r="C132" s="138"/>
      <c r="F132">
        <f>A556</f>
        <v>264.1</v>
      </c>
      <c r="G132">
        <f>B556</f>
        <v>0.084608</v>
      </c>
    </row>
    <row r="133" spans="1:8" ht="15">
      <c r="A133" s="1">
        <v>215.41</v>
      </c>
      <c r="B133" s="138">
        <v>3.8501E-05</v>
      </c>
      <c r="C133" s="138"/>
      <c r="E133">
        <v>265</v>
      </c>
      <c r="F133">
        <f>A563</f>
        <v>264.89</v>
      </c>
      <c r="G133">
        <f>B563</f>
        <v>0.075585</v>
      </c>
      <c r="H133">
        <f>(G134)-(((G134-G133)*(F134-E133))/(F134-F133))</f>
        <v>0.07489658333333327</v>
      </c>
    </row>
    <row r="134" spans="1:7" ht="15">
      <c r="A134" s="1">
        <v>215.52</v>
      </c>
      <c r="B134" s="138">
        <v>4.596E-05</v>
      </c>
      <c r="C134" s="138"/>
      <c r="F134">
        <f>A564</f>
        <v>265.01</v>
      </c>
      <c r="G134">
        <f>B564</f>
        <v>0.074834</v>
      </c>
    </row>
    <row r="135" spans="1:8" ht="15">
      <c r="A135" s="1">
        <v>215.64</v>
      </c>
      <c r="B135" s="138">
        <v>1.5239E-05</v>
      </c>
      <c r="C135" s="138"/>
      <c r="E135">
        <v>266</v>
      </c>
      <c r="F135">
        <f>A572</f>
        <v>265.91</v>
      </c>
      <c r="G135">
        <f>B572</f>
        <v>0.066957</v>
      </c>
      <c r="H135">
        <f>(G136)-(((G136-G135)*(F136-E135))/(F136-F135))</f>
        <v>0.06625254545454537</v>
      </c>
    </row>
    <row r="136" spans="1:7" ht="15">
      <c r="A136" s="1">
        <v>215.76</v>
      </c>
      <c r="B136" s="138">
        <v>0.00017436</v>
      </c>
      <c r="C136" s="138"/>
      <c r="F136">
        <f>A573</f>
        <v>266.02</v>
      </c>
      <c r="G136">
        <f>B573</f>
        <v>0.066096</v>
      </c>
    </row>
    <row r="137" spans="1:8" ht="15">
      <c r="A137" s="1">
        <v>215.87</v>
      </c>
      <c r="B137" s="138">
        <v>7.5413E-06</v>
      </c>
      <c r="C137" s="138"/>
      <c r="E137">
        <v>267</v>
      </c>
      <c r="F137">
        <f>A581</f>
        <v>266.93</v>
      </c>
      <c r="G137">
        <f>B581</f>
        <v>0.059894</v>
      </c>
      <c r="H137">
        <f>(G138)-(((G138-G137)*(F138-E137))/(F138-F137))</f>
        <v>0.05981127272727275</v>
      </c>
    </row>
    <row r="138" spans="1:7" ht="15">
      <c r="A138" s="1">
        <v>215.99</v>
      </c>
      <c r="B138" s="138">
        <v>2.2508E-05</v>
      </c>
      <c r="C138" s="138"/>
      <c r="F138">
        <f>A582</f>
        <v>267.04</v>
      </c>
      <c r="G138">
        <f>B582</f>
        <v>0.059764</v>
      </c>
    </row>
    <row r="139" spans="1:8" ht="15">
      <c r="A139" s="1">
        <v>216.11</v>
      </c>
      <c r="B139" s="138">
        <v>8.956E-05</v>
      </c>
      <c r="C139" s="138"/>
      <c r="E139">
        <v>268</v>
      </c>
      <c r="F139">
        <f>A590</f>
        <v>267.94</v>
      </c>
      <c r="G139">
        <f>B590</f>
        <v>0.05589</v>
      </c>
      <c r="H139">
        <f>(G140)-(((G140-G139)*(F140-E139))/(F140-F139))</f>
        <v>0.056125</v>
      </c>
    </row>
    <row r="140" spans="1:7" ht="15">
      <c r="A140" s="1">
        <v>216.23</v>
      </c>
      <c r="B140" s="138">
        <v>4.4552E-05</v>
      </c>
      <c r="C140" s="138"/>
      <c r="F140">
        <f>A591</f>
        <v>268.06</v>
      </c>
      <c r="G140">
        <f>B591</f>
        <v>0.05636</v>
      </c>
    </row>
    <row r="141" spans="1:8" ht="15">
      <c r="A141" s="1">
        <v>216.34</v>
      </c>
      <c r="B141" s="138">
        <v>0.00025117</v>
      </c>
      <c r="C141" s="138"/>
      <c r="E141">
        <v>269</v>
      </c>
      <c r="F141">
        <f>A599</f>
        <v>268.96</v>
      </c>
      <c r="G141">
        <f>B599</f>
        <v>0.055662</v>
      </c>
      <c r="H141">
        <f>(G142)-(((G142-G141)*(F142-E141))/(F142-F141))</f>
        <v>0.05593909090909102</v>
      </c>
    </row>
    <row r="142" spans="1:7" ht="15">
      <c r="A142" s="1">
        <v>216.46</v>
      </c>
      <c r="B142" s="138">
        <v>0.00013229</v>
      </c>
      <c r="C142" s="138"/>
      <c r="F142">
        <f>A600</f>
        <v>269.07</v>
      </c>
      <c r="G142">
        <f>B600</f>
        <v>0.056424</v>
      </c>
    </row>
    <row r="143" spans="1:8" ht="15">
      <c r="A143" s="1">
        <v>216.58</v>
      </c>
      <c r="B143" s="138">
        <v>0.00025593</v>
      </c>
      <c r="C143" s="138"/>
      <c r="E143">
        <v>270</v>
      </c>
      <c r="F143">
        <f>A608</f>
        <v>269.97</v>
      </c>
      <c r="G143">
        <f>B608</f>
        <v>0.061586</v>
      </c>
      <c r="H143">
        <f>(G144)-(((G144-G143)*(F144-E143))/(F144-F143))</f>
        <v>0.06176681818181809</v>
      </c>
    </row>
    <row r="144" spans="1:7" ht="15">
      <c r="A144" s="1">
        <v>216.69</v>
      </c>
      <c r="B144" s="138">
        <v>0.00012368</v>
      </c>
      <c r="C144" s="138"/>
      <c r="F144">
        <f>A609</f>
        <v>270.08</v>
      </c>
      <c r="G144">
        <f>B609</f>
        <v>0.062249</v>
      </c>
    </row>
    <row r="145" spans="1:8" ht="15">
      <c r="A145" s="1">
        <v>216.81</v>
      </c>
      <c r="B145" s="138">
        <v>-4.3437E-05</v>
      </c>
      <c r="C145" s="138"/>
      <c r="E145">
        <v>271</v>
      </c>
      <c r="F145">
        <f>A617</f>
        <v>270.99</v>
      </c>
      <c r="G145">
        <f>B617</f>
        <v>0.07287</v>
      </c>
      <c r="H145">
        <f>(G146)-(((G146-G145)*(F146-E145))/(F146-F145))</f>
        <v>0.07302218181818167</v>
      </c>
    </row>
    <row r="146" spans="1:7" ht="15">
      <c r="A146" s="1">
        <v>216.93</v>
      </c>
      <c r="B146" s="138">
        <v>5.7631E-05</v>
      </c>
      <c r="C146" s="138"/>
      <c r="F146">
        <f>A618</f>
        <v>271.1</v>
      </c>
      <c r="G146">
        <f>B618</f>
        <v>0.074544</v>
      </c>
    </row>
    <row r="147" spans="1:8" ht="15">
      <c r="A147" s="1">
        <v>217.04</v>
      </c>
      <c r="B147" s="138">
        <v>0.00015772</v>
      </c>
      <c r="C147" s="138"/>
      <c r="E147">
        <v>272</v>
      </c>
      <c r="F147">
        <f>A626</f>
        <v>272</v>
      </c>
      <c r="G147">
        <f>B626</f>
        <v>0.089994</v>
      </c>
      <c r="H147">
        <f>(G148)-(((G148-G147)*(F148-E147))/(F148-F147))</f>
        <v>0.089994</v>
      </c>
    </row>
    <row r="148" spans="1:7" ht="15">
      <c r="A148" s="1">
        <v>217.16</v>
      </c>
      <c r="B148" s="138">
        <v>-4.9942E-05</v>
      </c>
      <c r="C148" s="138"/>
      <c r="F148">
        <f>A627</f>
        <v>272.11</v>
      </c>
      <c r="G148">
        <f>B627</f>
        <v>0.092399</v>
      </c>
    </row>
    <row r="149" spans="1:8" ht="15">
      <c r="A149" s="1">
        <v>217.28</v>
      </c>
      <c r="B149" s="138">
        <v>0.00016331</v>
      </c>
      <c r="C149" s="138"/>
      <c r="E149">
        <v>273</v>
      </c>
      <c r="F149">
        <f>A634</f>
        <v>272.9</v>
      </c>
      <c r="G149">
        <f>B634</f>
        <v>0.10941</v>
      </c>
      <c r="H149">
        <f>(G150)-(((G150-G149)*(F150-E149))/(F150-F149))</f>
        <v>0.11192818181818208</v>
      </c>
    </row>
    <row r="150" spans="1:7" ht="15">
      <c r="A150" s="1">
        <v>217.4</v>
      </c>
      <c r="B150" s="138">
        <v>0.00011306</v>
      </c>
      <c r="C150" s="138"/>
      <c r="F150">
        <f>A635</f>
        <v>273.01</v>
      </c>
      <c r="G150">
        <f>B635</f>
        <v>0.11218</v>
      </c>
    </row>
    <row r="151" spans="1:8" ht="15">
      <c r="A151" s="1">
        <v>217.51</v>
      </c>
      <c r="B151" s="138">
        <v>7.0334E-05</v>
      </c>
      <c r="C151" s="138"/>
      <c r="E151">
        <v>274</v>
      </c>
      <c r="F151">
        <f>A643</f>
        <v>273.91</v>
      </c>
      <c r="G151">
        <f>B643</f>
        <v>0.1328</v>
      </c>
      <c r="H151">
        <f>(G152)-(((G152-G151)*(F152-E151))/(F152-F151))</f>
        <v>0.13485363636363662</v>
      </c>
    </row>
    <row r="152" spans="1:7" ht="15">
      <c r="A152" s="1">
        <v>217.63</v>
      </c>
      <c r="B152" s="138">
        <v>0.00012601</v>
      </c>
      <c r="C152" s="138"/>
      <c r="F152">
        <f>A644</f>
        <v>274.02</v>
      </c>
      <c r="G152">
        <f>B644</f>
        <v>0.13531</v>
      </c>
    </row>
    <row r="153" spans="1:8" ht="15">
      <c r="A153" s="1">
        <v>217.75</v>
      </c>
      <c r="B153" s="138">
        <v>8.3632E-05</v>
      </c>
      <c r="C153" s="138"/>
      <c r="E153">
        <v>275</v>
      </c>
      <c r="F153">
        <f>A652</f>
        <v>274.92</v>
      </c>
      <c r="G153">
        <f>B652</f>
        <v>0.15209</v>
      </c>
      <c r="H153">
        <f>(G154)-(((G154-G153)*(F154-E153))/(F154-F153))</f>
        <v>0.15374818181818214</v>
      </c>
    </row>
    <row r="154" spans="1:7" ht="15">
      <c r="A154" s="1">
        <v>217.86</v>
      </c>
      <c r="B154" s="138">
        <v>9.0177E-05</v>
      </c>
      <c r="C154" s="138"/>
      <c r="F154">
        <f>A653</f>
        <v>275.03</v>
      </c>
      <c r="G154">
        <f>B653</f>
        <v>0.15437</v>
      </c>
    </row>
    <row r="155" spans="1:8" ht="15">
      <c r="A155" s="1">
        <v>217.98</v>
      </c>
      <c r="B155" s="138">
        <v>5.5234E-05</v>
      </c>
      <c r="C155" s="138"/>
      <c r="E155">
        <v>276</v>
      </c>
      <c r="F155">
        <f>A661</f>
        <v>275.93</v>
      </c>
      <c r="G155">
        <f>B661</f>
        <v>0.16587</v>
      </c>
      <c r="H155">
        <f>(G156)-(((G156-G155)*(F156-E155))/(F156-F155))</f>
        <v>0.16590818181818182</v>
      </c>
    </row>
    <row r="156" spans="1:7" ht="15">
      <c r="A156" s="1">
        <v>218.1</v>
      </c>
      <c r="B156" s="138">
        <v>-6.8718E-06</v>
      </c>
      <c r="C156" s="138"/>
      <c r="F156">
        <f>A662</f>
        <v>276.04</v>
      </c>
      <c r="G156">
        <f>B662</f>
        <v>0.16593</v>
      </c>
    </row>
    <row r="157" spans="1:8" ht="15">
      <c r="A157" s="1">
        <v>218.21</v>
      </c>
      <c r="B157" s="138">
        <v>0.00018465</v>
      </c>
      <c r="C157" s="138"/>
      <c r="E157">
        <v>277</v>
      </c>
      <c r="F157">
        <f>A670</f>
        <v>276.94</v>
      </c>
      <c r="G157">
        <f>B670</f>
        <v>0.16708</v>
      </c>
      <c r="H157">
        <f>(G158)-(((G158-G157)*(F158-E157))/(F158-F157))</f>
        <v>0.16721636363636364</v>
      </c>
    </row>
    <row r="158" spans="1:7" ht="15">
      <c r="A158" s="1">
        <v>218.33</v>
      </c>
      <c r="B158" s="138">
        <v>0.00016334</v>
      </c>
      <c r="C158" s="138"/>
      <c r="F158">
        <f>A671</f>
        <v>277.05</v>
      </c>
      <c r="G158">
        <f>B671</f>
        <v>0.16733</v>
      </c>
    </row>
    <row r="159" spans="1:8" ht="15">
      <c r="A159" s="1">
        <v>218.45</v>
      </c>
      <c r="B159" s="138">
        <v>-2.0318E-05</v>
      </c>
      <c r="C159" s="138"/>
      <c r="E159">
        <v>278</v>
      </c>
      <c r="F159">
        <f>A679</f>
        <v>277.95</v>
      </c>
      <c r="G159">
        <f>B679</f>
        <v>0.16009</v>
      </c>
      <c r="H159">
        <f>(G160)-(((G160-G159)*(F160-E159))/(F160-F159))</f>
        <v>0.1594627272727272</v>
      </c>
    </row>
    <row r="160" spans="1:7" ht="15">
      <c r="A160" s="1">
        <v>218.56</v>
      </c>
      <c r="B160" s="138">
        <v>0.00013477</v>
      </c>
      <c r="C160" s="138"/>
      <c r="F160">
        <f>A680</f>
        <v>278.06</v>
      </c>
      <c r="G160">
        <f>B680</f>
        <v>0.15871</v>
      </c>
    </row>
    <row r="161" spans="1:8" ht="15">
      <c r="A161" s="1">
        <v>218.68</v>
      </c>
      <c r="B161" s="138">
        <v>2.0122E-05</v>
      </c>
      <c r="C161" s="138"/>
      <c r="E161">
        <v>279</v>
      </c>
      <c r="F161">
        <f>A688</f>
        <v>278.96</v>
      </c>
      <c r="G161">
        <f>B688</f>
        <v>0.14518</v>
      </c>
      <c r="H161">
        <f>(G162)-(((G162-G161)*(F162-E161))/(F162-F161))</f>
        <v>0.14434363636363604</v>
      </c>
    </row>
    <row r="162" spans="1:7" ht="15">
      <c r="A162" s="1">
        <v>218.8</v>
      </c>
      <c r="B162" s="138">
        <v>2.0023E-05</v>
      </c>
      <c r="C162" s="138"/>
      <c r="F162">
        <f>A689</f>
        <v>279.07</v>
      </c>
      <c r="G162">
        <f>B689</f>
        <v>0.14288</v>
      </c>
    </row>
    <row r="163" spans="1:8" ht="15">
      <c r="A163" s="1">
        <v>218.91</v>
      </c>
      <c r="B163" s="138">
        <v>0.00015276</v>
      </c>
      <c r="C163" s="138"/>
      <c r="E163">
        <v>280</v>
      </c>
      <c r="F163">
        <f>A697</f>
        <v>279.96</v>
      </c>
      <c r="G163">
        <f>B697</f>
        <v>0.12432</v>
      </c>
      <c r="H163">
        <f>(G164)-(((G164-G163)*(F164-E163))/(F164-F163))</f>
        <v>0.12377333333333307</v>
      </c>
    </row>
    <row r="164" spans="1:7" ht="15">
      <c r="A164" s="1">
        <v>219.03</v>
      </c>
      <c r="B164" s="138">
        <v>0.00013218</v>
      </c>
      <c r="C164" s="138"/>
      <c r="F164">
        <f>A698</f>
        <v>280.08</v>
      </c>
      <c r="G164">
        <f>B698</f>
        <v>0.12268</v>
      </c>
    </row>
    <row r="165" spans="1:8" ht="15">
      <c r="A165" s="1">
        <v>219.15</v>
      </c>
      <c r="B165" s="138">
        <v>3.2886E-05</v>
      </c>
      <c r="C165" s="138"/>
      <c r="E165">
        <v>281</v>
      </c>
      <c r="F165">
        <f>A706</f>
        <v>280.97</v>
      </c>
      <c r="G165">
        <f>B706</f>
        <v>0.10377</v>
      </c>
      <c r="H165">
        <f>(G166)-(((G166-G165)*(F166-E165))/(F166-F165))</f>
        <v>0.10315909090909123</v>
      </c>
    </row>
    <row r="166" spans="1:7" ht="15">
      <c r="A166" s="1">
        <v>219.26</v>
      </c>
      <c r="B166" s="138">
        <v>0.00014398</v>
      </c>
      <c r="C166" s="138"/>
      <c r="F166">
        <f>A707</f>
        <v>281.08</v>
      </c>
      <c r="G166">
        <f>B707</f>
        <v>0.10153</v>
      </c>
    </row>
    <row r="167" spans="1:8" ht="15">
      <c r="A167" s="1">
        <v>219.38</v>
      </c>
      <c r="B167" s="138">
        <v>0.00012373</v>
      </c>
      <c r="C167" s="138"/>
      <c r="E167">
        <v>282</v>
      </c>
      <c r="F167">
        <f>A715</f>
        <v>281.98</v>
      </c>
      <c r="G167">
        <f>B715</f>
        <v>0.083994</v>
      </c>
      <c r="H167">
        <f>(G168)-(((G168-G167)*(F168-E167))/(F168-F167))</f>
        <v>0.08367527272727289</v>
      </c>
    </row>
    <row r="168" spans="1:7" ht="15">
      <c r="A168" s="1">
        <v>219.5</v>
      </c>
      <c r="B168" s="138">
        <v>1.2961E-05</v>
      </c>
      <c r="C168" s="138"/>
      <c r="F168">
        <f>A716</f>
        <v>282.09</v>
      </c>
      <c r="G168">
        <f>B716</f>
        <v>0.082241</v>
      </c>
    </row>
    <row r="169" spans="1:8" ht="15">
      <c r="A169" s="1">
        <v>219.62</v>
      </c>
      <c r="B169" s="138">
        <v>0</v>
      </c>
      <c r="C169" s="138"/>
      <c r="E169">
        <v>283</v>
      </c>
      <c r="F169">
        <f>A724</f>
        <v>282.98</v>
      </c>
      <c r="G169">
        <f>B724</f>
        <v>0.067146</v>
      </c>
      <c r="H169">
        <f>(G170)-(((G170-G169)*(F170-E169))/(F170-F169))</f>
        <v>0.06689781818181831</v>
      </c>
    </row>
    <row r="170" spans="1:7" ht="15">
      <c r="A170" s="1">
        <v>219.73</v>
      </c>
      <c r="B170" s="138">
        <v>0.00017322</v>
      </c>
      <c r="C170" s="138"/>
      <c r="F170">
        <f>A725</f>
        <v>283.09</v>
      </c>
      <c r="G170">
        <f>B725</f>
        <v>0.065781</v>
      </c>
    </row>
    <row r="171" spans="1:8" ht="15">
      <c r="A171" s="1">
        <v>219.85</v>
      </c>
      <c r="B171" s="138">
        <v>0.00014686</v>
      </c>
      <c r="C171" s="138"/>
      <c r="E171">
        <v>284</v>
      </c>
      <c r="F171">
        <f>A733</f>
        <v>283.99</v>
      </c>
      <c r="G171">
        <f>B733</f>
        <v>0.053797</v>
      </c>
      <c r="H171">
        <f>(G172)-(((G172-G171)*(F172-E171))/(F172-F171))</f>
        <v>0.05367663636363649</v>
      </c>
    </row>
    <row r="172" spans="1:7" ht="15">
      <c r="A172" s="1">
        <v>219.97</v>
      </c>
      <c r="B172" s="138">
        <v>1.9063E-05</v>
      </c>
      <c r="C172" s="138"/>
      <c r="F172">
        <f>A734</f>
        <v>284.1</v>
      </c>
      <c r="G172">
        <f>B734</f>
        <v>0.052473</v>
      </c>
    </row>
    <row r="173" spans="1:8" ht="15">
      <c r="A173" s="1">
        <v>220.08</v>
      </c>
      <c r="B173" s="138">
        <v>0.00013913</v>
      </c>
      <c r="C173" s="138"/>
      <c r="E173">
        <v>285</v>
      </c>
      <c r="F173">
        <f>A742</f>
        <v>284.99</v>
      </c>
      <c r="G173">
        <f>B742</f>
        <v>0.042662</v>
      </c>
      <c r="H173">
        <f>(G174)-(((G174-G173)*(F174-E173))/(F174-F173))</f>
        <v>0.04256763636363646</v>
      </c>
    </row>
    <row r="174" spans="1:7" ht="15">
      <c r="A174" s="1">
        <v>220.2</v>
      </c>
      <c r="B174" s="138">
        <v>0.00015736</v>
      </c>
      <c r="C174" s="138"/>
      <c r="F174">
        <f>A743</f>
        <v>285.1</v>
      </c>
      <c r="G174">
        <f>B743</f>
        <v>0.041624</v>
      </c>
    </row>
    <row r="175" spans="1:8" ht="15">
      <c r="A175" s="1">
        <v>220.32</v>
      </c>
      <c r="B175" s="138">
        <v>0.00013782</v>
      </c>
      <c r="C175" s="138"/>
      <c r="E175">
        <v>286</v>
      </c>
      <c r="F175">
        <f>A751</f>
        <v>285.99</v>
      </c>
      <c r="G175">
        <f>B751</f>
        <v>0.033488</v>
      </c>
      <c r="H175">
        <f>(G176)-(((G176-G175)*(F176-E175))/(F176-F175))</f>
        <v>0.03343018181818187</v>
      </c>
    </row>
    <row r="176" spans="1:7" ht="15">
      <c r="A176" s="1">
        <v>220.43</v>
      </c>
      <c r="B176" s="138">
        <v>6.8575E-05</v>
      </c>
      <c r="C176" s="138"/>
      <c r="F176">
        <f>A752</f>
        <v>286.1</v>
      </c>
      <c r="G176">
        <f>B752</f>
        <v>0.032852</v>
      </c>
    </row>
    <row r="177" spans="1:8" ht="15">
      <c r="A177" s="1">
        <v>220.55</v>
      </c>
      <c r="B177" s="138">
        <v>6.2043E-05</v>
      </c>
      <c r="C177" s="138"/>
      <c r="E177">
        <v>287</v>
      </c>
      <c r="F177">
        <f>A760</f>
        <v>286.99</v>
      </c>
      <c r="G177">
        <f>B760</f>
        <v>0.02696</v>
      </c>
      <c r="H177">
        <f>(G178)-(((G178-G177)*(F178-E177))/(F178-F177))</f>
        <v>0.02692390909090913</v>
      </c>
    </row>
    <row r="178" spans="1:7" ht="15">
      <c r="A178" s="1">
        <v>220.67</v>
      </c>
      <c r="B178" s="138">
        <v>6.7925E-05</v>
      </c>
      <c r="C178" s="138"/>
      <c r="F178">
        <f>A761</f>
        <v>287.1</v>
      </c>
      <c r="G178">
        <f>B761</f>
        <v>0.026563</v>
      </c>
    </row>
    <row r="179" spans="1:8" ht="15">
      <c r="A179" s="1">
        <v>220.78</v>
      </c>
      <c r="B179" s="138">
        <v>0.00017208</v>
      </c>
      <c r="C179" s="138"/>
      <c r="E179">
        <v>288</v>
      </c>
      <c r="F179">
        <f>A769</f>
        <v>287.99</v>
      </c>
      <c r="G179">
        <f>B769</f>
        <v>0.021906</v>
      </c>
      <c r="H179">
        <f>(G180)-(((G180-G179)*(F180-E179))/(F180-F179))</f>
        <v>0.021856250000000046</v>
      </c>
    </row>
    <row r="180" spans="1:7" ht="15">
      <c r="A180" s="1">
        <v>220.9</v>
      </c>
      <c r="B180" s="138">
        <v>5.5048E-05</v>
      </c>
      <c r="C180" s="138"/>
      <c r="F180">
        <f>A770</f>
        <v>288.11</v>
      </c>
      <c r="G180">
        <f>B770</f>
        <v>0.021309</v>
      </c>
    </row>
    <row r="181" spans="1:8" ht="15">
      <c r="A181" s="1">
        <v>221.02</v>
      </c>
      <c r="B181" s="138">
        <v>5.4793E-05</v>
      </c>
      <c r="C181" s="138"/>
      <c r="E181">
        <v>289</v>
      </c>
      <c r="F181">
        <f>A778</f>
        <v>288.99</v>
      </c>
      <c r="G181">
        <f>B778</f>
        <v>0.017914</v>
      </c>
      <c r="H181">
        <f>(G182)-(((G182-G181)*(F182-E181))/(F182-F181))</f>
        <v>0.017874500000000036</v>
      </c>
    </row>
    <row r="182" spans="1:7" ht="15">
      <c r="A182" s="1">
        <v>221.13</v>
      </c>
      <c r="B182" s="138">
        <v>6.0583E-05</v>
      </c>
      <c r="C182" s="138"/>
      <c r="F182">
        <f>A779</f>
        <v>289.11</v>
      </c>
      <c r="G182">
        <f>B779</f>
        <v>0.01744</v>
      </c>
    </row>
    <row r="183" spans="1:8" ht="15">
      <c r="A183" s="1">
        <v>221.25</v>
      </c>
      <c r="B183" s="138">
        <v>0.00018085</v>
      </c>
      <c r="C183" s="138"/>
      <c r="E183">
        <v>290</v>
      </c>
      <c r="F183">
        <f>A787</f>
        <v>289.99</v>
      </c>
      <c r="G183">
        <f>B787</f>
        <v>0.014585</v>
      </c>
      <c r="H183">
        <f>(G184)-(((G184-G183)*(F184-E183))/(F184-F183))</f>
        <v>0.01455500000000003</v>
      </c>
    </row>
    <row r="184" spans="1:7" ht="15">
      <c r="A184" s="1">
        <v>221.37</v>
      </c>
      <c r="B184" s="138">
        <v>-6.0001E-06</v>
      </c>
      <c r="C184" s="138"/>
      <c r="F184">
        <f>A788</f>
        <v>290.11</v>
      </c>
      <c r="G184">
        <f>B788</f>
        <v>0.014225</v>
      </c>
    </row>
    <row r="185" spans="1:8" ht="15">
      <c r="A185" s="1">
        <v>221.48</v>
      </c>
      <c r="B185" s="138">
        <v>3.5827E-05</v>
      </c>
      <c r="C185" s="138"/>
      <c r="E185">
        <v>291</v>
      </c>
      <c r="F185">
        <f>A796</f>
        <v>290.99</v>
      </c>
      <c r="G185">
        <f>B796</f>
        <v>0.011987</v>
      </c>
      <c r="H185">
        <f>(G186)-(((G186-G185)*(F186-E185))/(F186-F185))</f>
        <v>0.011958272727272757</v>
      </c>
    </row>
    <row r="186" spans="1:7" ht="15">
      <c r="A186" s="1">
        <v>221.6</v>
      </c>
      <c r="B186" s="138">
        <v>2.9709E-05</v>
      </c>
      <c r="C186" s="138"/>
      <c r="F186">
        <f>A797</f>
        <v>291.1</v>
      </c>
      <c r="G186">
        <f>B797</f>
        <v>0.011671</v>
      </c>
    </row>
    <row r="187" spans="1:8" ht="15">
      <c r="A187" s="1">
        <v>221.71</v>
      </c>
      <c r="B187" s="138">
        <v>7.6872E-05</v>
      </c>
      <c r="C187" s="138"/>
      <c r="E187">
        <v>292</v>
      </c>
      <c r="F187">
        <f>A805</f>
        <v>291.99</v>
      </c>
      <c r="G187">
        <f>B805</f>
        <v>0.0098772</v>
      </c>
      <c r="H187">
        <f>(G188)-(((G188-G187)*(F188-E187))/(F188-F187))</f>
        <v>0.009876163636363637</v>
      </c>
    </row>
    <row r="188" spans="1:7" ht="15">
      <c r="A188" s="1">
        <v>221.83</v>
      </c>
      <c r="B188" s="138">
        <v>0.00018828</v>
      </c>
      <c r="C188" s="138"/>
      <c r="F188">
        <f>A806</f>
        <v>292.1</v>
      </c>
      <c r="G188">
        <f>B806</f>
        <v>0.0098658</v>
      </c>
    </row>
    <row r="189" spans="1:8" ht="15">
      <c r="A189" s="1">
        <v>221.95</v>
      </c>
      <c r="B189" s="138">
        <v>8.7804E-05</v>
      </c>
      <c r="C189" s="138"/>
      <c r="E189">
        <v>293</v>
      </c>
      <c r="F189">
        <f>A814</f>
        <v>292.99</v>
      </c>
      <c r="G189">
        <f>B814</f>
        <v>0.0083706</v>
      </c>
      <c r="H189">
        <f>(G190)-(((G190-G189)*(F190-E189))/(F190-F189))</f>
        <v>0.00834786363636366</v>
      </c>
    </row>
    <row r="190" spans="1:7" ht="15">
      <c r="A190" s="1">
        <v>222.06</v>
      </c>
      <c r="B190" s="138">
        <v>8.1538E-05</v>
      </c>
      <c r="C190" s="138"/>
      <c r="F190">
        <f>A815</f>
        <v>293.1</v>
      </c>
      <c r="G190">
        <f>B815</f>
        <v>0.0081205</v>
      </c>
    </row>
    <row r="191" spans="1:8" ht="15">
      <c r="A191" s="1">
        <v>222.18</v>
      </c>
      <c r="B191" s="138">
        <v>4.6363E-05</v>
      </c>
      <c r="C191" s="138"/>
      <c r="E191">
        <v>294</v>
      </c>
      <c r="F191">
        <f>A823</f>
        <v>293.99</v>
      </c>
      <c r="G191">
        <f>B823</f>
        <v>0.0069446</v>
      </c>
      <c r="H191">
        <f>(G192)-(((G192-G191)*(F192-E191))/(F192-F191))</f>
        <v>0.006921518181818206</v>
      </c>
    </row>
    <row r="192" spans="1:7" ht="15">
      <c r="A192" s="1">
        <v>222.3</v>
      </c>
      <c r="B192" s="138">
        <v>1.7299E-05</v>
      </c>
      <c r="C192" s="138"/>
      <c r="F192">
        <f>A824</f>
        <v>294.1</v>
      </c>
      <c r="G192">
        <f>B824</f>
        <v>0.0066907</v>
      </c>
    </row>
    <row r="193" spans="1:8" ht="15">
      <c r="A193" s="1">
        <v>222.41</v>
      </c>
      <c r="B193" s="138">
        <v>0.00012049</v>
      </c>
      <c r="C193" s="138"/>
      <c r="E193">
        <v>295</v>
      </c>
      <c r="F193">
        <f>A832</f>
        <v>294.98</v>
      </c>
      <c r="G193">
        <f>B832</f>
        <v>0.0056702</v>
      </c>
      <c r="H193">
        <f>(G194)-(((G194-G193)*(F194-E193))/(F194-F193))</f>
        <v>0.0056668363636363656</v>
      </c>
    </row>
    <row r="194" spans="1:7" ht="15">
      <c r="A194" s="1">
        <v>222.53</v>
      </c>
      <c r="B194" s="138">
        <v>3.9956E-05</v>
      </c>
      <c r="C194" s="138"/>
      <c r="F194">
        <f>A833</f>
        <v>295.09</v>
      </c>
      <c r="G194">
        <f>B833</f>
        <v>0.0056517</v>
      </c>
    </row>
    <row r="195" spans="1:8" ht="15">
      <c r="A195" s="1">
        <v>222.65</v>
      </c>
      <c r="B195" s="138">
        <v>6.2463E-05</v>
      </c>
      <c r="C195" s="138"/>
      <c r="E195">
        <v>296</v>
      </c>
      <c r="F195">
        <f>A841</f>
        <v>295.98</v>
      </c>
      <c r="G195">
        <f>B841</f>
        <v>0.0046395</v>
      </c>
      <c r="H195">
        <f>(G196)-(((G196-G195)*(F196-E195))/(F196-F195))</f>
        <v>0.004644499999999998</v>
      </c>
    </row>
    <row r="196" spans="1:7" ht="15">
      <c r="A196" s="1">
        <v>222.76</v>
      </c>
      <c r="B196" s="138">
        <v>0.00012426</v>
      </c>
      <c r="C196" s="138"/>
      <c r="F196">
        <f>A842</f>
        <v>296.09</v>
      </c>
      <c r="G196">
        <f>B842</f>
        <v>0.004667</v>
      </c>
    </row>
    <row r="197" spans="1:8" ht="15">
      <c r="A197" s="1">
        <v>222.88</v>
      </c>
      <c r="B197" s="138">
        <v>1.6858E-05</v>
      </c>
      <c r="C197" s="138"/>
      <c r="E197">
        <v>297</v>
      </c>
      <c r="F197">
        <f>A850</f>
        <v>296.97</v>
      </c>
      <c r="G197">
        <f>B850</f>
        <v>0.0037824</v>
      </c>
      <c r="H197">
        <f>(G198)-(((G198-G197)*(F198-E197))/(F198-F197))</f>
        <v>0.0038055818181818063</v>
      </c>
    </row>
    <row r="198" spans="1:7" ht="15">
      <c r="A198" s="1">
        <v>223</v>
      </c>
      <c r="B198" s="138">
        <v>9.5032E-05</v>
      </c>
      <c r="C198" s="138"/>
      <c r="F198">
        <f>A851</f>
        <v>297.08</v>
      </c>
      <c r="G198">
        <f>B851</f>
        <v>0.0038674</v>
      </c>
    </row>
    <row r="199" spans="1:8" ht="15">
      <c r="A199" s="1">
        <v>223.11</v>
      </c>
      <c r="B199" s="138">
        <v>0.00017799</v>
      </c>
      <c r="C199" s="138"/>
      <c r="E199">
        <v>298</v>
      </c>
      <c r="F199">
        <f>A859</f>
        <v>297.96</v>
      </c>
      <c r="G199">
        <f>B859</f>
        <v>0.0031437</v>
      </c>
      <c r="H199">
        <f>(G200)-(((G200-G199)*(F200-E199))/(F200-F199))</f>
        <v>0.00311500909090908</v>
      </c>
    </row>
    <row r="200" spans="1:7" ht="15">
      <c r="A200" s="1">
        <v>223.23</v>
      </c>
      <c r="B200" s="138">
        <v>5.5351E-05</v>
      </c>
      <c r="C200" s="138"/>
      <c r="F200">
        <f>A860</f>
        <v>298.07</v>
      </c>
      <c r="G200">
        <f>B860</f>
        <v>0.0030648</v>
      </c>
    </row>
    <row r="201" spans="1:8" ht="15">
      <c r="A201" s="1">
        <v>223.35</v>
      </c>
      <c r="B201" s="138">
        <v>0.00018175</v>
      </c>
      <c r="C201" s="138"/>
      <c r="E201">
        <v>299</v>
      </c>
      <c r="F201">
        <f>A868</f>
        <v>298.96</v>
      </c>
      <c r="G201">
        <f>B868</f>
        <v>0.0026279</v>
      </c>
      <c r="H201">
        <f>(G202)-(((G202-G201)*(F202-E201))/(F202-F201))</f>
        <v>0.002613099999999994</v>
      </c>
    </row>
    <row r="202" spans="1:7" ht="15">
      <c r="A202" s="1">
        <v>223.46</v>
      </c>
      <c r="B202" s="138">
        <v>9.3163E-05</v>
      </c>
      <c r="C202" s="138"/>
      <c r="F202">
        <f>A869</f>
        <v>299.07</v>
      </c>
      <c r="G202">
        <f>B869</f>
        <v>0.0025872</v>
      </c>
    </row>
    <row r="203" spans="1:8" ht="15">
      <c r="A203" s="1">
        <v>223.58</v>
      </c>
      <c r="B203" s="138">
        <v>0.00010906</v>
      </c>
      <c r="C203" s="138"/>
      <c r="E203">
        <v>300</v>
      </c>
      <c r="F203">
        <f>A877</f>
        <v>299.95</v>
      </c>
      <c r="G203">
        <f>B877</f>
        <v>0.0021785</v>
      </c>
      <c r="H203">
        <f>(G204)-(((G204-G203)*(F204-E203))/(F204-F203))</f>
        <v>0.0021667272727272716</v>
      </c>
    </row>
    <row r="204" spans="1:7" ht="15">
      <c r="A204" s="1">
        <v>223.7</v>
      </c>
      <c r="B204" s="138">
        <v>1.0851E-05</v>
      </c>
      <c r="C204" s="138"/>
      <c r="F204">
        <f>A878</f>
        <v>300.06</v>
      </c>
      <c r="G204">
        <f>B878</f>
        <v>0.0021526</v>
      </c>
    </row>
    <row r="205" spans="1:3" ht="15">
      <c r="A205" s="1">
        <v>223.81</v>
      </c>
      <c r="B205" s="138">
        <v>9.1774E-05</v>
      </c>
      <c r="C205" s="138"/>
    </row>
    <row r="206" spans="1:3" ht="15">
      <c r="A206" s="1">
        <v>223.93</v>
      </c>
      <c r="B206" s="138">
        <v>2.1484E-05</v>
      </c>
      <c r="C206" s="138"/>
    </row>
    <row r="207" spans="1:3" ht="15">
      <c r="A207" s="1">
        <v>224.04</v>
      </c>
      <c r="B207" s="138">
        <v>0.00018172</v>
      </c>
      <c r="C207" s="138"/>
    </row>
    <row r="208" spans="1:3" ht="15">
      <c r="A208" s="1">
        <v>224.16</v>
      </c>
      <c r="B208" s="138">
        <v>0.00010635</v>
      </c>
      <c r="C208" s="138"/>
    </row>
    <row r="209" spans="1:3" ht="15">
      <c r="A209" s="1">
        <v>224.28</v>
      </c>
      <c r="B209" s="138">
        <v>4.7626E-05</v>
      </c>
      <c r="C209" s="138"/>
    </row>
    <row r="210" spans="1:3" ht="15">
      <c r="A210" s="1">
        <v>224.39</v>
      </c>
      <c r="B210" s="138">
        <v>-5.266E-06</v>
      </c>
      <c r="C210" s="138"/>
    </row>
    <row r="211" spans="1:3" ht="15">
      <c r="A211" s="1">
        <v>224.51</v>
      </c>
      <c r="B211" s="138">
        <v>7.3355E-05</v>
      </c>
      <c r="C211" s="138"/>
    </row>
    <row r="212" spans="1:3" ht="15">
      <c r="A212" s="1">
        <v>224.63</v>
      </c>
      <c r="B212" s="138">
        <v>4.6914E-05</v>
      </c>
      <c r="C212" s="138"/>
    </row>
    <row r="213" spans="1:3" ht="15">
      <c r="A213" s="1">
        <v>224.74</v>
      </c>
      <c r="B213" s="138">
        <v>0.00011409</v>
      </c>
      <c r="C213" s="138"/>
    </row>
    <row r="214" spans="1:3" ht="15">
      <c r="A214" s="1">
        <v>224.86</v>
      </c>
      <c r="B214" s="138">
        <v>8.2556E-05</v>
      </c>
      <c r="C214" s="138"/>
    </row>
    <row r="215" spans="1:3" ht="15">
      <c r="A215" s="1">
        <v>224.98</v>
      </c>
      <c r="B215" s="138">
        <v>3.5937E-05</v>
      </c>
      <c r="C215" s="138"/>
    </row>
    <row r="216" spans="1:3" ht="15">
      <c r="A216" s="1">
        <v>225.09</v>
      </c>
      <c r="B216" s="138">
        <v>8.1725E-05</v>
      </c>
      <c r="C216" s="138"/>
    </row>
    <row r="217" spans="1:3" ht="15">
      <c r="A217" s="1">
        <v>225.21</v>
      </c>
      <c r="B217" s="138">
        <v>0.00011689</v>
      </c>
      <c r="C217" s="138"/>
    </row>
    <row r="218" spans="1:3" ht="15">
      <c r="A218" s="1">
        <v>225.32</v>
      </c>
      <c r="B218" s="138">
        <v>4.0446E-05</v>
      </c>
      <c r="C218" s="138"/>
    </row>
    <row r="219" spans="1:3" ht="15">
      <c r="A219" s="1">
        <v>225.44</v>
      </c>
      <c r="B219" s="138">
        <v>9.5569E-05</v>
      </c>
      <c r="C219" s="138"/>
    </row>
    <row r="220" spans="1:3" ht="15">
      <c r="A220" s="1">
        <v>225.56</v>
      </c>
      <c r="B220" s="138">
        <v>1.0006E-05</v>
      </c>
      <c r="C220" s="138"/>
    </row>
    <row r="221" spans="1:3" ht="15">
      <c r="A221" s="1">
        <v>225.67</v>
      </c>
      <c r="B221" s="138">
        <v>7.9609E-05</v>
      </c>
      <c r="C221" s="138"/>
    </row>
    <row r="222" spans="1:3" ht="15">
      <c r="A222" s="1">
        <v>225.79</v>
      </c>
      <c r="B222" s="138">
        <v>9.4032E-05</v>
      </c>
      <c r="C222" s="138"/>
    </row>
    <row r="223" spans="1:3" ht="15">
      <c r="A223" s="1">
        <v>225.91</v>
      </c>
      <c r="B223" s="138">
        <v>0.00013292</v>
      </c>
      <c r="C223" s="138"/>
    </row>
    <row r="224" spans="1:3" ht="15">
      <c r="A224" s="1">
        <v>226.02</v>
      </c>
      <c r="B224" s="138">
        <v>3.9175E-05</v>
      </c>
      <c r="C224" s="138"/>
    </row>
    <row r="225" spans="1:3" ht="15">
      <c r="A225" s="1">
        <v>226.14</v>
      </c>
      <c r="B225" s="138">
        <v>7.7934E-05</v>
      </c>
      <c r="C225" s="138"/>
    </row>
    <row r="226" spans="1:3" ht="15">
      <c r="A226" s="1">
        <v>226.25</v>
      </c>
      <c r="B226" s="138">
        <v>0.0001066</v>
      </c>
      <c r="C226" s="138"/>
    </row>
    <row r="227" spans="1:3" ht="15">
      <c r="A227" s="1">
        <v>226.37</v>
      </c>
      <c r="B227" s="138">
        <v>9.6409E-05</v>
      </c>
      <c r="C227" s="138"/>
    </row>
    <row r="228" spans="1:3" ht="15">
      <c r="A228" s="1">
        <v>226.49</v>
      </c>
      <c r="B228" s="138">
        <v>1.918E-05</v>
      </c>
      <c r="C228" s="138"/>
    </row>
    <row r="229" spans="1:3" ht="15">
      <c r="A229" s="1">
        <v>226.6</v>
      </c>
      <c r="B229" s="138">
        <v>5.7241E-05</v>
      </c>
      <c r="C229" s="138"/>
    </row>
    <row r="230" spans="1:3" ht="15">
      <c r="A230" s="1">
        <v>226.72</v>
      </c>
      <c r="B230" s="138">
        <v>-5.6947E-05</v>
      </c>
      <c r="C230" s="138"/>
    </row>
    <row r="231" spans="1:3" ht="15">
      <c r="A231" s="1">
        <v>226.83</v>
      </c>
      <c r="B231" s="138">
        <v>3.305E-05</v>
      </c>
      <c r="C231" s="138"/>
    </row>
    <row r="232" spans="1:3" ht="15">
      <c r="A232" s="1">
        <v>226.95</v>
      </c>
      <c r="B232" s="138">
        <v>7.0463E-05</v>
      </c>
      <c r="C232" s="138"/>
    </row>
    <row r="233" spans="1:3" ht="15">
      <c r="A233" s="1">
        <v>227.07</v>
      </c>
      <c r="B233" s="138">
        <v>0</v>
      </c>
      <c r="C233" s="138"/>
    </row>
    <row r="234" spans="1:3" ht="15">
      <c r="A234" s="1">
        <v>227.18</v>
      </c>
      <c r="B234" s="138">
        <v>8.3713E-05</v>
      </c>
      <c r="C234" s="138"/>
    </row>
    <row r="235" spans="1:3" ht="15">
      <c r="A235" s="1">
        <v>227.3</v>
      </c>
      <c r="B235" s="138">
        <v>9.7189E-05</v>
      </c>
      <c r="C235" s="138"/>
    </row>
    <row r="236" spans="1:3" ht="15">
      <c r="A236" s="1">
        <v>227.42</v>
      </c>
      <c r="B236" s="138">
        <v>0.00010591</v>
      </c>
      <c r="C236" s="138"/>
    </row>
    <row r="237" spans="1:3" ht="15">
      <c r="A237" s="1">
        <v>227.53</v>
      </c>
      <c r="B237" s="138">
        <v>5.0396E-05</v>
      </c>
      <c r="C237" s="138"/>
    </row>
    <row r="238" spans="1:3" ht="15">
      <c r="A238" s="1">
        <v>227.65</v>
      </c>
      <c r="B238" s="138">
        <v>6.3808E-05</v>
      </c>
      <c r="C238" s="138"/>
    </row>
    <row r="239" spans="1:3" ht="15">
      <c r="A239" s="1">
        <v>227.76</v>
      </c>
      <c r="B239" s="138">
        <v>4.5347E-05</v>
      </c>
      <c r="C239" s="138"/>
    </row>
    <row r="240" spans="1:3" ht="15">
      <c r="A240" s="1">
        <v>227.88</v>
      </c>
      <c r="B240" s="138">
        <v>7.6708E-05</v>
      </c>
      <c r="C240" s="138"/>
    </row>
    <row r="241" spans="1:3" ht="15">
      <c r="A241" s="1">
        <v>228</v>
      </c>
      <c r="B241" s="138">
        <v>0.00011225</v>
      </c>
      <c r="C241" s="138"/>
    </row>
    <row r="242" spans="1:3" ht="15">
      <c r="A242" s="1">
        <v>228.11</v>
      </c>
      <c r="B242" s="138">
        <v>1.3402E-05</v>
      </c>
      <c r="C242" s="138"/>
    </row>
    <row r="243" spans="1:3" ht="15">
      <c r="A243" s="1">
        <v>228.23</v>
      </c>
      <c r="B243" s="138">
        <v>-4.4453E-06</v>
      </c>
      <c r="C243" s="138"/>
    </row>
    <row r="244" spans="1:3" ht="15">
      <c r="A244" s="1">
        <v>228.34</v>
      </c>
      <c r="B244" s="138">
        <v>0.00010172</v>
      </c>
      <c r="C244" s="138"/>
    </row>
    <row r="245" spans="1:3" ht="15">
      <c r="A245" s="1">
        <v>228.46</v>
      </c>
      <c r="B245" s="138">
        <v>2.6399E-05</v>
      </c>
      <c r="C245" s="138"/>
    </row>
    <row r="246" spans="1:3" ht="15">
      <c r="A246" s="1">
        <v>228.58</v>
      </c>
      <c r="B246" s="138">
        <v>7.8794E-05</v>
      </c>
      <c r="C246" s="138"/>
    </row>
    <row r="247" spans="1:3" ht="15">
      <c r="A247" s="1">
        <v>228.69</v>
      </c>
      <c r="B247" s="138">
        <v>5.2267E-05</v>
      </c>
      <c r="C247" s="138"/>
    </row>
    <row r="248" spans="1:3" ht="15">
      <c r="A248" s="1">
        <v>228.81</v>
      </c>
      <c r="B248" s="138">
        <v>0.00010834</v>
      </c>
      <c r="C248" s="138"/>
    </row>
    <row r="249" spans="1:3" ht="15">
      <c r="A249" s="1">
        <v>228.92</v>
      </c>
      <c r="B249" s="138">
        <v>6.8996E-05</v>
      </c>
      <c r="C249" s="138"/>
    </row>
    <row r="250" spans="1:3" ht="15">
      <c r="A250" s="1">
        <v>229.04</v>
      </c>
      <c r="B250" s="138">
        <v>0.00010725</v>
      </c>
      <c r="C250" s="138"/>
    </row>
    <row r="251" spans="1:3" ht="15">
      <c r="A251" s="1">
        <v>229.16</v>
      </c>
      <c r="B251" s="138">
        <v>0.0001494</v>
      </c>
      <c r="C251" s="138"/>
    </row>
    <row r="252" spans="1:3" ht="15">
      <c r="A252" s="1">
        <v>229.27</v>
      </c>
      <c r="B252" s="138">
        <v>7.2198E-05</v>
      </c>
      <c r="C252" s="138"/>
    </row>
    <row r="253" spans="1:3" ht="15">
      <c r="A253" s="1">
        <v>229.39</v>
      </c>
      <c r="B253" s="138">
        <v>7.6053E-05</v>
      </c>
      <c r="C253" s="138"/>
    </row>
    <row r="254" spans="1:3" ht="15">
      <c r="A254" s="1">
        <v>229.5</v>
      </c>
      <c r="B254" s="138">
        <v>9.2494E-05</v>
      </c>
      <c r="C254" s="138"/>
    </row>
    <row r="255" spans="1:3" ht="15">
      <c r="A255" s="1">
        <v>229.62</v>
      </c>
      <c r="B255" s="138">
        <v>8.7874E-05</v>
      </c>
      <c r="C255" s="138"/>
    </row>
    <row r="256" spans="1:3" ht="15">
      <c r="A256" s="1">
        <v>229.74</v>
      </c>
      <c r="B256" s="138">
        <v>4.165E-05</v>
      </c>
      <c r="C256" s="138"/>
    </row>
    <row r="257" spans="1:3" ht="15">
      <c r="A257" s="1">
        <v>229.85</v>
      </c>
      <c r="B257" s="138">
        <v>0.00010363</v>
      </c>
      <c r="C257" s="138"/>
    </row>
    <row r="258" spans="1:3" ht="15">
      <c r="A258" s="1">
        <v>229.97</v>
      </c>
      <c r="B258" s="138">
        <v>9.0758E-05</v>
      </c>
      <c r="C258" s="138"/>
    </row>
    <row r="259" spans="1:3" ht="15">
      <c r="A259" s="1">
        <v>230.08</v>
      </c>
      <c r="B259" s="138">
        <v>2.8738E-05</v>
      </c>
      <c r="C259" s="138"/>
    </row>
    <row r="260" spans="1:3" ht="15">
      <c r="A260" s="1">
        <v>230.2</v>
      </c>
      <c r="B260" s="138">
        <v>9.3984E-05</v>
      </c>
      <c r="C260" s="138"/>
    </row>
    <row r="261" spans="1:3" ht="15">
      <c r="A261" s="1">
        <v>230.32</v>
      </c>
      <c r="B261" s="138">
        <v>7.7289E-05</v>
      </c>
      <c r="C261" s="138"/>
    </row>
    <row r="262" spans="1:3" ht="15">
      <c r="A262" s="1">
        <v>230.43</v>
      </c>
      <c r="B262" s="138">
        <v>0.0001498</v>
      </c>
      <c r="C262" s="138"/>
    </row>
    <row r="263" spans="1:3" ht="15">
      <c r="A263" s="1">
        <v>230.55</v>
      </c>
      <c r="B263" s="138">
        <v>2.0153E-05</v>
      </c>
      <c r="C263" s="138"/>
    </row>
    <row r="264" spans="1:3" ht="15">
      <c r="A264" s="1">
        <v>230.66</v>
      </c>
      <c r="B264" s="138">
        <v>0.00010034</v>
      </c>
      <c r="C264" s="138"/>
    </row>
    <row r="265" spans="1:3" ht="15">
      <c r="A265" s="1">
        <v>230.78</v>
      </c>
      <c r="B265" s="138">
        <v>0.00011586</v>
      </c>
      <c r="C265" s="138"/>
    </row>
    <row r="266" spans="1:3" ht="15">
      <c r="A266" s="1">
        <v>230.89</v>
      </c>
      <c r="B266" s="138">
        <v>5.9649E-05</v>
      </c>
      <c r="C266" s="138"/>
    </row>
    <row r="267" spans="1:3" ht="15">
      <c r="A267" s="1">
        <v>231.01</v>
      </c>
      <c r="B267" s="138">
        <v>0.00011876</v>
      </c>
      <c r="C267" s="138"/>
    </row>
    <row r="268" spans="1:3" ht="15">
      <c r="A268" s="1">
        <v>231.13</v>
      </c>
      <c r="B268" s="138">
        <v>8.2751E-05</v>
      </c>
      <c r="C268" s="138"/>
    </row>
    <row r="269" spans="1:3" ht="15">
      <c r="A269" s="1">
        <v>231.24</v>
      </c>
      <c r="B269" s="138">
        <v>0.00010984</v>
      </c>
      <c r="C269" s="138"/>
    </row>
    <row r="270" spans="1:3" ht="15">
      <c r="A270" s="1">
        <v>231.36</v>
      </c>
      <c r="B270" s="138">
        <v>0.00010547</v>
      </c>
      <c r="C270" s="138"/>
    </row>
    <row r="271" spans="1:3" ht="15">
      <c r="A271" s="1">
        <v>231.47</v>
      </c>
      <c r="B271" s="138">
        <v>0.00014002</v>
      </c>
      <c r="C271" s="138"/>
    </row>
    <row r="272" spans="1:3" ht="15">
      <c r="A272" s="1">
        <v>231.59</v>
      </c>
      <c r="B272" s="138">
        <v>0.00013167</v>
      </c>
      <c r="C272" s="138"/>
    </row>
    <row r="273" spans="1:3" ht="15">
      <c r="A273" s="1">
        <v>231.71</v>
      </c>
      <c r="B273" s="138">
        <v>4.6272E-05</v>
      </c>
      <c r="C273" s="138"/>
    </row>
    <row r="274" spans="1:3" ht="15">
      <c r="A274" s="1">
        <v>231.82</v>
      </c>
      <c r="B274" s="138">
        <v>6.1426E-05</v>
      </c>
      <c r="C274" s="138"/>
    </row>
    <row r="275" spans="1:3" ht="15">
      <c r="A275" s="1">
        <v>231.94</v>
      </c>
      <c r="B275" s="138">
        <v>0.00012997</v>
      </c>
      <c r="C275" s="138"/>
    </row>
    <row r="276" spans="1:3" ht="15">
      <c r="A276" s="1">
        <v>232.05</v>
      </c>
      <c r="B276" s="138">
        <v>0.00010279</v>
      </c>
      <c r="C276" s="138"/>
    </row>
    <row r="277" spans="1:3" ht="15">
      <c r="A277" s="1">
        <v>232.17</v>
      </c>
      <c r="B277" s="138">
        <v>8.7203E-05</v>
      </c>
      <c r="C277" s="138"/>
    </row>
    <row r="278" spans="1:3" ht="15">
      <c r="A278" s="1">
        <v>232.28</v>
      </c>
      <c r="B278" s="138">
        <v>8.6858E-05</v>
      </c>
      <c r="C278" s="138"/>
    </row>
    <row r="279" spans="1:3" ht="15">
      <c r="A279" s="1">
        <v>232.4</v>
      </c>
      <c r="B279" s="138">
        <v>9.7805E-05</v>
      </c>
      <c r="C279" s="138"/>
    </row>
    <row r="280" spans="1:3" ht="15">
      <c r="A280" s="1">
        <v>232.52</v>
      </c>
      <c r="B280" s="138">
        <v>6.7454E-05</v>
      </c>
      <c r="C280" s="138"/>
    </row>
    <row r="281" spans="1:3" ht="15">
      <c r="A281" s="1">
        <v>232.63</v>
      </c>
      <c r="B281" s="138">
        <v>0.00011946</v>
      </c>
      <c r="C281" s="138"/>
    </row>
    <row r="282" spans="1:3" ht="15">
      <c r="A282" s="1">
        <v>232.75</v>
      </c>
      <c r="B282" s="138">
        <v>0.00011529</v>
      </c>
      <c r="C282" s="138"/>
    </row>
    <row r="283" spans="1:3" ht="15">
      <c r="A283" s="1">
        <v>232.86</v>
      </c>
      <c r="B283" s="138">
        <v>0.00011116</v>
      </c>
      <c r="C283" s="138"/>
    </row>
    <row r="284" spans="1:3" ht="15">
      <c r="A284" s="1">
        <v>232.98</v>
      </c>
      <c r="B284" s="138">
        <v>9.229E-05</v>
      </c>
      <c r="C284" s="138"/>
    </row>
    <row r="285" spans="1:3" ht="15">
      <c r="A285" s="1">
        <v>233.09</v>
      </c>
      <c r="B285" s="138">
        <v>0.00016552</v>
      </c>
      <c r="C285" s="138"/>
    </row>
    <row r="286" spans="1:3" ht="15">
      <c r="A286" s="1">
        <v>233.21</v>
      </c>
      <c r="B286" s="138">
        <v>8.0625E-05</v>
      </c>
      <c r="C286" s="138"/>
    </row>
    <row r="287" spans="1:3" ht="15">
      <c r="A287" s="1">
        <v>233.33</v>
      </c>
      <c r="B287" s="138">
        <v>2.1912E-05</v>
      </c>
      <c r="C287" s="138"/>
    </row>
    <row r="288" spans="1:3" ht="15">
      <c r="A288" s="1">
        <v>233.44</v>
      </c>
      <c r="B288" s="138">
        <v>6.9154E-05</v>
      </c>
      <c r="C288" s="138"/>
    </row>
    <row r="289" spans="1:3" ht="15">
      <c r="A289" s="1">
        <v>233.56</v>
      </c>
      <c r="B289" s="138">
        <v>0.00011244</v>
      </c>
      <c r="C289" s="138"/>
    </row>
    <row r="290" spans="1:3" ht="15">
      <c r="A290" s="1">
        <v>233.67</v>
      </c>
      <c r="B290" s="138">
        <v>9.0376E-05</v>
      </c>
      <c r="C290" s="138"/>
    </row>
    <row r="291" spans="1:3" ht="15">
      <c r="A291" s="1">
        <v>233.79</v>
      </c>
      <c r="B291" s="138">
        <v>0.00013689</v>
      </c>
      <c r="C291" s="138"/>
    </row>
    <row r="292" spans="1:3" ht="15">
      <c r="A292" s="1">
        <v>233.9</v>
      </c>
      <c r="B292" s="138">
        <v>5.7442E-05</v>
      </c>
      <c r="C292" s="138"/>
    </row>
    <row r="293" spans="1:3" ht="15">
      <c r="A293" s="1">
        <v>234.02</v>
      </c>
      <c r="B293" s="138">
        <v>0.00012522</v>
      </c>
      <c r="C293" s="138"/>
    </row>
    <row r="294" spans="1:3" ht="15">
      <c r="A294" s="1">
        <v>234.13</v>
      </c>
      <c r="B294" s="138">
        <v>5.7056E-05</v>
      </c>
      <c r="C294" s="138"/>
    </row>
    <row r="295" spans="1:3" ht="15">
      <c r="A295" s="1">
        <v>234.25</v>
      </c>
      <c r="B295" s="138">
        <v>0.00010308</v>
      </c>
      <c r="C295" s="138"/>
    </row>
    <row r="296" spans="1:3" ht="15">
      <c r="A296" s="1">
        <v>234.37</v>
      </c>
      <c r="B296" s="138">
        <v>8.1481E-05</v>
      </c>
      <c r="C296" s="138"/>
    </row>
    <row r="297" spans="1:3" ht="15">
      <c r="A297" s="1">
        <v>234.48</v>
      </c>
      <c r="B297" s="138">
        <v>5.2966E-05</v>
      </c>
      <c r="C297" s="138"/>
    </row>
    <row r="298" spans="1:3" ht="15">
      <c r="A298" s="1">
        <v>234.6</v>
      </c>
      <c r="B298" s="138">
        <v>6.6868E-05</v>
      </c>
      <c r="C298" s="138"/>
    </row>
    <row r="299" spans="1:3" ht="15">
      <c r="A299" s="1">
        <v>234.71</v>
      </c>
      <c r="B299" s="138">
        <v>0.0001298</v>
      </c>
      <c r="C299" s="138"/>
    </row>
    <row r="300" spans="1:3" ht="15">
      <c r="A300" s="1">
        <v>234.83</v>
      </c>
      <c r="B300" s="138">
        <v>5.9446E-05</v>
      </c>
      <c r="C300" s="138"/>
    </row>
    <row r="301" spans="1:3" ht="15">
      <c r="A301" s="1">
        <v>234.94</v>
      </c>
      <c r="B301" s="138">
        <v>8.3651E-05</v>
      </c>
      <c r="C301" s="138"/>
    </row>
    <row r="302" spans="1:3" ht="15">
      <c r="A302" s="1">
        <v>235.06</v>
      </c>
      <c r="B302" s="138">
        <v>9.3815E-05</v>
      </c>
      <c r="C302" s="138"/>
    </row>
    <row r="303" spans="1:3" ht="15">
      <c r="A303" s="1">
        <v>235.17</v>
      </c>
      <c r="B303" s="138">
        <v>0.00014896</v>
      </c>
      <c r="C303" s="138"/>
    </row>
    <row r="304" spans="1:3" ht="15">
      <c r="A304" s="1">
        <v>235.29</v>
      </c>
      <c r="B304" s="138">
        <v>5.5271E-05</v>
      </c>
      <c r="C304" s="138"/>
    </row>
    <row r="305" spans="1:3" ht="15">
      <c r="A305" s="1">
        <v>235.41</v>
      </c>
      <c r="B305" s="138">
        <v>0.0001481</v>
      </c>
      <c r="C305" s="138"/>
    </row>
    <row r="306" spans="1:3" ht="15">
      <c r="A306" s="1">
        <v>235.52</v>
      </c>
      <c r="B306" s="138">
        <v>8.9281E-05</v>
      </c>
      <c r="C306" s="138"/>
    </row>
    <row r="307" spans="1:3" ht="15">
      <c r="A307" s="1">
        <v>235.64</v>
      </c>
      <c r="B307" s="138">
        <v>0.00015751</v>
      </c>
      <c r="C307" s="138"/>
    </row>
    <row r="308" spans="1:3" ht="15">
      <c r="A308" s="1">
        <v>235.75</v>
      </c>
      <c r="B308" s="138">
        <v>8.8775E-05</v>
      </c>
      <c r="C308" s="138"/>
    </row>
    <row r="309" spans="1:3" ht="15">
      <c r="A309" s="1">
        <v>235.87</v>
      </c>
      <c r="B309" s="138">
        <v>0.00011917</v>
      </c>
      <c r="C309" s="138"/>
    </row>
    <row r="310" spans="1:3" ht="15">
      <c r="A310" s="1">
        <v>235.98</v>
      </c>
      <c r="B310" s="138">
        <v>0.00015278</v>
      </c>
      <c r="C310" s="138"/>
    </row>
    <row r="311" spans="1:3" ht="15">
      <c r="A311" s="1">
        <v>236.1</v>
      </c>
      <c r="B311" s="138">
        <v>0.00011174</v>
      </c>
      <c r="C311" s="138"/>
    </row>
    <row r="312" spans="1:3" ht="15">
      <c r="A312" s="1">
        <v>236.21</v>
      </c>
      <c r="B312" s="138">
        <v>0.00018237</v>
      </c>
      <c r="C312" s="138"/>
    </row>
    <row r="313" spans="1:3" ht="15">
      <c r="A313" s="1">
        <v>236.33</v>
      </c>
      <c r="B313" s="138">
        <v>8.4204E-05</v>
      </c>
      <c r="C313" s="138"/>
    </row>
    <row r="314" spans="1:3" ht="15">
      <c r="A314" s="1">
        <v>236.44</v>
      </c>
      <c r="B314" s="138">
        <v>0.00012764</v>
      </c>
      <c r="C314" s="138"/>
    </row>
    <row r="315" spans="1:3" ht="15">
      <c r="A315" s="1">
        <v>236.56</v>
      </c>
      <c r="B315" s="138">
        <v>0.00012395</v>
      </c>
      <c r="C315" s="138"/>
    </row>
    <row r="316" spans="1:3" ht="15">
      <c r="A316" s="1">
        <v>236.68</v>
      </c>
      <c r="B316" s="138">
        <v>8.3542E-05</v>
      </c>
      <c r="C316" s="138"/>
    </row>
    <row r="317" spans="1:3" ht="15">
      <c r="A317" s="1">
        <v>236.79</v>
      </c>
      <c r="B317" s="138">
        <v>7.9995E-05</v>
      </c>
      <c r="C317" s="138"/>
    </row>
    <row r="318" spans="1:3" ht="15">
      <c r="A318" s="1">
        <v>236.91</v>
      </c>
      <c r="B318" s="138">
        <v>4.9879E-05</v>
      </c>
      <c r="C318" s="138"/>
    </row>
    <row r="319" spans="1:3" ht="15">
      <c r="A319" s="1">
        <v>237.02</v>
      </c>
      <c r="B319" s="138">
        <v>0.00011942</v>
      </c>
      <c r="C319" s="138"/>
    </row>
    <row r="320" spans="1:3" ht="15">
      <c r="A320" s="1">
        <v>237.14</v>
      </c>
      <c r="B320" s="138">
        <v>0.00012245</v>
      </c>
      <c r="C320" s="138"/>
    </row>
    <row r="321" spans="1:3" ht="15">
      <c r="A321" s="1">
        <v>237.25</v>
      </c>
      <c r="B321" s="138">
        <v>0.00012879</v>
      </c>
      <c r="C321" s="138"/>
    </row>
    <row r="322" spans="1:3" ht="15">
      <c r="A322" s="1">
        <v>237.37</v>
      </c>
      <c r="B322" s="138">
        <v>5.2718E-05</v>
      </c>
      <c r="C322" s="138"/>
    </row>
    <row r="323" spans="1:3" ht="15">
      <c r="A323" s="1">
        <v>237.48</v>
      </c>
      <c r="B323" s="138">
        <v>0.00018737</v>
      </c>
      <c r="C323" s="138"/>
    </row>
    <row r="324" spans="1:3" ht="15">
      <c r="A324" s="1">
        <v>237.6</v>
      </c>
      <c r="B324" s="138">
        <v>0.00013122</v>
      </c>
      <c r="C324" s="138"/>
    </row>
    <row r="325" spans="1:3" ht="15">
      <c r="A325" s="1">
        <v>237.71</v>
      </c>
      <c r="B325" s="138">
        <v>0.00013425</v>
      </c>
      <c r="C325" s="138"/>
    </row>
    <row r="326" spans="1:3" ht="15">
      <c r="A326" s="1">
        <v>237.83</v>
      </c>
      <c r="B326" s="138">
        <v>0.00012419</v>
      </c>
      <c r="C326" s="138"/>
    </row>
    <row r="327" spans="1:3" ht="15">
      <c r="A327" s="1">
        <v>237.94</v>
      </c>
      <c r="B327" s="138">
        <v>0.00013698</v>
      </c>
      <c r="C327" s="138"/>
    </row>
    <row r="328" spans="1:3" ht="15">
      <c r="A328" s="1">
        <v>238.06</v>
      </c>
      <c r="B328" s="138">
        <v>0.00012697</v>
      </c>
      <c r="C328" s="138"/>
    </row>
    <row r="329" spans="1:3" ht="15">
      <c r="A329" s="1">
        <v>238.17</v>
      </c>
      <c r="B329" s="138">
        <v>0.00019498</v>
      </c>
      <c r="C329" s="138"/>
    </row>
    <row r="330" spans="1:3" ht="15">
      <c r="A330" s="1">
        <v>238.29</v>
      </c>
      <c r="B330" s="138">
        <v>0.00019787</v>
      </c>
      <c r="C330" s="138"/>
    </row>
    <row r="331" spans="1:3" ht="15">
      <c r="A331" s="1">
        <v>238.4</v>
      </c>
      <c r="B331" s="138">
        <v>0.00017484</v>
      </c>
      <c r="C331" s="138"/>
    </row>
    <row r="332" spans="1:3" ht="15">
      <c r="A332" s="1">
        <v>238.52</v>
      </c>
      <c r="B332" s="138">
        <v>0.00018419</v>
      </c>
      <c r="C332" s="138"/>
    </row>
    <row r="333" spans="1:3" ht="15">
      <c r="A333" s="1">
        <v>238.64</v>
      </c>
      <c r="B333" s="138">
        <v>8.709E-05</v>
      </c>
      <c r="C333" s="138"/>
    </row>
    <row r="334" spans="1:3" ht="15">
      <c r="A334" s="1">
        <v>238.75</v>
      </c>
      <c r="B334" s="138">
        <v>0.00024795</v>
      </c>
      <c r="C334" s="138"/>
    </row>
    <row r="335" spans="1:3" ht="15">
      <c r="A335" s="1">
        <v>238.87</v>
      </c>
      <c r="B335" s="138">
        <v>0.00018322</v>
      </c>
      <c r="C335" s="138"/>
    </row>
    <row r="336" spans="1:3" ht="15">
      <c r="A336" s="1">
        <v>238.98</v>
      </c>
      <c r="B336" s="138">
        <v>0.00014438</v>
      </c>
      <c r="C336" s="138"/>
    </row>
    <row r="337" spans="1:3" ht="15">
      <c r="A337" s="1">
        <v>239.1</v>
      </c>
      <c r="B337" s="138">
        <v>0.00019218</v>
      </c>
      <c r="C337" s="138"/>
    </row>
    <row r="338" spans="1:3" ht="15">
      <c r="A338" s="1">
        <v>239.21</v>
      </c>
      <c r="B338" s="138">
        <v>0.00020463</v>
      </c>
      <c r="C338" s="138"/>
    </row>
    <row r="339" spans="1:3" ht="15">
      <c r="A339" s="1">
        <v>239.33</v>
      </c>
      <c r="B339" s="138">
        <v>0.00022665</v>
      </c>
      <c r="C339" s="138"/>
    </row>
    <row r="340" spans="1:3" ht="15">
      <c r="A340" s="1">
        <v>239.44</v>
      </c>
      <c r="B340" s="138">
        <v>0.00025492</v>
      </c>
      <c r="C340" s="138"/>
    </row>
    <row r="341" spans="1:3" ht="15">
      <c r="A341" s="1">
        <v>239.56</v>
      </c>
      <c r="B341" s="138">
        <v>0.00015908</v>
      </c>
      <c r="C341" s="138"/>
    </row>
    <row r="342" spans="1:3" ht="15">
      <c r="A342" s="1">
        <v>239.67</v>
      </c>
      <c r="B342" s="138">
        <v>0.00020649</v>
      </c>
      <c r="C342" s="138"/>
    </row>
    <row r="343" spans="1:3" ht="15">
      <c r="A343" s="1">
        <v>239.79</v>
      </c>
      <c r="B343" s="138">
        <v>0.00020616</v>
      </c>
      <c r="C343" s="138"/>
    </row>
    <row r="344" spans="1:3" ht="15">
      <c r="A344" s="1">
        <v>239.9</v>
      </c>
      <c r="B344" s="138">
        <v>0.00021536</v>
      </c>
      <c r="C344" s="138"/>
    </row>
    <row r="345" spans="1:3" ht="15">
      <c r="A345" s="1">
        <v>240.02</v>
      </c>
      <c r="B345" s="138">
        <v>0.00021502</v>
      </c>
      <c r="C345" s="138"/>
    </row>
    <row r="346" spans="1:3" ht="15">
      <c r="A346" s="1">
        <v>240.13</v>
      </c>
      <c r="B346" s="138">
        <v>0.00022419</v>
      </c>
      <c r="C346" s="138"/>
    </row>
    <row r="347" spans="1:3" ht="15">
      <c r="A347" s="1">
        <v>240.25</v>
      </c>
      <c r="B347" s="138">
        <v>0.0002081</v>
      </c>
      <c r="C347" s="138"/>
    </row>
    <row r="348" spans="1:3" ht="15">
      <c r="A348" s="1">
        <v>240.36</v>
      </c>
      <c r="B348" s="138">
        <v>0.00027079</v>
      </c>
      <c r="C348" s="138"/>
    </row>
    <row r="349" spans="1:3" ht="15">
      <c r="A349" s="1">
        <v>240.48</v>
      </c>
      <c r="B349" s="138">
        <v>0.00031133</v>
      </c>
      <c r="C349" s="138"/>
    </row>
    <row r="350" spans="1:3" ht="15">
      <c r="A350" s="1">
        <v>240.59</v>
      </c>
      <c r="B350" s="138">
        <v>0.00026069</v>
      </c>
      <c r="C350" s="138"/>
    </row>
    <row r="351" spans="1:3" ht="15">
      <c r="A351" s="1">
        <v>240.71</v>
      </c>
      <c r="B351" s="138">
        <v>0.00026983</v>
      </c>
      <c r="C351" s="138"/>
    </row>
    <row r="352" spans="1:3" ht="15">
      <c r="A352" s="1">
        <v>240.82</v>
      </c>
      <c r="B352" s="138">
        <v>0.00031339</v>
      </c>
      <c r="C352" s="138"/>
    </row>
    <row r="353" spans="1:3" ht="15">
      <c r="A353" s="1">
        <v>240.94</v>
      </c>
      <c r="B353" s="138">
        <v>0.00033493</v>
      </c>
      <c r="C353" s="138"/>
    </row>
    <row r="354" spans="1:3" ht="15">
      <c r="A354" s="1">
        <v>241.05</v>
      </c>
      <c r="B354" s="138">
        <v>0.00029703</v>
      </c>
      <c r="C354" s="138"/>
    </row>
    <row r="355" spans="1:3" ht="15">
      <c r="A355" s="1">
        <v>241.17</v>
      </c>
      <c r="B355" s="138">
        <v>0.00025297</v>
      </c>
      <c r="C355" s="138"/>
    </row>
    <row r="356" spans="1:3" ht="15">
      <c r="A356" s="1">
        <v>241.28</v>
      </c>
      <c r="B356" s="138">
        <v>0.00036506</v>
      </c>
      <c r="C356" s="138"/>
    </row>
    <row r="357" spans="1:3" ht="15">
      <c r="A357" s="1">
        <v>241.4</v>
      </c>
      <c r="B357" s="138">
        <v>0.00037092</v>
      </c>
      <c r="C357" s="138"/>
    </row>
    <row r="358" spans="1:3" ht="15">
      <c r="A358" s="1">
        <v>241.51</v>
      </c>
      <c r="B358" s="138">
        <v>0.00037988</v>
      </c>
      <c r="C358" s="138"/>
    </row>
    <row r="359" spans="1:3" ht="15">
      <c r="A359" s="1">
        <v>241.63</v>
      </c>
      <c r="B359" s="138">
        <v>0.00037325</v>
      </c>
      <c r="C359" s="138"/>
    </row>
    <row r="360" spans="1:3" ht="15">
      <c r="A360" s="1">
        <v>241.74</v>
      </c>
      <c r="B360" s="138">
        <v>0.00033865</v>
      </c>
      <c r="C360" s="138"/>
    </row>
    <row r="361" spans="1:3" ht="15">
      <c r="A361" s="1">
        <v>241.86</v>
      </c>
      <c r="B361" s="138">
        <v>0.0003538</v>
      </c>
      <c r="C361" s="138"/>
    </row>
    <row r="362" spans="1:3" ht="15">
      <c r="A362" s="1">
        <v>241.97</v>
      </c>
      <c r="B362" s="138">
        <v>0.00035341</v>
      </c>
      <c r="C362" s="138"/>
    </row>
    <row r="363" spans="1:3" ht="15">
      <c r="A363" s="1">
        <v>242.09</v>
      </c>
      <c r="B363" s="138">
        <v>0.00037161</v>
      </c>
      <c r="C363" s="138"/>
    </row>
    <row r="364" spans="1:3" ht="15">
      <c r="A364" s="1">
        <v>242.2</v>
      </c>
      <c r="B364" s="138">
        <v>0.00047024</v>
      </c>
      <c r="C364" s="138"/>
    </row>
    <row r="365" spans="1:3" ht="15">
      <c r="A365" s="1">
        <v>242.32</v>
      </c>
      <c r="B365" s="138">
        <v>0.00046362</v>
      </c>
      <c r="C365" s="138"/>
    </row>
    <row r="366" spans="1:3" ht="15">
      <c r="A366" s="1">
        <v>242.43</v>
      </c>
      <c r="B366" s="138">
        <v>0.00044155</v>
      </c>
      <c r="C366" s="138"/>
    </row>
    <row r="367" spans="1:3" ht="15">
      <c r="A367" s="1">
        <v>242.55</v>
      </c>
      <c r="B367" s="138">
        <v>0.00046272</v>
      </c>
      <c r="C367" s="138"/>
    </row>
    <row r="368" spans="1:3" ht="15">
      <c r="A368" s="1">
        <v>242.66</v>
      </c>
      <c r="B368" s="138">
        <v>0.00041609</v>
      </c>
      <c r="C368" s="138"/>
    </row>
    <row r="369" spans="1:3" ht="15">
      <c r="A369" s="1">
        <v>242.78</v>
      </c>
      <c r="B369" s="138">
        <v>0.00052356</v>
      </c>
      <c r="C369" s="138"/>
    </row>
    <row r="370" spans="1:3" ht="15">
      <c r="A370" s="1">
        <v>242.89</v>
      </c>
      <c r="B370" s="138">
        <v>0.00045241</v>
      </c>
      <c r="C370" s="138"/>
    </row>
    <row r="371" spans="1:3" ht="15">
      <c r="A371" s="1">
        <v>243.01</v>
      </c>
      <c r="B371" s="138">
        <v>0.00056285</v>
      </c>
      <c r="C371" s="138"/>
    </row>
    <row r="372" spans="1:3" ht="15">
      <c r="A372" s="1">
        <v>243.12</v>
      </c>
      <c r="B372" s="138">
        <v>0.00059011</v>
      </c>
      <c r="C372" s="138"/>
    </row>
    <row r="373" spans="1:3" ht="15">
      <c r="A373" s="1">
        <v>243.24</v>
      </c>
      <c r="B373" s="138">
        <v>0.0005068</v>
      </c>
      <c r="C373" s="138"/>
    </row>
    <row r="374" spans="1:3" ht="15">
      <c r="A374" s="1">
        <v>243.35</v>
      </c>
      <c r="B374" s="138">
        <v>0.0005893</v>
      </c>
      <c r="C374" s="138"/>
    </row>
    <row r="375" spans="1:3" ht="15">
      <c r="A375" s="1">
        <v>243.47</v>
      </c>
      <c r="B375" s="138">
        <v>0.00076682</v>
      </c>
      <c r="C375" s="138"/>
    </row>
    <row r="376" spans="1:3" ht="15">
      <c r="A376" s="1">
        <v>243.58</v>
      </c>
      <c r="B376" s="138">
        <v>0.00069888</v>
      </c>
      <c r="C376" s="138"/>
    </row>
    <row r="377" spans="1:3" ht="15">
      <c r="A377" s="1">
        <v>243.7</v>
      </c>
      <c r="B377" s="138">
        <v>0.00074748</v>
      </c>
      <c r="C377" s="138"/>
    </row>
    <row r="378" spans="1:3" ht="15">
      <c r="A378" s="1">
        <v>243.81</v>
      </c>
      <c r="B378" s="138">
        <v>0.00075632</v>
      </c>
      <c r="C378" s="138"/>
    </row>
    <row r="379" spans="1:3" ht="15">
      <c r="A379" s="1">
        <v>243.93</v>
      </c>
      <c r="B379" s="138">
        <v>0.0008048</v>
      </c>
      <c r="C379" s="138"/>
    </row>
    <row r="380" spans="1:3" ht="15">
      <c r="A380" s="1">
        <v>244.04</v>
      </c>
      <c r="B380" s="138">
        <v>0.00080739</v>
      </c>
      <c r="C380" s="138"/>
    </row>
    <row r="381" spans="1:3" ht="15">
      <c r="A381" s="1">
        <v>244.16</v>
      </c>
      <c r="B381" s="138">
        <v>0.0010116</v>
      </c>
      <c r="C381" s="138"/>
    </row>
    <row r="382" spans="1:3" ht="15">
      <c r="A382" s="1">
        <v>244.27</v>
      </c>
      <c r="B382" s="138">
        <v>0.00090119</v>
      </c>
      <c r="C382" s="138"/>
    </row>
    <row r="383" spans="1:3" ht="15">
      <c r="A383" s="1">
        <v>244.38</v>
      </c>
      <c r="B383" s="138">
        <v>0.001029</v>
      </c>
      <c r="C383" s="138"/>
    </row>
    <row r="384" spans="1:3" ht="15">
      <c r="A384" s="1">
        <v>244.5</v>
      </c>
      <c r="B384" s="138">
        <v>0.001108</v>
      </c>
      <c r="C384" s="138"/>
    </row>
    <row r="385" spans="1:3" ht="15">
      <c r="A385" s="1">
        <v>244.61</v>
      </c>
      <c r="B385" s="138">
        <v>0.0011412</v>
      </c>
      <c r="C385" s="138"/>
    </row>
    <row r="386" spans="1:3" ht="15">
      <c r="A386" s="1">
        <v>244.73</v>
      </c>
      <c r="B386" s="138">
        <v>0.0011803</v>
      </c>
      <c r="C386" s="138"/>
    </row>
    <row r="387" spans="1:3" ht="15">
      <c r="A387" s="1">
        <v>244.84</v>
      </c>
      <c r="B387" s="138">
        <v>0.0012652</v>
      </c>
      <c r="C387" s="138"/>
    </row>
    <row r="388" spans="1:3" ht="15">
      <c r="A388" s="1">
        <v>244.96</v>
      </c>
      <c r="B388" s="138">
        <v>0.0013804</v>
      </c>
      <c r="C388" s="138"/>
    </row>
    <row r="389" spans="1:3" ht="15">
      <c r="A389" s="1">
        <v>245.07</v>
      </c>
      <c r="B389" s="138">
        <v>0.0014131</v>
      </c>
      <c r="C389" s="138"/>
    </row>
    <row r="390" spans="1:3" ht="15">
      <c r="A390" s="1">
        <v>245.19</v>
      </c>
      <c r="B390" s="138">
        <v>0.0015828</v>
      </c>
      <c r="C390" s="138"/>
    </row>
    <row r="391" spans="1:3" ht="15">
      <c r="A391" s="1">
        <v>245.3</v>
      </c>
      <c r="B391" s="138">
        <v>0.0016857</v>
      </c>
      <c r="C391" s="138"/>
    </row>
    <row r="392" spans="1:3" ht="15">
      <c r="A392" s="1">
        <v>245.42</v>
      </c>
      <c r="B392" s="138">
        <v>0.0018037</v>
      </c>
      <c r="C392" s="138"/>
    </row>
    <row r="393" spans="1:3" ht="15">
      <c r="A393" s="1">
        <v>245.53</v>
      </c>
      <c r="B393" s="138">
        <v>0.0017694</v>
      </c>
      <c r="C393" s="138"/>
    </row>
    <row r="394" spans="1:3" ht="15">
      <c r="A394" s="1">
        <v>245.65</v>
      </c>
      <c r="B394" s="138">
        <v>0.0019903</v>
      </c>
      <c r="C394" s="138"/>
    </row>
    <row r="395" spans="1:3" ht="15">
      <c r="A395" s="1">
        <v>245.76</v>
      </c>
      <c r="B395" s="138">
        <v>0.0020832</v>
      </c>
      <c r="C395" s="138"/>
    </row>
    <row r="396" spans="1:3" ht="15">
      <c r="A396" s="1">
        <v>245.88</v>
      </c>
      <c r="B396" s="138">
        <v>0.0021912</v>
      </c>
      <c r="C396" s="138"/>
    </row>
    <row r="397" spans="1:3" ht="15">
      <c r="A397" s="1">
        <v>245.99</v>
      </c>
      <c r="B397" s="138">
        <v>0.0023238</v>
      </c>
      <c r="C397" s="138"/>
    </row>
    <row r="398" spans="1:3" ht="15">
      <c r="A398" s="1">
        <v>246.11</v>
      </c>
      <c r="B398" s="138">
        <v>0.0025686</v>
      </c>
      <c r="C398" s="138"/>
    </row>
    <row r="399" spans="1:3" ht="15">
      <c r="A399" s="1">
        <v>246.22</v>
      </c>
      <c r="B399" s="138">
        <v>0.0027134</v>
      </c>
      <c r="C399" s="138"/>
    </row>
    <row r="400" spans="1:3" ht="15">
      <c r="A400" s="1">
        <v>246.33</v>
      </c>
      <c r="B400" s="138">
        <v>0.0028732</v>
      </c>
      <c r="C400" s="138"/>
    </row>
    <row r="401" spans="1:3" ht="15">
      <c r="A401" s="1">
        <v>246.45</v>
      </c>
      <c r="B401" s="138">
        <v>0.00313</v>
      </c>
      <c r="C401" s="138"/>
    </row>
    <row r="402" spans="1:3" ht="15">
      <c r="A402" s="1">
        <v>246.56</v>
      </c>
      <c r="B402" s="138">
        <v>0.0033347</v>
      </c>
      <c r="C402" s="138"/>
    </row>
    <row r="403" spans="1:3" ht="15">
      <c r="A403" s="1">
        <v>246.68</v>
      </c>
      <c r="B403" s="138">
        <v>0.0034426</v>
      </c>
      <c r="C403" s="138"/>
    </row>
    <row r="404" spans="1:3" ht="15">
      <c r="A404" s="1">
        <v>246.79</v>
      </c>
      <c r="B404" s="138">
        <v>0.0036046</v>
      </c>
      <c r="C404" s="138"/>
    </row>
    <row r="405" spans="1:3" ht="15">
      <c r="A405" s="1">
        <v>246.91</v>
      </c>
      <c r="B405" s="138">
        <v>0.0037521</v>
      </c>
      <c r="C405" s="138"/>
    </row>
    <row r="406" spans="1:3" ht="15">
      <c r="A406" s="1">
        <v>247.02</v>
      </c>
      <c r="B406" s="138">
        <v>0.0039575</v>
      </c>
      <c r="C406" s="138"/>
    </row>
    <row r="407" spans="1:3" ht="15">
      <c r="A407" s="1">
        <v>247.14</v>
      </c>
      <c r="B407" s="138">
        <v>0.0044627</v>
      </c>
      <c r="C407" s="138"/>
    </row>
    <row r="408" spans="1:3" ht="15">
      <c r="A408" s="1">
        <v>247.25</v>
      </c>
      <c r="B408" s="138">
        <v>0.0046989</v>
      </c>
      <c r="C408" s="138"/>
    </row>
    <row r="409" spans="1:3" ht="15">
      <c r="A409" s="1">
        <v>247.37</v>
      </c>
      <c r="B409" s="138">
        <v>0.0049533</v>
      </c>
      <c r="C409" s="138"/>
    </row>
    <row r="410" spans="1:3" ht="15">
      <c r="A410" s="1">
        <v>247.48</v>
      </c>
      <c r="B410" s="138">
        <v>0.0052747</v>
      </c>
      <c r="C410" s="138"/>
    </row>
    <row r="411" spans="1:3" ht="15">
      <c r="A411" s="1">
        <v>247.59</v>
      </c>
      <c r="B411" s="138">
        <v>0.0055634</v>
      </c>
      <c r="C411" s="138"/>
    </row>
    <row r="412" spans="1:3" ht="15">
      <c r="A412" s="1">
        <v>247.71</v>
      </c>
      <c r="B412" s="138">
        <v>0.0059485</v>
      </c>
      <c r="C412" s="138"/>
    </row>
    <row r="413" spans="1:3" ht="15">
      <c r="A413" s="1">
        <v>247.82</v>
      </c>
      <c r="B413" s="138">
        <v>0.0064811</v>
      </c>
      <c r="C413" s="138"/>
    </row>
    <row r="414" spans="1:3" ht="15">
      <c r="A414" s="1">
        <v>247.94</v>
      </c>
      <c r="B414" s="138">
        <v>0.0068126</v>
      </c>
      <c r="C414" s="138"/>
    </row>
    <row r="415" spans="1:3" ht="15">
      <c r="A415" s="1">
        <v>248.05</v>
      </c>
      <c r="B415" s="138">
        <v>0.0074209</v>
      </c>
      <c r="C415" s="138"/>
    </row>
    <row r="416" spans="1:3" ht="15">
      <c r="A416" s="1">
        <v>248.17</v>
      </c>
      <c r="B416" s="138">
        <v>0.0077068</v>
      </c>
      <c r="C416" s="138"/>
    </row>
    <row r="417" spans="1:3" ht="15">
      <c r="A417" s="1">
        <v>248.28</v>
      </c>
      <c r="B417" s="138">
        <v>0.0081443</v>
      </c>
      <c r="C417" s="138"/>
    </row>
    <row r="418" spans="1:3" ht="15">
      <c r="A418" s="1">
        <v>248.4</v>
      </c>
      <c r="B418" s="138">
        <v>0.0085334</v>
      </c>
      <c r="C418" s="138"/>
    </row>
    <row r="419" spans="1:3" ht="15">
      <c r="A419" s="1">
        <v>248.51</v>
      </c>
      <c r="B419" s="138">
        <v>0.0090459</v>
      </c>
      <c r="C419" s="138"/>
    </row>
    <row r="420" spans="1:3" ht="15">
      <c r="A420" s="1">
        <v>248.62</v>
      </c>
      <c r="B420" s="138">
        <v>0.009649</v>
      </c>
      <c r="C420" s="138"/>
    </row>
    <row r="421" spans="1:3" ht="15">
      <c r="A421" s="1">
        <v>248.74</v>
      </c>
      <c r="B421" s="138">
        <v>0.010101</v>
      </c>
      <c r="C421" s="138"/>
    </row>
    <row r="422" spans="1:3" ht="15">
      <c r="A422" s="1">
        <v>248.85</v>
      </c>
      <c r="B422" s="138">
        <v>0.010785</v>
      </c>
      <c r="C422" s="138"/>
    </row>
    <row r="423" spans="1:3" ht="15">
      <c r="A423" s="1">
        <v>248.97</v>
      </c>
      <c r="B423" s="138">
        <v>0.011397</v>
      </c>
      <c r="C423" s="138"/>
    </row>
    <row r="424" spans="1:3" ht="15">
      <c r="A424" s="1">
        <v>249.08</v>
      </c>
      <c r="B424" s="138">
        <v>0.012031</v>
      </c>
      <c r="C424" s="138"/>
    </row>
    <row r="425" spans="1:3" ht="15">
      <c r="A425" s="1">
        <v>249.2</v>
      </c>
      <c r="B425" s="138">
        <v>0.012716</v>
      </c>
      <c r="C425" s="138"/>
    </row>
    <row r="426" spans="1:3" ht="15">
      <c r="A426" s="1">
        <v>249.31</v>
      </c>
      <c r="B426" s="138">
        <v>0.013499</v>
      </c>
      <c r="C426" s="138"/>
    </row>
    <row r="427" spans="1:3" ht="15">
      <c r="A427" s="1">
        <v>249.43</v>
      </c>
      <c r="B427" s="138">
        <v>0.014237</v>
      </c>
      <c r="C427" s="138"/>
    </row>
    <row r="428" spans="1:3" ht="15">
      <c r="A428" s="1">
        <v>249.54</v>
      </c>
      <c r="B428" s="138">
        <v>0.014914</v>
      </c>
      <c r="C428" s="138"/>
    </row>
    <row r="429" spans="1:3" ht="15">
      <c r="A429" s="1">
        <v>249.65</v>
      </c>
      <c r="B429" s="138">
        <v>0.01588</v>
      </c>
      <c r="C429" s="138"/>
    </row>
    <row r="430" spans="1:3" ht="15">
      <c r="A430" s="1">
        <v>249.77</v>
      </c>
      <c r="B430" s="138">
        <v>0.016312</v>
      </c>
      <c r="C430" s="138"/>
    </row>
    <row r="431" spans="1:3" ht="15">
      <c r="A431" s="1">
        <v>249.88</v>
      </c>
      <c r="B431" s="138">
        <v>0.017257</v>
      </c>
      <c r="C431" s="138"/>
    </row>
    <row r="432" spans="1:3" ht="15">
      <c r="A432" s="1">
        <v>250</v>
      </c>
      <c r="B432" s="138">
        <v>0.018326</v>
      </c>
      <c r="C432" s="138"/>
    </row>
    <row r="433" spans="1:3" ht="15">
      <c r="A433" s="1">
        <v>250.11</v>
      </c>
      <c r="B433" s="138">
        <v>0.019338</v>
      </c>
      <c r="C433" s="138"/>
    </row>
    <row r="434" spans="1:3" ht="15">
      <c r="A434" s="1">
        <v>250.23</v>
      </c>
      <c r="B434" s="138">
        <v>0.02006</v>
      </c>
      <c r="C434" s="138"/>
    </row>
    <row r="435" spans="1:3" ht="15">
      <c r="A435" s="1">
        <v>250.34</v>
      </c>
      <c r="B435" s="138">
        <v>0.021207</v>
      </c>
      <c r="C435" s="138"/>
    </row>
    <row r="436" spans="1:3" ht="15">
      <c r="A436" s="1">
        <v>250.45</v>
      </c>
      <c r="B436" s="138">
        <v>0.022041</v>
      </c>
      <c r="C436" s="138"/>
    </row>
    <row r="437" spans="1:3" ht="15">
      <c r="A437" s="1">
        <v>250.57</v>
      </c>
      <c r="B437" s="138">
        <v>0.02366</v>
      </c>
      <c r="C437" s="138"/>
    </row>
    <row r="438" spans="1:3" ht="15">
      <c r="A438" s="1">
        <v>250.68</v>
      </c>
      <c r="B438" s="138">
        <v>0.024331</v>
      </c>
      <c r="C438" s="138"/>
    </row>
    <row r="439" spans="1:3" ht="15">
      <c r="A439" s="1">
        <v>250.8</v>
      </c>
      <c r="B439" s="138">
        <v>0.025531</v>
      </c>
      <c r="C439" s="138"/>
    </row>
    <row r="440" spans="1:3" ht="15">
      <c r="A440" s="1">
        <v>250.91</v>
      </c>
      <c r="B440" s="138">
        <v>0.026772</v>
      </c>
      <c r="C440" s="138"/>
    </row>
    <row r="441" spans="1:3" ht="15">
      <c r="A441" s="1">
        <v>251.03</v>
      </c>
      <c r="B441" s="138">
        <v>0.027957</v>
      </c>
      <c r="C441" s="138"/>
    </row>
    <row r="442" spans="1:3" ht="15">
      <c r="A442" s="1">
        <v>251.14</v>
      </c>
      <c r="B442" s="138">
        <v>0.029324</v>
      </c>
      <c r="C442" s="138"/>
    </row>
    <row r="443" spans="1:3" ht="15">
      <c r="A443" s="1">
        <v>251.25</v>
      </c>
      <c r="B443" s="138">
        <v>0.030494</v>
      </c>
      <c r="C443" s="138"/>
    </row>
    <row r="444" spans="1:3" ht="15">
      <c r="A444" s="1">
        <v>251.37</v>
      </c>
      <c r="B444" s="138">
        <v>0.031807</v>
      </c>
      <c r="C444" s="138"/>
    </row>
    <row r="445" spans="1:3" ht="15">
      <c r="A445" s="1">
        <v>251.48</v>
      </c>
      <c r="B445" s="138">
        <v>0.033018</v>
      </c>
      <c r="C445" s="138"/>
    </row>
    <row r="446" spans="1:3" ht="15">
      <c r="A446" s="1">
        <v>251.6</v>
      </c>
      <c r="B446" s="138">
        <v>0.03404</v>
      </c>
      <c r="C446" s="138"/>
    </row>
    <row r="447" spans="1:3" ht="15">
      <c r="A447" s="1">
        <v>251.71</v>
      </c>
      <c r="B447" s="138">
        <v>0.035693</v>
      </c>
      <c r="C447" s="138"/>
    </row>
    <row r="448" spans="1:3" ht="15">
      <c r="A448" s="1">
        <v>251.82</v>
      </c>
      <c r="B448" s="138">
        <v>0.037395</v>
      </c>
      <c r="C448" s="138"/>
    </row>
    <row r="449" spans="1:3" ht="15">
      <c r="A449" s="1">
        <v>251.94</v>
      </c>
      <c r="B449" s="138">
        <v>0.038966</v>
      </c>
      <c r="C449" s="138"/>
    </row>
    <row r="450" spans="1:3" ht="15">
      <c r="A450" s="1">
        <v>252.05</v>
      </c>
      <c r="B450" s="138">
        <v>0.040338</v>
      </c>
      <c r="C450" s="138"/>
    </row>
    <row r="451" spans="1:3" ht="15">
      <c r="A451" s="1">
        <v>252.17</v>
      </c>
      <c r="B451" s="138">
        <v>0.041752</v>
      </c>
      <c r="C451" s="138"/>
    </row>
    <row r="452" spans="1:3" ht="15">
      <c r="A452" s="1">
        <v>252.28</v>
      </c>
      <c r="B452" s="138">
        <v>0.04325</v>
      </c>
      <c r="C452" s="138"/>
    </row>
    <row r="453" spans="1:3" ht="15">
      <c r="A453" s="1">
        <v>252.4</v>
      </c>
      <c r="B453" s="138">
        <v>0.04487</v>
      </c>
      <c r="C453" s="138"/>
    </row>
    <row r="454" spans="1:3" ht="15">
      <c r="A454" s="1">
        <v>252.51</v>
      </c>
      <c r="B454" s="138">
        <v>0.046405</v>
      </c>
      <c r="C454" s="138"/>
    </row>
    <row r="455" spans="1:3" ht="15">
      <c r="A455" s="1">
        <v>252.62</v>
      </c>
      <c r="B455" s="138">
        <v>0.047875</v>
      </c>
      <c r="C455" s="138"/>
    </row>
    <row r="456" spans="1:3" ht="15">
      <c r="A456" s="1">
        <v>252.74</v>
      </c>
      <c r="B456" s="138">
        <v>0.04971</v>
      </c>
      <c r="C456" s="138"/>
    </row>
    <row r="457" spans="1:3" ht="15">
      <c r="A457" s="1">
        <v>252.85</v>
      </c>
      <c r="B457" s="138">
        <v>0.051462</v>
      </c>
      <c r="C457" s="138"/>
    </row>
    <row r="458" spans="1:3" ht="15">
      <c r="A458" s="1">
        <v>252.97</v>
      </c>
      <c r="B458" s="138">
        <v>0.052839</v>
      </c>
      <c r="C458" s="138"/>
    </row>
    <row r="459" spans="1:3" ht="15">
      <c r="A459" s="1">
        <v>253.08</v>
      </c>
      <c r="B459" s="138">
        <v>0.055093</v>
      </c>
      <c r="C459" s="138"/>
    </row>
    <row r="460" spans="1:3" ht="15">
      <c r="A460" s="1">
        <v>253.19</v>
      </c>
      <c r="B460" s="138">
        <v>0.056478</v>
      </c>
      <c r="C460" s="138"/>
    </row>
    <row r="461" spans="1:3" ht="15">
      <c r="A461" s="1">
        <v>253.31</v>
      </c>
      <c r="B461" s="138">
        <v>0.058207</v>
      </c>
      <c r="C461" s="138"/>
    </row>
    <row r="462" spans="1:3" ht="15">
      <c r="A462" s="1">
        <v>253.42</v>
      </c>
      <c r="B462" s="138">
        <v>0.059971</v>
      </c>
      <c r="C462" s="138"/>
    </row>
    <row r="463" spans="1:3" ht="15">
      <c r="A463" s="1">
        <v>253.54</v>
      </c>
      <c r="B463" s="138">
        <v>0.061775</v>
      </c>
      <c r="C463" s="138"/>
    </row>
    <row r="464" spans="1:3" ht="15">
      <c r="A464" s="1">
        <v>253.65</v>
      </c>
      <c r="B464" s="138">
        <v>0.063944</v>
      </c>
      <c r="C464" s="138"/>
    </row>
    <row r="465" spans="1:3" ht="15">
      <c r="A465" s="1">
        <v>253.76</v>
      </c>
      <c r="B465" s="138">
        <v>0.065655</v>
      </c>
      <c r="C465" s="138"/>
    </row>
    <row r="466" spans="1:3" ht="15">
      <c r="A466" s="1">
        <v>253.88</v>
      </c>
      <c r="B466" s="138">
        <v>0.067014</v>
      </c>
      <c r="C466" s="138"/>
    </row>
    <row r="467" spans="1:3" ht="15">
      <c r="A467" s="1">
        <v>253.99</v>
      </c>
      <c r="B467" s="138">
        <v>0.069377</v>
      </c>
      <c r="C467" s="138"/>
    </row>
    <row r="468" spans="1:3" ht="15">
      <c r="A468" s="1">
        <v>254.11</v>
      </c>
      <c r="B468" s="138">
        <v>0.070635</v>
      </c>
      <c r="C468" s="138"/>
    </row>
    <row r="469" spans="1:3" ht="15">
      <c r="A469" s="1">
        <v>254.22</v>
      </c>
      <c r="B469" s="138">
        <v>0.073022</v>
      </c>
      <c r="C469" s="138"/>
    </row>
    <row r="470" spans="1:3" ht="15">
      <c r="A470" s="1">
        <v>254.33</v>
      </c>
      <c r="B470" s="138">
        <v>0.074605</v>
      </c>
      <c r="C470" s="138"/>
    </row>
    <row r="471" spans="1:3" ht="15">
      <c r="A471" s="1">
        <v>254.45</v>
      </c>
      <c r="B471" s="138">
        <v>0.076249</v>
      </c>
      <c r="C471" s="138"/>
    </row>
    <row r="472" spans="1:3" ht="15">
      <c r="A472" s="1">
        <v>254.56</v>
      </c>
      <c r="B472" s="138">
        <v>0.07819</v>
      </c>
      <c r="C472" s="138"/>
    </row>
    <row r="473" spans="1:3" ht="15">
      <c r="A473" s="1">
        <v>254.68</v>
      </c>
      <c r="B473" s="138">
        <v>0.080095</v>
      </c>
      <c r="C473" s="138"/>
    </row>
    <row r="474" spans="1:3" ht="15">
      <c r="A474" s="1">
        <v>254.79</v>
      </c>
      <c r="B474" s="138">
        <v>0.081949</v>
      </c>
      <c r="C474" s="138"/>
    </row>
    <row r="475" spans="1:3" ht="15">
      <c r="A475" s="1">
        <v>254.9</v>
      </c>
      <c r="B475" s="138">
        <v>0.083532</v>
      </c>
      <c r="C475" s="138"/>
    </row>
    <row r="476" spans="1:3" ht="15">
      <c r="A476" s="1">
        <v>255.02</v>
      </c>
      <c r="B476" s="138">
        <v>0.08505</v>
      </c>
      <c r="C476" s="138"/>
    </row>
    <row r="477" spans="1:3" ht="15">
      <c r="A477" s="1">
        <v>255.13</v>
      </c>
      <c r="B477" s="138">
        <v>0.086718</v>
      </c>
      <c r="C477" s="138"/>
    </row>
    <row r="478" spans="1:3" ht="15">
      <c r="A478" s="1">
        <v>255.25</v>
      </c>
      <c r="B478" s="138">
        <v>0.088321</v>
      </c>
      <c r="C478" s="138"/>
    </row>
    <row r="479" spans="1:3" ht="15">
      <c r="A479" s="1">
        <v>255.36</v>
      </c>
      <c r="B479" s="138">
        <v>0.090414</v>
      </c>
      <c r="C479" s="138"/>
    </row>
    <row r="480" spans="1:3" ht="15">
      <c r="A480" s="1">
        <v>255.47</v>
      </c>
      <c r="B480" s="138">
        <v>0.092003</v>
      </c>
      <c r="C480" s="138"/>
    </row>
    <row r="481" spans="1:3" ht="15">
      <c r="A481" s="1">
        <v>255.59</v>
      </c>
      <c r="B481" s="138">
        <v>0.093452</v>
      </c>
      <c r="C481" s="138"/>
    </row>
    <row r="482" spans="1:3" ht="15">
      <c r="A482" s="1">
        <v>255.7</v>
      </c>
      <c r="B482" s="138">
        <v>0.095789</v>
      </c>
      <c r="C482" s="138"/>
    </row>
    <row r="483" spans="1:3" ht="15">
      <c r="A483" s="1">
        <v>255.81</v>
      </c>
      <c r="B483" s="138">
        <v>0.096936</v>
      </c>
      <c r="C483" s="138"/>
    </row>
    <row r="484" spans="1:3" ht="15">
      <c r="A484" s="1">
        <v>255.93</v>
      </c>
      <c r="B484" s="138">
        <v>0.098573</v>
      </c>
      <c r="C484" s="138"/>
    </row>
    <row r="485" spans="1:3" ht="15">
      <c r="A485" s="1">
        <v>256.04</v>
      </c>
      <c r="B485" s="138">
        <v>0.099804</v>
      </c>
      <c r="C485" s="138"/>
    </row>
    <row r="486" spans="1:3" ht="15">
      <c r="A486" s="1">
        <v>256.16</v>
      </c>
      <c r="B486" s="138">
        <v>0.10099</v>
      </c>
      <c r="C486" s="138"/>
    </row>
    <row r="487" spans="1:3" ht="15">
      <c r="A487" s="1">
        <v>256.27</v>
      </c>
      <c r="B487" s="138">
        <v>0.10309</v>
      </c>
      <c r="C487" s="138"/>
    </row>
    <row r="488" spans="1:3" ht="15">
      <c r="A488" s="1">
        <v>256.38</v>
      </c>
      <c r="B488" s="138">
        <v>0.10394</v>
      </c>
      <c r="C488" s="138"/>
    </row>
    <row r="489" spans="1:3" ht="15">
      <c r="A489" s="1">
        <v>256.5</v>
      </c>
      <c r="B489" s="138">
        <v>0.1055</v>
      </c>
      <c r="C489" s="138"/>
    </row>
    <row r="490" spans="1:3" ht="15">
      <c r="A490" s="1">
        <v>256.61</v>
      </c>
      <c r="B490" s="138">
        <v>0.1068</v>
      </c>
      <c r="C490" s="138"/>
    </row>
    <row r="491" spans="1:3" ht="15">
      <c r="A491" s="1">
        <v>256.72</v>
      </c>
      <c r="B491" s="138">
        <v>0.1081</v>
      </c>
      <c r="C491" s="138"/>
    </row>
    <row r="492" spans="1:3" ht="15">
      <c r="A492" s="1">
        <v>256.84</v>
      </c>
      <c r="B492" s="138">
        <v>0.1091</v>
      </c>
      <c r="C492" s="138"/>
    </row>
    <row r="493" spans="1:3" ht="15">
      <c r="A493" s="1">
        <v>256.95</v>
      </c>
      <c r="B493" s="138">
        <v>0.11076</v>
      </c>
      <c r="C493" s="138"/>
    </row>
    <row r="494" spans="1:3" ht="15">
      <c r="A494" s="1">
        <v>257.07</v>
      </c>
      <c r="B494" s="138">
        <v>0.1117</v>
      </c>
      <c r="C494" s="138"/>
    </row>
    <row r="495" spans="1:3" ht="15">
      <c r="A495" s="1">
        <v>257.18</v>
      </c>
      <c r="B495" s="138">
        <v>0.1125</v>
      </c>
      <c r="C495" s="138"/>
    </row>
    <row r="496" spans="1:3" ht="15">
      <c r="A496" s="1">
        <v>257.29</v>
      </c>
      <c r="B496" s="138">
        <v>0.11421</v>
      </c>
      <c r="C496" s="138"/>
    </row>
    <row r="497" spans="1:3" ht="15">
      <c r="A497" s="1">
        <v>257.41</v>
      </c>
      <c r="B497" s="138">
        <v>0.11469</v>
      </c>
      <c r="C497" s="138"/>
    </row>
    <row r="498" spans="1:3" ht="15">
      <c r="A498" s="1">
        <v>257.52</v>
      </c>
      <c r="B498" s="138">
        <v>0.11501</v>
      </c>
      <c r="C498" s="138"/>
    </row>
    <row r="499" spans="1:3" ht="15">
      <c r="A499" s="1">
        <v>257.63</v>
      </c>
      <c r="B499" s="138">
        <v>0.11617</v>
      </c>
      <c r="C499" s="138"/>
    </row>
    <row r="500" spans="1:3" ht="15">
      <c r="A500" s="1">
        <v>257.75</v>
      </c>
      <c r="B500" s="138">
        <v>0.1176</v>
      </c>
      <c r="C500" s="138"/>
    </row>
    <row r="501" spans="1:3" ht="15">
      <c r="A501" s="1">
        <v>257.86</v>
      </c>
      <c r="B501" s="138">
        <v>0.1177</v>
      </c>
      <c r="C501" s="138"/>
    </row>
    <row r="502" spans="1:3" ht="15">
      <c r="A502" s="1">
        <v>257.98</v>
      </c>
      <c r="B502" s="138">
        <v>0.11837</v>
      </c>
      <c r="C502" s="138"/>
    </row>
    <row r="503" spans="1:3" ht="15">
      <c r="A503" s="1">
        <v>258.09</v>
      </c>
      <c r="B503" s="138">
        <v>0.11898</v>
      </c>
      <c r="C503" s="138"/>
    </row>
    <row r="504" spans="1:3" ht="15">
      <c r="A504" s="1">
        <v>258.2</v>
      </c>
      <c r="B504" s="138">
        <v>0.11989</v>
      </c>
      <c r="C504" s="138"/>
    </row>
    <row r="505" spans="1:3" ht="15">
      <c r="A505" s="1">
        <v>258.32</v>
      </c>
      <c r="B505" s="138">
        <v>0.12023</v>
      </c>
      <c r="C505" s="138"/>
    </row>
    <row r="506" spans="1:3" ht="15">
      <c r="A506" s="1">
        <v>258.43</v>
      </c>
      <c r="B506" s="138">
        <v>0.12096</v>
      </c>
      <c r="C506" s="138"/>
    </row>
    <row r="507" spans="1:3" ht="15">
      <c r="A507" s="1">
        <v>258.54</v>
      </c>
      <c r="B507" s="138">
        <v>0.12137</v>
      </c>
      <c r="C507" s="138"/>
    </row>
    <row r="508" spans="1:3" ht="15">
      <c r="A508" s="1">
        <v>258.66</v>
      </c>
      <c r="B508" s="138">
        <v>0.12132</v>
      </c>
      <c r="C508" s="138"/>
    </row>
    <row r="509" spans="1:3" ht="15">
      <c r="A509" s="1">
        <v>258.77</v>
      </c>
      <c r="B509" s="138">
        <v>0.12134</v>
      </c>
      <c r="C509" s="138"/>
    </row>
    <row r="510" spans="1:3" ht="15">
      <c r="A510" s="1">
        <v>258.88</v>
      </c>
      <c r="B510" s="138">
        <v>0.12247</v>
      </c>
      <c r="C510" s="138"/>
    </row>
    <row r="511" spans="1:3" ht="15">
      <c r="A511" s="1">
        <v>259</v>
      </c>
      <c r="B511" s="138">
        <v>0.12198</v>
      </c>
      <c r="C511" s="138"/>
    </row>
    <row r="512" spans="1:3" ht="15">
      <c r="A512" s="1">
        <v>259.11</v>
      </c>
      <c r="B512" s="138">
        <v>0.12285</v>
      </c>
      <c r="C512" s="138"/>
    </row>
    <row r="513" spans="1:3" ht="15">
      <c r="A513" s="1">
        <v>259.23</v>
      </c>
      <c r="B513" s="138">
        <v>0.12257</v>
      </c>
      <c r="C513" s="138"/>
    </row>
    <row r="514" spans="1:3" ht="15">
      <c r="A514" s="1">
        <v>259.34</v>
      </c>
      <c r="B514" s="138">
        <v>0.12264</v>
      </c>
      <c r="C514" s="138"/>
    </row>
    <row r="515" spans="1:3" ht="15">
      <c r="A515" s="1">
        <v>259.45</v>
      </c>
      <c r="B515" s="138">
        <v>0.12288</v>
      </c>
      <c r="C515" s="138"/>
    </row>
    <row r="516" spans="1:3" ht="15">
      <c r="A516" s="1">
        <v>259.57</v>
      </c>
      <c r="B516" s="138">
        <v>0.12265</v>
      </c>
      <c r="C516" s="138"/>
    </row>
    <row r="517" spans="1:3" ht="15">
      <c r="A517" s="1">
        <v>259.68</v>
      </c>
      <c r="B517" s="138">
        <v>0.12219</v>
      </c>
      <c r="C517" s="138"/>
    </row>
    <row r="518" spans="1:3" ht="15">
      <c r="A518" s="1">
        <v>259.79</v>
      </c>
      <c r="B518" s="138">
        <v>0.12156</v>
      </c>
      <c r="C518" s="138"/>
    </row>
    <row r="519" spans="1:3" ht="15">
      <c r="A519" s="1">
        <v>259.91</v>
      </c>
      <c r="B519" s="138">
        <v>0.12214</v>
      </c>
      <c r="C519" s="138"/>
    </row>
    <row r="520" spans="1:3" ht="15">
      <c r="A520" s="1">
        <v>260.02</v>
      </c>
      <c r="B520" s="138">
        <v>0.12191</v>
      </c>
      <c r="C520" s="138"/>
    </row>
    <row r="521" spans="1:3" ht="15">
      <c r="A521" s="1">
        <v>260.13</v>
      </c>
      <c r="B521" s="138">
        <v>0.12086</v>
      </c>
      <c r="C521" s="138"/>
    </row>
    <row r="522" spans="1:3" ht="15">
      <c r="A522" s="1">
        <v>260.25</v>
      </c>
      <c r="B522" s="138">
        <v>0.12033</v>
      </c>
      <c r="C522" s="138"/>
    </row>
    <row r="523" spans="1:3" ht="15">
      <c r="A523" s="1">
        <v>260.36</v>
      </c>
      <c r="B523" s="138">
        <v>0.12013</v>
      </c>
      <c r="C523" s="138"/>
    </row>
    <row r="524" spans="1:3" ht="15">
      <c r="A524" s="1">
        <v>260.47</v>
      </c>
      <c r="B524" s="138">
        <v>0.11911</v>
      </c>
      <c r="C524" s="138"/>
    </row>
    <row r="525" spans="1:3" ht="15">
      <c r="A525" s="1">
        <v>260.59</v>
      </c>
      <c r="B525" s="138">
        <v>0.11849</v>
      </c>
      <c r="C525" s="138"/>
    </row>
    <row r="526" spans="1:3" ht="15">
      <c r="A526" s="1">
        <v>260.7</v>
      </c>
      <c r="B526" s="138">
        <v>0.1179</v>
      </c>
      <c r="C526" s="138"/>
    </row>
    <row r="527" spans="1:3" ht="15">
      <c r="A527" s="1">
        <v>260.81</v>
      </c>
      <c r="B527" s="138">
        <v>0.11822</v>
      </c>
      <c r="C527" s="138"/>
    </row>
    <row r="528" spans="1:3" ht="15">
      <c r="A528" s="1">
        <v>260.93</v>
      </c>
      <c r="B528" s="138">
        <v>0.11692</v>
      </c>
      <c r="C528" s="138"/>
    </row>
    <row r="529" spans="1:3" ht="15">
      <c r="A529" s="1">
        <v>261.04</v>
      </c>
      <c r="B529" s="138">
        <v>0.11598</v>
      </c>
      <c r="C529" s="138"/>
    </row>
    <row r="530" spans="1:3" ht="15">
      <c r="A530" s="1">
        <v>261.15</v>
      </c>
      <c r="B530" s="138">
        <v>0.11505</v>
      </c>
      <c r="C530" s="138"/>
    </row>
    <row r="531" spans="1:3" ht="15">
      <c r="A531" s="1">
        <v>261.27</v>
      </c>
      <c r="B531" s="138">
        <v>0.11375</v>
      </c>
      <c r="C531" s="138"/>
    </row>
    <row r="532" spans="1:3" ht="15">
      <c r="A532" s="1">
        <v>261.38</v>
      </c>
      <c r="B532" s="138">
        <v>0.11308</v>
      </c>
      <c r="C532" s="138"/>
    </row>
    <row r="533" spans="1:3" ht="15">
      <c r="A533" s="1">
        <v>261.49</v>
      </c>
      <c r="B533" s="138">
        <v>0.11232</v>
      </c>
      <c r="C533" s="138"/>
    </row>
    <row r="534" spans="1:3" ht="15">
      <c r="A534" s="1">
        <v>261.61</v>
      </c>
      <c r="B534" s="138">
        <v>0.11178</v>
      </c>
      <c r="C534" s="138"/>
    </row>
    <row r="535" spans="1:3" ht="15">
      <c r="A535" s="1">
        <v>261.72</v>
      </c>
      <c r="B535" s="138">
        <v>0.11006</v>
      </c>
      <c r="C535" s="138"/>
    </row>
    <row r="536" spans="1:3" ht="15">
      <c r="A536" s="1">
        <v>261.83</v>
      </c>
      <c r="B536" s="138">
        <v>0.10958</v>
      </c>
      <c r="C536" s="138"/>
    </row>
    <row r="537" spans="1:3" ht="15">
      <c r="A537" s="1">
        <v>261.95</v>
      </c>
      <c r="B537" s="138">
        <v>0.10788</v>
      </c>
      <c r="C537" s="138"/>
    </row>
    <row r="538" spans="1:3" ht="15">
      <c r="A538" s="1">
        <v>262.06</v>
      </c>
      <c r="B538" s="138">
        <v>0.1067</v>
      </c>
      <c r="C538" s="138"/>
    </row>
    <row r="539" spans="1:3" ht="15">
      <c r="A539" s="1">
        <v>262.17</v>
      </c>
      <c r="B539" s="138">
        <v>0.10535</v>
      </c>
      <c r="C539" s="138"/>
    </row>
    <row r="540" spans="1:3" ht="15">
      <c r="A540" s="1">
        <v>262.29</v>
      </c>
      <c r="B540" s="138">
        <v>0.10467</v>
      </c>
      <c r="C540" s="138"/>
    </row>
    <row r="541" spans="1:3" ht="15">
      <c r="A541" s="1">
        <v>262.4</v>
      </c>
      <c r="B541" s="138">
        <v>0.10332</v>
      </c>
      <c r="C541" s="138"/>
    </row>
    <row r="542" spans="1:3" ht="15">
      <c r="A542" s="1">
        <v>262.51</v>
      </c>
      <c r="B542" s="138">
        <v>0.10192</v>
      </c>
      <c r="C542" s="138"/>
    </row>
    <row r="543" spans="1:3" ht="15">
      <c r="A543" s="1">
        <v>262.63</v>
      </c>
      <c r="B543" s="138">
        <v>0.10096</v>
      </c>
      <c r="C543" s="138"/>
    </row>
    <row r="544" spans="1:3" ht="15">
      <c r="A544" s="1">
        <v>262.74</v>
      </c>
      <c r="B544" s="138">
        <v>0.099923</v>
      </c>
      <c r="C544" s="138"/>
    </row>
    <row r="545" spans="1:3" ht="15">
      <c r="A545" s="1">
        <v>262.85</v>
      </c>
      <c r="B545" s="138">
        <v>0.09841</v>
      </c>
      <c r="C545" s="138"/>
    </row>
    <row r="546" spans="1:3" ht="15">
      <c r="A546" s="1">
        <v>262.97</v>
      </c>
      <c r="B546" s="138">
        <v>0.097678</v>
      </c>
      <c r="C546" s="138"/>
    </row>
    <row r="547" spans="1:3" ht="15">
      <c r="A547" s="1">
        <v>263.08</v>
      </c>
      <c r="B547" s="138">
        <v>0.095443</v>
      </c>
      <c r="C547" s="138"/>
    </row>
    <row r="548" spans="1:3" ht="15">
      <c r="A548" s="1">
        <v>263.19</v>
      </c>
      <c r="B548" s="138">
        <v>0.094259</v>
      </c>
      <c r="C548" s="138"/>
    </row>
    <row r="549" spans="1:3" ht="15">
      <c r="A549" s="1">
        <v>263.31</v>
      </c>
      <c r="B549" s="138">
        <v>0.093526</v>
      </c>
      <c r="C549" s="138"/>
    </row>
    <row r="550" spans="1:3" ht="15">
      <c r="A550" s="1">
        <v>263.42</v>
      </c>
      <c r="B550" s="138">
        <v>0.091535</v>
      </c>
      <c r="C550" s="138"/>
    </row>
    <row r="551" spans="1:3" ht="15">
      <c r="A551" s="1">
        <v>263.53</v>
      </c>
      <c r="B551" s="138">
        <v>0.091331</v>
      </c>
      <c r="C551" s="138"/>
    </row>
    <row r="552" spans="1:3" ht="15">
      <c r="A552" s="1">
        <v>263.65</v>
      </c>
      <c r="B552" s="138">
        <v>0.089392</v>
      </c>
      <c r="C552" s="138"/>
    </row>
    <row r="553" spans="1:3" ht="15">
      <c r="A553" s="1">
        <v>263.76</v>
      </c>
      <c r="B553" s="138">
        <v>0.088664</v>
      </c>
      <c r="C553" s="138"/>
    </row>
    <row r="554" spans="1:3" ht="15">
      <c r="A554" s="1">
        <v>263.87</v>
      </c>
      <c r="B554" s="138">
        <v>0.087164</v>
      </c>
      <c r="C554" s="138"/>
    </row>
    <row r="555" spans="1:3" ht="15">
      <c r="A555" s="1">
        <v>263.99</v>
      </c>
      <c r="B555" s="138">
        <v>0.085483</v>
      </c>
      <c r="C555" s="138"/>
    </row>
    <row r="556" spans="1:3" ht="15">
      <c r="A556" s="1">
        <v>264.1</v>
      </c>
      <c r="B556" s="138">
        <v>0.084608</v>
      </c>
      <c r="C556" s="138"/>
    </row>
    <row r="557" spans="1:3" ht="15">
      <c r="A557" s="1">
        <v>264.21</v>
      </c>
      <c r="B557" s="138">
        <v>0.083783</v>
      </c>
      <c r="C557" s="138"/>
    </row>
    <row r="558" spans="1:3" ht="15">
      <c r="A558" s="1">
        <v>264.33</v>
      </c>
      <c r="B558" s="138">
        <v>0.081697</v>
      </c>
      <c r="C558" s="138"/>
    </row>
    <row r="559" spans="1:3" ht="15">
      <c r="A559" s="1">
        <v>264.44</v>
      </c>
      <c r="B559" s="138">
        <v>0.080984</v>
      </c>
      <c r="C559" s="138"/>
    </row>
    <row r="560" spans="1:3" ht="15">
      <c r="A560" s="1">
        <v>264.55</v>
      </c>
      <c r="B560" s="138">
        <v>0.079406</v>
      </c>
      <c r="C560" s="138"/>
    </row>
    <row r="561" spans="1:3" ht="15">
      <c r="A561" s="1">
        <v>264.67</v>
      </c>
      <c r="B561" s="138">
        <v>0.078496</v>
      </c>
      <c r="C561" s="138"/>
    </row>
    <row r="562" spans="1:3" ht="15">
      <c r="A562" s="1">
        <v>264.78</v>
      </c>
      <c r="B562" s="138">
        <v>0.077281</v>
      </c>
      <c r="C562" s="138"/>
    </row>
    <row r="563" spans="1:3" ht="15">
      <c r="A563" s="1">
        <v>264.89</v>
      </c>
      <c r="B563" s="138">
        <v>0.075585</v>
      </c>
      <c r="C563" s="138"/>
    </row>
    <row r="564" spans="1:3" ht="15">
      <c r="A564" s="1">
        <v>265.01</v>
      </c>
      <c r="B564" s="138">
        <v>0.074834</v>
      </c>
      <c r="C564" s="138"/>
    </row>
    <row r="565" spans="1:3" ht="15">
      <c r="A565" s="1">
        <v>265.12</v>
      </c>
      <c r="B565" s="138">
        <v>0.073821</v>
      </c>
      <c r="C565" s="138"/>
    </row>
    <row r="566" spans="1:3" ht="15">
      <c r="A566" s="1">
        <v>265.23</v>
      </c>
      <c r="B566" s="138">
        <v>0.072662</v>
      </c>
      <c r="C566" s="138"/>
    </row>
    <row r="567" spans="1:3" ht="15">
      <c r="A567" s="1">
        <v>265.34</v>
      </c>
      <c r="B567" s="138">
        <v>0.071724</v>
      </c>
      <c r="C567" s="138"/>
    </row>
    <row r="568" spans="1:3" ht="15">
      <c r="A568" s="1">
        <v>265.46</v>
      </c>
      <c r="B568" s="138">
        <v>0.070642</v>
      </c>
      <c r="C568" s="138"/>
    </row>
    <row r="569" spans="1:3" ht="15">
      <c r="A569" s="1">
        <v>265.57</v>
      </c>
      <c r="B569" s="138">
        <v>0.069676</v>
      </c>
      <c r="C569" s="138"/>
    </row>
    <row r="570" spans="1:3" ht="15">
      <c r="A570" s="1">
        <v>265.68</v>
      </c>
      <c r="B570" s="138">
        <v>0.068738</v>
      </c>
      <c r="C570" s="138"/>
    </row>
    <row r="571" spans="1:3" ht="15">
      <c r="A571" s="1">
        <v>265.8</v>
      </c>
      <c r="B571" s="138">
        <v>0.068018</v>
      </c>
      <c r="C571" s="138"/>
    </row>
    <row r="572" spans="1:3" ht="15">
      <c r="A572" s="1">
        <v>265.91</v>
      </c>
      <c r="B572" s="138">
        <v>0.066957</v>
      </c>
      <c r="C572" s="138"/>
    </row>
    <row r="573" spans="1:3" ht="15">
      <c r="A573" s="1">
        <v>266.02</v>
      </c>
      <c r="B573" s="138">
        <v>0.066096</v>
      </c>
      <c r="C573" s="138"/>
    </row>
    <row r="574" spans="1:3" ht="15">
      <c r="A574" s="1">
        <v>266.14</v>
      </c>
      <c r="B574" s="138">
        <v>0.065328</v>
      </c>
      <c r="C574" s="138"/>
    </row>
    <row r="575" spans="1:3" ht="15">
      <c r="A575" s="1">
        <v>266.25</v>
      </c>
      <c r="B575" s="138">
        <v>0.064547</v>
      </c>
      <c r="C575" s="138"/>
    </row>
    <row r="576" spans="1:3" ht="15">
      <c r="A576" s="1">
        <v>266.36</v>
      </c>
      <c r="B576" s="138">
        <v>0.063294</v>
      </c>
      <c r="C576" s="138"/>
    </row>
    <row r="577" spans="1:3" ht="15">
      <c r="A577" s="1">
        <v>266.47</v>
      </c>
      <c r="B577" s="138">
        <v>0.062542</v>
      </c>
      <c r="C577" s="138"/>
    </row>
    <row r="578" spans="1:3" ht="15">
      <c r="A578" s="1">
        <v>266.59</v>
      </c>
      <c r="B578" s="138">
        <v>0.061988</v>
      </c>
      <c r="C578" s="138"/>
    </row>
    <row r="579" spans="1:3" ht="15">
      <c r="A579" s="1">
        <v>266.7</v>
      </c>
      <c r="B579" s="138">
        <v>0.061533</v>
      </c>
      <c r="C579" s="138"/>
    </row>
    <row r="580" spans="1:3" ht="15">
      <c r="A580" s="1">
        <v>266.81</v>
      </c>
      <c r="B580" s="138">
        <v>0.060711</v>
      </c>
      <c r="C580" s="138"/>
    </row>
    <row r="581" spans="1:3" ht="15">
      <c r="A581" s="1">
        <v>266.93</v>
      </c>
      <c r="B581" s="138">
        <v>0.059894</v>
      </c>
      <c r="C581" s="138"/>
    </row>
    <row r="582" spans="1:3" ht="15">
      <c r="A582" s="1">
        <v>267.04</v>
      </c>
      <c r="B582" s="138">
        <v>0.059764</v>
      </c>
      <c r="C582" s="138"/>
    </row>
    <row r="583" spans="1:3" ht="15">
      <c r="A583" s="1">
        <v>267.15</v>
      </c>
      <c r="B583" s="138">
        <v>0.058985</v>
      </c>
      <c r="C583" s="138"/>
    </row>
    <row r="584" spans="1:3" ht="15">
      <c r="A584" s="1">
        <v>267.26</v>
      </c>
      <c r="B584" s="138">
        <v>0.058656</v>
      </c>
      <c r="C584" s="138"/>
    </row>
    <row r="585" spans="1:3" ht="15">
      <c r="A585" s="1">
        <v>267.38</v>
      </c>
      <c r="B585" s="138">
        <v>0.058065</v>
      </c>
      <c r="C585" s="138"/>
    </row>
    <row r="586" spans="1:3" ht="15">
      <c r="A586" s="1">
        <v>267.49</v>
      </c>
      <c r="B586" s="138">
        <v>0.057454</v>
      </c>
      <c r="C586" s="138"/>
    </row>
    <row r="587" spans="1:3" ht="15">
      <c r="A587" s="1">
        <v>267.6</v>
      </c>
      <c r="B587" s="138">
        <v>0.057388</v>
      </c>
      <c r="C587" s="138"/>
    </row>
    <row r="588" spans="1:3" ht="15">
      <c r="A588" s="1">
        <v>267.72</v>
      </c>
      <c r="B588" s="138">
        <v>0.056699</v>
      </c>
      <c r="C588" s="138"/>
    </row>
    <row r="589" spans="1:3" ht="15">
      <c r="A589" s="1">
        <v>267.83</v>
      </c>
      <c r="B589" s="138">
        <v>0.056576</v>
      </c>
      <c r="C589" s="138"/>
    </row>
    <row r="590" spans="1:3" ht="15">
      <c r="A590" s="1">
        <v>267.94</v>
      </c>
      <c r="B590" s="138">
        <v>0.05589</v>
      </c>
      <c r="C590" s="138"/>
    </row>
    <row r="591" spans="1:3" ht="15">
      <c r="A591" s="1">
        <v>268.06</v>
      </c>
      <c r="B591" s="138">
        <v>0.05636</v>
      </c>
      <c r="C591" s="138"/>
    </row>
    <row r="592" spans="1:3" ht="15">
      <c r="A592" s="1">
        <v>268.17</v>
      </c>
      <c r="B592" s="138">
        <v>0.055572</v>
      </c>
      <c r="C592" s="138"/>
    </row>
    <row r="593" spans="1:3" ht="15">
      <c r="A593" s="1">
        <v>268.28</v>
      </c>
      <c r="B593" s="138">
        <v>0.055735</v>
      </c>
      <c r="C593" s="138"/>
    </row>
    <row r="594" spans="1:3" ht="15">
      <c r="A594" s="1">
        <v>268.39</v>
      </c>
      <c r="B594" s="138">
        <v>0.055299</v>
      </c>
      <c r="C594" s="138"/>
    </row>
    <row r="595" spans="1:3" ht="15">
      <c r="A595" s="1">
        <v>268.51</v>
      </c>
      <c r="B595" s="138">
        <v>0.05535</v>
      </c>
      <c r="C595" s="138"/>
    </row>
    <row r="596" spans="1:3" ht="15">
      <c r="A596" s="1">
        <v>268.62</v>
      </c>
      <c r="B596" s="138">
        <v>0.055231</v>
      </c>
      <c r="C596" s="138"/>
    </row>
    <row r="597" spans="1:3" ht="15">
      <c r="A597" s="1">
        <v>268.73</v>
      </c>
      <c r="B597" s="138">
        <v>0.055346</v>
      </c>
      <c r="C597" s="138"/>
    </row>
    <row r="598" spans="1:3" ht="15">
      <c r="A598" s="1">
        <v>268.84</v>
      </c>
      <c r="B598" s="138">
        <v>0.055921</v>
      </c>
      <c r="C598" s="138"/>
    </row>
    <row r="599" spans="1:3" ht="15">
      <c r="A599" s="1">
        <v>268.96</v>
      </c>
      <c r="B599" s="138">
        <v>0.055662</v>
      </c>
      <c r="C599" s="138"/>
    </row>
    <row r="600" spans="1:3" ht="15">
      <c r="A600" s="1">
        <v>269.07</v>
      </c>
      <c r="B600" s="138">
        <v>0.056424</v>
      </c>
      <c r="C600" s="138"/>
    </row>
    <row r="601" spans="1:3" ht="15">
      <c r="A601" s="1">
        <v>269.18</v>
      </c>
      <c r="B601" s="138">
        <v>0.056969</v>
      </c>
      <c r="C601" s="138"/>
    </row>
    <row r="602" spans="1:3" ht="15">
      <c r="A602" s="1">
        <v>269.3</v>
      </c>
      <c r="B602" s="138">
        <v>0.057348</v>
      </c>
      <c r="C602" s="138"/>
    </row>
    <row r="603" spans="1:3" ht="15">
      <c r="A603" s="1">
        <v>269.41</v>
      </c>
      <c r="B603" s="138">
        <v>0.057654</v>
      </c>
      <c r="C603" s="138"/>
    </row>
    <row r="604" spans="1:3" ht="15">
      <c r="A604" s="1">
        <v>269.52</v>
      </c>
      <c r="B604" s="138">
        <v>0.058294</v>
      </c>
      <c r="C604" s="138"/>
    </row>
    <row r="605" spans="1:3" ht="15">
      <c r="A605" s="1">
        <v>269.63</v>
      </c>
      <c r="B605" s="138">
        <v>0.059179</v>
      </c>
      <c r="C605" s="138"/>
    </row>
    <row r="606" spans="1:3" ht="15">
      <c r="A606" s="1">
        <v>269.75</v>
      </c>
      <c r="B606" s="138">
        <v>0.06002</v>
      </c>
      <c r="C606" s="138"/>
    </row>
    <row r="607" spans="1:3" ht="15">
      <c r="A607" s="1">
        <v>269.86</v>
      </c>
      <c r="B607" s="138">
        <v>0.060533000000000003</v>
      </c>
      <c r="C607" s="138"/>
    </row>
    <row r="608" spans="1:3" ht="15">
      <c r="A608" s="1">
        <v>269.97</v>
      </c>
      <c r="B608" s="138">
        <v>0.061586</v>
      </c>
      <c r="C608" s="138"/>
    </row>
    <row r="609" spans="1:3" ht="15">
      <c r="A609" s="1">
        <v>270.08</v>
      </c>
      <c r="B609" s="138">
        <v>0.062249</v>
      </c>
      <c r="C609" s="138"/>
    </row>
    <row r="610" spans="1:3" ht="15">
      <c r="A610" s="1">
        <v>270.2</v>
      </c>
      <c r="B610" s="138">
        <v>0.063333</v>
      </c>
      <c r="C610" s="138"/>
    </row>
    <row r="611" spans="1:3" ht="15">
      <c r="A611" s="1">
        <v>270.31</v>
      </c>
      <c r="B611" s="138">
        <v>0.06425</v>
      </c>
      <c r="C611" s="138"/>
    </row>
    <row r="612" spans="1:3" ht="15">
      <c r="A612" s="1">
        <v>270.42</v>
      </c>
      <c r="B612" s="138">
        <v>0.065134</v>
      </c>
      <c r="C612" s="138"/>
    </row>
    <row r="613" spans="1:3" ht="15">
      <c r="A613" s="1">
        <v>270.54</v>
      </c>
      <c r="B613" s="138">
        <v>0.067074</v>
      </c>
      <c r="C613" s="138"/>
    </row>
    <row r="614" spans="1:3" ht="15">
      <c r="A614" s="1">
        <v>270.65</v>
      </c>
      <c r="B614" s="138">
        <v>0.068027</v>
      </c>
      <c r="C614" s="138"/>
    </row>
    <row r="615" spans="1:3" ht="15">
      <c r="A615" s="1">
        <v>270.76</v>
      </c>
      <c r="B615" s="138">
        <v>0.070016</v>
      </c>
      <c r="C615" s="138"/>
    </row>
    <row r="616" spans="1:3" ht="15">
      <c r="A616" s="1">
        <v>270.87</v>
      </c>
      <c r="B616" s="138">
        <v>0.071218</v>
      </c>
      <c r="C616" s="138"/>
    </row>
    <row r="617" spans="1:3" ht="15">
      <c r="A617" s="1">
        <v>270.99</v>
      </c>
      <c r="B617" s="138">
        <v>0.07287</v>
      </c>
      <c r="C617" s="138"/>
    </row>
    <row r="618" spans="1:3" ht="15">
      <c r="A618" s="1">
        <v>271.1</v>
      </c>
      <c r="B618" s="138">
        <v>0.074544</v>
      </c>
      <c r="C618" s="138"/>
    </row>
    <row r="619" spans="1:3" ht="15">
      <c r="A619" s="1">
        <v>271.21</v>
      </c>
      <c r="B619" s="138">
        <v>0.076128</v>
      </c>
      <c r="C619" s="138"/>
    </row>
    <row r="620" spans="1:3" ht="15">
      <c r="A620" s="1">
        <v>271.32</v>
      </c>
      <c r="B620" s="138">
        <v>0.077912</v>
      </c>
      <c r="C620" s="138"/>
    </row>
    <row r="621" spans="1:3" ht="15">
      <c r="A621" s="1">
        <v>271.44</v>
      </c>
      <c r="B621" s="138">
        <v>0.079625</v>
      </c>
      <c r="C621" s="138"/>
    </row>
    <row r="622" spans="1:3" ht="15">
      <c r="A622" s="1">
        <v>271.55</v>
      </c>
      <c r="B622" s="138">
        <v>0.081722</v>
      </c>
      <c r="C622" s="138"/>
    </row>
    <row r="623" spans="1:3" ht="15">
      <c r="A623" s="1">
        <v>271.66</v>
      </c>
      <c r="B623" s="138">
        <v>0.083561</v>
      </c>
      <c r="C623" s="138"/>
    </row>
    <row r="624" spans="1:3" ht="15">
      <c r="A624" s="1">
        <v>271.77</v>
      </c>
      <c r="B624" s="138">
        <v>0.085666</v>
      </c>
      <c r="C624" s="138"/>
    </row>
    <row r="625" spans="1:3" ht="15">
      <c r="A625" s="1">
        <v>271.89</v>
      </c>
      <c r="B625" s="138">
        <v>0.08764</v>
      </c>
      <c r="C625" s="138"/>
    </row>
    <row r="626" spans="1:3" ht="15">
      <c r="A626" s="1">
        <v>272</v>
      </c>
      <c r="B626" s="138">
        <v>0.089994</v>
      </c>
      <c r="C626" s="138"/>
    </row>
    <row r="627" spans="1:3" ht="15">
      <c r="A627" s="1">
        <v>272.11</v>
      </c>
      <c r="B627" s="138">
        <v>0.092399</v>
      </c>
      <c r="C627" s="138"/>
    </row>
    <row r="628" spans="1:3" ht="15">
      <c r="A628" s="1">
        <v>272.22</v>
      </c>
      <c r="B628" s="138">
        <v>0.094457</v>
      </c>
      <c r="C628" s="138"/>
    </row>
    <row r="629" spans="1:3" ht="15">
      <c r="A629" s="1">
        <v>272.34</v>
      </c>
      <c r="B629" s="138">
        <v>0.096681</v>
      </c>
      <c r="C629" s="138"/>
    </row>
    <row r="630" spans="1:3" ht="15">
      <c r="A630" s="1">
        <v>272.45</v>
      </c>
      <c r="B630" s="138">
        <v>0.099225</v>
      </c>
      <c r="C630" s="138"/>
    </row>
    <row r="631" spans="1:3" ht="15">
      <c r="A631" s="1">
        <v>272.56</v>
      </c>
      <c r="B631" s="138">
        <v>0.10184</v>
      </c>
      <c r="C631" s="138"/>
    </row>
    <row r="632" spans="1:3" ht="15">
      <c r="A632" s="1">
        <v>272.67</v>
      </c>
      <c r="B632" s="138">
        <v>0.10417</v>
      </c>
      <c r="C632" s="138"/>
    </row>
    <row r="633" spans="1:3" ht="15">
      <c r="A633" s="1">
        <v>272.79</v>
      </c>
      <c r="B633" s="138">
        <v>0.10698</v>
      </c>
      <c r="C633" s="138"/>
    </row>
    <row r="634" spans="1:3" ht="15">
      <c r="A634" s="1">
        <v>272.9</v>
      </c>
      <c r="B634" s="138">
        <v>0.10941</v>
      </c>
      <c r="C634" s="138"/>
    </row>
    <row r="635" spans="1:3" ht="15">
      <c r="A635" s="1">
        <v>273.01</v>
      </c>
      <c r="B635" s="138">
        <v>0.11218</v>
      </c>
      <c r="C635" s="138"/>
    </row>
    <row r="636" spans="1:3" ht="15">
      <c r="A636" s="1">
        <v>273.12</v>
      </c>
      <c r="B636" s="138">
        <v>0.11446</v>
      </c>
      <c r="C636" s="138"/>
    </row>
    <row r="637" spans="1:3" ht="15">
      <c r="A637" s="1">
        <v>273.24</v>
      </c>
      <c r="B637" s="138">
        <v>0.11772</v>
      </c>
      <c r="C637" s="138"/>
    </row>
    <row r="638" spans="1:3" ht="15">
      <c r="A638" s="1">
        <v>273.35</v>
      </c>
      <c r="B638" s="138">
        <v>0.11941</v>
      </c>
      <c r="C638" s="138"/>
    </row>
    <row r="639" spans="1:3" ht="15">
      <c r="A639" s="1">
        <v>273.46</v>
      </c>
      <c r="B639" s="138">
        <v>0.12232</v>
      </c>
      <c r="C639" s="138"/>
    </row>
    <row r="640" spans="1:3" ht="15">
      <c r="A640" s="1">
        <v>273.57</v>
      </c>
      <c r="B640" s="138">
        <v>0.12552</v>
      </c>
      <c r="C640" s="138"/>
    </row>
    <row r="641" spans="1:3" ht="15">
      <c r="A641" s="1">
        <v>273.69</v>
      </c>
      <c r="B641" s="138">
        <v>0.12825</v>
      </c>
      <c r="C641" s="138"/>
    </row>
    <row r="642" spans="1:3" ht="15">
      <c r="A642" s="1">
        <v>273.8</v>
      </c>
      <c r="B642" s="138">
        <v>0.13062</v>
      </c>
      <c r="C642" s="138"/>
    </row>
    <row r="643" spans="1:3" ht="15">
      <c r="A643" s="1">
        <v>273.91</v>
      </c>
      <c r="B643" s="138">
        <v>0.1328</v>
      </c>
      <c r="C643" s="138"/>
    </row>
    <row r="644" spans="1:3" ht="15">
      <c r="A644" s="1">
        <v>274.02</v>
      </c>
      <c r="B644" s="138">
        <v>0.13531</v>
      </c>
      <c r="C644" s="138"/>
    </row>
    <row r="645" spans="1:3" ht="15">
      <c r="A645" s="1">
        <v>274.13</v>
      </c>
      <c r="B645" s="138">
        <v>0.13791</v>
      </c>
      <c r="C645" s="138"/>
    </row>
    <row r="646" spans="1:3" ht="15">
      <c r="A646" s="1">
        <v>274.25</v>
      </c>
      <c r="B646" s="138">
        <v>0.13934</v>
      </c>
      <c r="C646" s="138"/>
    </row>
    <row r="647" spans="1:3" ht="15">
      <c r="A647" s="1">
        <v>274.36</v>
      </c>
      <c r="B647" s="138">
        <v>0.14224</v>
      </c>
      <c r="C647" s="138"/>
    </row>
    <row r="648" spans="1:3" ht="15">
      <c r="A648" s="1">
        <v>274.47</v>
      </c>
      <c r="B648" s="138">
        <v>0.14425</v>
      </c>
      <c r="C648" s="138"/>
    </row>
    <row r="649" spans="1:3" ht="15">
      <c r="A649" s="1">
        <v>274.58</v>
      </c>
      <c r="B649" s="138">
        <v>0.14712</v>
      </c>
      <c r="C649" s="138"/>
    </row>
    <row r="650" spans="1:3" ht="15">
      <c r="A650" s="1">
        <v>274.7</v>
      </c>
      <c r="B650" s="138">
        <v>0.14853</v>
      </c>
      <c r="C650" s="138"/>
    </row>
    <row r="651" spans="1:3" ht="15">
      <c r="A651" s="1">
        <v>274.81</v>
      </c>
      <c r="B651" s="138">
        <v>0.15083</v>
      </c>
      <c r="C651" s="138"/>
    </row>
    <row r="652" spans="1:3" ht="15">
      <c r="A652" s="1">
        <v>274.92</v>
      </c>
      <c r="B652" s="138">
        <v>0.15209</v>
      </c>
      <c r="C652" s="138"/>
    </row>
    <row r="653" spans="1:3" ht="15">
      <c r="A653" s="1">
        <v>275.03</v>
      </c>
      <c r="B653" s="138">
        <v>0.15437</v>
      </c>
      <c r="C653" s="138"/>
    </row>
    <row r="654" spans="1:3" ht="15">
      <c r="A654" s="1">
        <v>275.15</v>
      </c>
      <c r="B654" s="138">
        <v>0.15587</v>
      </c>
      <c r="C654" s="138"/>
    </row>
    <row r="655" spans="1:3" ht="15">
      <c r="A655" s="1">
        <v>275.26</v>
      </c>
      <c r="B655" s="138">
        <v>0.15811</v>
      </c>
      <c r="C655" s="138"/>
    </row>
    <row r="656" spans="1:3" ht="15">
      <c r="A656" s="1">
        <v>275.37</v>
      </c>
      <c r="B656" s="138">
        <v>0.15913</v>
      </c>
      <c r="C656" s="138"/>
    </row>
    <row r="657" spans="1:3" ht="15">
      <c r="A657" s="1">
        <v>275.48</v>
      </c>
      <c r="B657" s="138">
        <v>0.16097</v>
      </c>
      <c r="C657" s="138"/>
    </row>
    <row r="658" spans="1:3" ht="15">
      <c r="A658" s="1">
        <v>275.59</v>
      </c>
      <c r="B658" s="138">
        <v>0.16206</v>
      </c>
      <c r="C658" s="138"/>
    </row>
    <row r="659" spans="1:3" ht="15">
      <c r="A659" s="1">
        <v>275.71</v>
      </c>
      <c r="B659" s="138">
        <v>0.16308</v>
      </c>
      <c r="C659" s="138"/>
    </row>
    <row r="660" spans="1:3" ht="15">
      <c r="A660" s="1">
        <v>275.82</v>
      </c>
      <c r="B660" s="138">
        <v>0.1645</v>
      </c>
      <c r="C660" s="138"/>
    </row>
    <row r="661" spans="1:3" ht="15">
      <c r="A661" s="1">
        <v>275.93</v>
      </c>
      <c r="B661" s="138">
        <v>0.16587</v>
      </c>
      <c r="C661" s="138"/>
    </row>
    <row r="662" spans="1:3" ht="15">
      <c r="A662" s="1">
        <v>276.04</v>
      </c>
      <c r="B662" s="138">
        <v>0.16593</v>
      </c>
      <c r="C662" s="138"/>
    </row>
    <row r="663" spans="1:3" ht="15">
      <c r="A663" s="1">
        <v>276.16</v>
      </c>
      <c r="B663" s="138">
        <v>0.16622</v>
      </c>
      <c r="C663" s="138"/>
    </row>
    <row r="664" spans="1:3" ht="15">
      <c r="A664" s="1">
        <v>276.27</v>
      </c>
      <c r="B664" s="138">
        <v>0.16811</v>
      </c>
      <c r="C664" s="138"/>
    </row>
    <row r="665" spans="1:3" ht="15">
      <c r="A665" s="1">
        <v>276.38</v>
      </c>
      <c r="B665" s="138">
        <v>0.16757</v>
      </c>
      <c r="C665" s="138"/>
    </row>
    <row r="666" spans="1:3" ht="15">
      <c r="A666" s="1">
        <v>276.49</v>
      </c>
      <c r="B666" s="138">
        <v>0.16757</v>
      </c>
      <c r="C666" s="138"/>
    </row>
    <row r="667" spans="1:3" ht="15">
      <c r="A667" s="1">
        <v>276.6</v>
      </c>
      <c r="B667" s="138">
        <v>0.16814</v>
      </c>
      <c r="C667" s="138"/>
    </row>
    <row r="668" spans="1:3" ht="15">
      <c r="A668" s="1">
        <v>276.72</v>
      </c>
      <c r="B668" s="138">
        <v>0.16799</v>
      </c>
      <c r="C668" s="138"/>
    </row>
    <row r="669" spans="1:3" ht="15">
      <c r="A669" s="1">
        <v>276.83</v>
      </c>
      <c r="B669" s="138">
        <v>0.16715</v>
      </c>
      <c r="C669" s="138"/>
    </row>
    <row r="670" spans="1:3" ht="15">
      <c r="A670" s="1">
        <v>276.94</v>
      </c>
      <c r="B670" s="138">
        <v>0.16708</v>
      </c>
      <c r="C670" s="138"/>
    </row>
    <row r="671" spans="1:3" ht="15">
      <c r="A671" s="1">
        <v>277.05</v>
      </c>
      <c r="B671" s="138">
        <v>0.16733</v>
      </c>
      <c r="C671" s="138"/>
    </row>
    <row r="672" spans="1:3" ht="15">
      <c r="A672" s="1">
        <v>277.16</v>
      </c>
      <c r="B672" s="138">
        <v>0.16678</v>
      </c>
      <c r="C672" s="138"/>
    </row>
    <row r="673" spans="1:3" ht="15">
      <c r="A673" s="1">
        <v>277.28</v>
      </c>
      <c r="B673" s="138">
        <v>0.1661</v>
      </c>
      <c r="C673" s="138"/>
    </row>
    <row r="674" spans="1:3" ht="15">
      <c r="A674" s="1">
        <v>277.39</v>
      </c>
      <c r="B674" s="138">
        <v>0.16579</v>
      </c>
      <c r="C674" s="138"/>
    </row>
    <row r="675" spans="1:3" ht="15">
      <c r="A675" s="1">
        <v>277.5</v>
      </c>
      <c r="B675" s="138">
        <v>0.16488</v>
      </c>
      <c r="C675" s="138"/>
    </row>
    <row r="676" spans="1:3" ht="15">
      <c r="A676" s="1">
        <v>277.61</v>
      </c>
      <c r="B676" s="138">
        <v>0.16351</v>
      </c>
      <c r="C676" s="138"/>
    </row>
    <row r="677" spans="1:3" ht="15">
      <c r="A677" s="1">
        <v>277.73</v>
      </c>
      <c r="B677" s="138">
        <v>0.16307</v>
      </c>
      <c r="C677" s="138"/>
    </row>
    <row r="678" spans="1:3" ht="15">
      <c r="A678" s="1">
        <v>277.84</v>
      </c>
      <c r="B678" s="138">
        <v>0.16086</v>
      </c>
      <c r="C678" s="138"/>
    </row>
    <row r="679" spans="1:3" ht="15">
      <c r="A679" s="1">
        <v>277.95</v>
      </c>
      <c r="B679" s="138">
        <v>0.16009</v>
      </c>
      <c r="C679" s="138"/>
    </row>
    <row r="680" spans="1:3" ht="15">
      <c r="A680" s="1">
        <v>278.06</v>
      </c>
      <c r="B680" s="138">
        <v>0.15871</v>
      </c>
      <c r="C680" s="138"/>
    </row>
    <row r="681" spans="1:3" ht="15">
      <c r="A681" s="1">
        <v>278.17</v>
      </c>
      <c r="B681" s="138">
        <v>0.15694</v>
      </c>
      <c r="C681" s="138"/>
    </row>
    <row r="682" spans="1:3" ht="15">
      <c r="A682" s="1">
        <v>278.29</v>
      </c>
      <c r="B682" s="138">
        <v>0.15526</v>
      </c>
      <c r="C682" s="138"/>
    </row>
    <row r="683" spans="1:3" ht="15">
      <c r="A683" s="1">
        <v>278.4</v>
      </c>
      <c r="B683" s="138">
        <v>0.15384</v>
      </c>
      <c r="C683" s="138"/>
    </row>
    <row r="684" spans="1:3" ht="15">
      <c r="A684" s="1">
        <v>278.51</v>
      </c>
      <c r="B684" s="138">
        <v>0.15233</v>
      </c>
      <c r="C684" s="138"/>
    </row>
    <row r="685" spans="1:3" ht="15">
      <c r="A685" s="1">
        <v>278.62</v>
      </c>
      <c r="B685" s="138">
        <v>0.15031</v>
      </c>
      <c r="C685" s="138"/>
    </row>
    <row r="686" spans="1:3" ht="15">
      <c r="A686" s="1">
        <v>278.73</v>
      </c>
      <c r="B686" s="138">
        <v>0.14836</v>
      </c>
      <c r="C686" s="138"/>
    </row>
    <row r="687" spans="1:3" ht="15">
      <c r="A687" s="1">
        <v>278.85</v>
      </c>
      <c r="B687" s="138">
        <v>0.14642</v>
      </c>
      <c r="C687" s="138"/>
    </row>
    <row r="688" spans="1:3" ht="15">
      <c r="A688" s="1">
        <v>278.96</v>
      </c>
      <c r="B688" s="138">
        <v>0.14518</v>
      </c>
      <c r="C688" s="138"/>
    </row>
    <row r="689" spans="1:3" ht="15">
      <c r="A689" s="1">
        <v>279.07</v>
      </c>
      <c r="B689" s="138">
        <v>0.14288</v>
      </c>
      <c r="C689" s="138"/>
    </row>
    <row r="690" spans="1:3" ht="15">
      <c r="A690" s="1">
        <v>279.18</v>
      </c>
      <c r="B690" s="138">
        <v>0.14048</v>
      </c>
      <c r="C690" s="138"/>
    </row>
    <row r="691" spans="1:3" ht="15">
      <c r="A691" s="1">
        <v>279.29</v>
      </c>
      <c r="B691" s="138">
        <v>0.13792</v>
      </c>
      <c r="C691" s="138"/>
    </row>
    <row r="692" spans="1:3" ht="15">
      <c r="A692" s="1">
        <v>279.4</v>
      </c>
      <c r="B692" s="138">
        <v>0.13645</v>
      </c>
      <c r="C692" s="138"/>
    </row>
    <row r="693" spans="1:3" ht="15">
      <c r="A693" s="1">
        <v>279.52</v>
      </c>
      <c r="B693" s="138">
        <v>0.13391</v>
      </c>
      <c r="C693" s="138"/>
    </row>
    <row r="694" spans="1:3" ht="15">
      <c r="A694" s="1">
        <v>279.63</v>
      </c>
      <c r="B694" s="138">
        <v>0.13099</v>
      </c>
      <c r="C694" s="138"/>
    </row>
    <row r="695" spans="1:3" ht="15">
      <c r="A695" s="1">
        <v>279.74</v>
      </c>
      <c r="B695" s="138">
        <v>0.12889</v>
      </c>
      <c r="C695" s="138"/>
    </row>
    <row r="696" spans="1:3" ht="15">
      <c r="A696" s="1">
        <v>279.85</v>
      </c>
      <c r="B696" s="138">
        <v>0.12725</v>
      </c>
      <c r="C696" s="138"/>
    </row>
    <row r="697" spans="1:3" ht="15">
      <c r="A697" s="1">
        <v>279.96</v>
      </c>
      <c r="B697" s="138">
        <v>0.12432</v>
      </c>
      <c r="C697" s="138"/>
    </row>
    <row r="698" spans="1:3" ht="15">
      <c r="A698" s="1">
        <v>280.08</v>
      </c>
      <c r="B698" s="138">
        <v>0.12268</v>
      </c>
      <c r="C698" s="138"/>
    </row>
    <row r="699" spans="1:3" ht="15">
      <c r="A699" s="1">
        <v>280.19</v>
      </c>
      <c r="B699" s="138">
        <v>0.11995</v>
      </c>
      <c r="C699" s="138"/>
    </row>
    <row r="700" spans="1:3" ht="15">
      <c r="A700" s="1">
        <v>280.3</v>
      </c>
      <c r="B700" s="138">
        <v>0.1178</v>
      </c>
      <c r="C700" s="138"/>
    </row>
    <row r="701" spans="1:3" ht="15">
      <c r="A701" s="1">
        <v>280.41</v>
      </c>
      <c r="B701" s="138">
        <v>0.11477</v>
      </c>
      <c r="C701" s="138"/>
    </row>
    <row r="702" spans="1:3" ht="15">
      <c r="A702" s="1">
        <v>280.52</v>
      </c>
      <c r="B702" s="138">
        <v>0.11252</v>
      </c>
      <c r="C702" s="138"/>
    </row>
    <row r="703" spans="1:3" ht="15">
      <c r="A703" s="1">
        <v>280.64</v>
      </c>
      <c r="B703" s="138">
        <v>0.11068</v>
      </c>
      <c r="C703" s="138"/>
    </row>
    <row r="704" spans="1:3" ht="15">
      <c r="A704" s="1">
        <v>280.75</v>
      </c>
      <c r="B704" s="138">
        <v>0.10841</v>
      </c>
      <c r="C704" s="138"/>
    </row>
    <row r="705" spans="1:3" ht="15">
      <c r="A705" s="1">
        <v>280.86</v>
      </c>
      <c r="B705" s="138">
        <v>0.10589</v>
      </c>
      <c r="C705" s="138"/>
    </row>
    <row r="706" spans="1:3" ht="15">
      <c r="A706" s="1">
        <v>280.97</v>
      </c>
      <c r="B706" s="138">
        <v>0.10377</v>
      </c>
      <c r="C706" s="138"/>
    </row>
    <row r="707" spans="1:3" ht="15">
      <c r="A707" s="1">
        <v>281.08</v>
      </c>
      <c r="B707" s="138">
        <v>0.10153</v>
      </c>
      <c r="C707" s="138"/>
    </row>
    <row r="708" spans="1:3" ht="15">
      <c r="A708" s="1">
        <v>281.19</v>
      </c>
      <c r="B708" s="138">
        <v>0.098587</v>
      </c>
      <c r="C708" s="138"/>
    </row>
    <row r="709" spans="1:3" ht="15">
      <c r="A709" s="1">
        <v>281.31</v>
      </c>
      <c r="B709" s="138">
        <v>0.097021</v>
      </c>
      <c r="C709" s="138"/>
    </row>
    <row r="710" spans="1:3" ht="15">
      <c r="A710" s="1">
        <v>281.42</v>
      </c>
      <c r="B710" s="138">
        <v>0.094339</v>
      </c>
      <c r="C710" s="138"/>
    </row>
    <row r="711" spans="1:3" ht="15">
      <c r="A711" s="1">
        <v>281.53</v>
      </c>
      <c r="B711" s="138">
        <v>0.092099</v>
      </c>
      <c r="C711" s="138"/>
    </row>
    <row r="712" spans="1:3" ht="15">
      <c r="A712" s="1">
        <v>281.64</v>
      </c>
      <c r="B712" s="138">
        <v>0.090278</v>
      </c>
      <c r="C712" s="138"/>
    </row>
    <row r="713" spans="1:3" ht="15">
      <c r="A713" s="1">
        <v>281.75</v>
      </c>
      <c r="B713" s="138">
        <v>0.088527</v>
      </c>
      <c r="C713" s="138"/>
    </row>
    <row r="714" spans="1:3" ht="15">
      <c r="A714" s="1">
        <v>281.86</v>
      </c>
      <c r="B714" s="138">
        <v>0.086477</v>
      </c>
      <c r="C714" s="138"/>
    </row>
    <row r="715" spans="1:3" ht="15">
      <c r="A715" s="1">
        <v>281.98</v>
      </c>
      <c r="B715" s="138">
        <v>0.083994</v>
      </c>
      <c r="C715" s="138"/>
    </row>
    <row r="716" spans="1:3" ht="15">
      <c r="A716" s="1">
        <v>282.09</v>
      </c>
      <c r="B716" s="138">
        <v>0.082241</v>
      </c>
      <c r="C716" s="138"/>
    </row>
    <row r="717" spans="1:3" ht="15">
      <c r="A717" s="1">
        <v>282.2</v>
      </c>
      <c r="B717" s="138">
        <v>0.080332</v>
      </c>
      <c r="C717" s="138"/>
    </row>
    <row r="718" spans="1:3" ht="15">
      <c r="A718" s="1">
        <v>282.31</v>
      </c>
      <c r="B718" s="138">
        <v>0.078194</v>
      </c>
      <c r="C718" s="138"/>
    </row>
    <row r="719" spans="1:3" ht="15">
      <c r="A719" s="1">
        <v>282.42</v>
      </c>
      <c r="B719" s="138">
        <v>0.076635</v>
      </c>
      <c r="C719" s="138"/>
    </row>
    <row r="720" spans="1:3" ht="15">
      <c r="A720" s="1">
        <v>282.53</v>
      </c>
      <c r="B720" s="138">
        <v>0.074482</v>
      </c>
      <c r="C720" s="138"/>
    </row>
    <row r="721" spans="1:3" ht="15">
      <c r="A721" s="1">
        <v>282.65</v>
      </c>
      <c r="B721" s="138">
        <v>0.072564</v>
      </c>
      <c r="C721" s="138"/>
    </row>
    <row r="722" spans="1:3" ht="15">
      <c r="A722" s="1">
        <v>282.76</v>
      </c>
      <c r="B722" s="138">
        <v>0.0706</v>
      </c>
      <c r="C722" s="138"/>
    </row>
    <row r="723" spans="1:3" ht="15">
      <c r="A723" s="1">
        <v>282.87</v>
      </c>
      <c r="B723" s="138">
        <v>0.068847</v>
      </c>
      <c r="C723" s="138"/>
    </row>
    <row r="724" spans="1:3" ht="15">
      <c r="A724" s="1">
        <v>282.98</v>
      </c>
      <c r="B724" s="138">
        <v>0.067146</v>
      </c>
      <c r="C724" s="138"/>
    </row>
    <row r="725" spans="1:3" ht="15">
      <c r="A725" s="1">
        <v>283.09</v>
      </c>
      <c r="B725" s="138">
        <v>0.065781</v>
      </c>
      <c r="C725" s="138"/>
    </row>
    <row r="726" spans="1:3" ht="15">
      <c r="A726" s="1">
        <v>283.2</v>
      </c>
      <c r="B726" s="138">
        <v>0.064061</v>
      </c>
      <c r="C726" s="138"/>
    </row>
    <row r="727" spans="1:3" ht="15">
      <c r="A727" s="1">
        <v>283.32</v>
      </c>
      <c r="B727" s="138">
        <v>0.062463</v>
      </c>
      <c r="C727" s="138"/>
    </row>
    <row r="728" spans="1:3" ht="15">
      <c r="A728" s="1">
        <v>283.43</v>
      </c>
      <c r="B728" s="138">
        <v>0.060842</v>
      </c>
      <c r="C728" s="138"/>
    </row>
    <row r="729" spans="1:3" ht="15">
      <c r="A729" s="1">
        <v>283.54</v>
      </c>
      <c r="B729" s="138">
        <v>0.059842</v>
      </c>
      <c r="C729" s="138"/>
    </row>
    <row r="730" spans="1:3" ht="15">
      <c r="A730" s="1">
        <v>283.65</v>
      </c>
      <c r="B730" s="138">
        <v>0.057571</v>
      </c>
      <c r="C730" s="138"/>
    </row>
    <row r="731" spans="1:3" ht="15">
      <c r="A731" s="1">
        <v>283.76</v>
      </c>
      <c r="B731" s="138">
        <v>0.056224</v>
      </c>
      <c r="C731" s="138"/>
    </row>
    <row r="732" spans="1:3" ht="15">
      <c r="A732" s="1">
        <v>283.87</v>
      </c>
      <c r="B732" s="138">
        <v>0.055102</v>
      </c>
      <c r="C732" s="138"/>
    </row>
    <row r="733" spans="1:3" ht="15">
      <c r="A733" s="1">
        <v>283.99</v>
      </c>
      <c r="B733" s="138">
        <v>0.053797</v>
      </c>
      <c r="C733" s="138"/>
    </row>
    <row r="734" spans="1:3" ht="15">
      <c r="A734" s="1">
        <v>284.1</v>
      </c>
      <c r="B734" s="138">
        <v>0.052473</v>
      </c>
      <c r="C734" s="138"/>
    </row>
    <row r="735" spans="1:3" ht="15">
      <c r="A735" s="1">
        <v>284.21</v>
      </c>
      <c r="B735" s="138">
        <v>0.050878</v>
      </c>
      <c r="C735" s="138"/>
    </row>
    <row r="736" spans="1:3" ht="15">
      <c r="A736" s="1">
        <v>284.32</v>
      </c>
      <c r="B736" s="138">
        <v>0.04963</v>
      </c>
      <c r="C736" s="138"/>
    </row>
    <row r="737" spans="1:3" ht="15">
      <c r="A737" s="1">
        <v>284.43</v>
      </c>
      <c r="B737" s="138">
        <v>0.048332</v>
      </c>
      <c r="C737" s="138"/>
    </row>
    <row r="738" spans="1:3" ht="15">
      <c r="A738" s="1">
        <v>284.54</v>
      </c>
      <c r="B738" s="138">
        <v>0.047132</v>
      </c>
      <c r="C738" s="138"/>
    </row>
    <row r="739" spans="1:3" ht="15">
      <c r="A739" s="1">
        <v>284.65</v>
      </c>
      <c r="B739" s="138">
        <v>0.045792</v>
      </c>
      <c r="C739" s="138"/>
    </row>
    <row r="740" spans="1:3" ht="15">
      <c r="A740" s="1">
        <v>284.77</v>
      </c>
      <c r="B740" s="138">
        <v>0.044662</v>
      </c>
      <c r="C740" s="138"/>
    </row>
    <row r="741" spans="1:3" ht="15">
      <c r="A741" s="1">
        <v>284.88</v>
      </c>
      <c r="B741" s="138">
        <v>0.043798</v>
      </c>
      <c r="C741" s="138"/>
    </row>
    <row r="742" spans="1:3" ht="15">
      <c r="A742" s="1">
        <v>284.99</v>
      </c>
      <c r="B742" s="138">
        <v>0.042662</v>
      </c>
      <c r="C742" s="138"/>
    </row>
    <row r="743" spans="1:3" ht="15">
      <c r="A743" s="1">
        <v>285.1</v>
      </c>
      <c r="B743" s="138">
        <v>0.041624</v>
      </c>
      <c r="C743" s="138"/>
    </row>
    <row r="744" spans="1:3" ht="15">
      <c r="A744" s="1">
        <v>285.21</v>
      </c>
      <c r="B744" s="138">
        <v>0.040219</v>
      </c>
      <c r="C744" s="138"/>
    </row>
    <row r="745" spans="1:3" ht="15">
      <c r="A745" s="1">
        <v>285.32</v>
      </c>
      <c r="B745" s="138">
        <v>0.039491</v>
      </c>
      <c r="C745" s="138"/>
    </row>
    <row r="746" spans="1:3" ht="15">
      <c r="A746" s="1">
        <v>285.43</v>
      </c>
      <c r="B746" s="138">
        <v>0.038408</v>
      </c>
      <c r="C746" s="138"/>
    </row>
    <row r="747" spans="1:3" ht="15">
      <c r="A747" s="1">
        <v>285.55</v>
      </c>
      <c r="B747" s="138">
        <v>0.037353</v>
      </c>
      <c r="C747" s="138"/>
    </row>
    <row r="748" spans="1:3" ht="15">
      <c r="A748" s="1">
        <v>285.66</v>
      </c>
      <c r="B748" s="138">
        <v>0.036111</v>
      </c>
      <c r="C748" s="138"/>
    </row>
    <row r="749" spans="1:3" ht="15">
      <c r="A749" s="1">
        <v>285.77</v>
      </c>
      <c r="B749" s="138">
        <v>0.03541</v>
      </c>
      <c r="C749" s="138"/>
    </row>
    <row r="750" spans="1:3" ht="15">
      <c r="A750" s="1">
        <v>285.88</v>
      </c>
      <c r="B750" s="138">
        <v>0.034442</v>
      </c>
      <c r="C750" s="138"/>
    </row>
    <row r="751" spans="1:3" ht="15">
      <c r="A751" s="1">
        <v>285.99</v>
      </c>
      <c r="B751" s="138">
        <v>0.033488</v>
      </c>
      <c r="C751" s="138"/>
    </row>
    <row r="752" spans="1:3" ht="15">
      <c r="A752" s="1">
        <v>286.1</v>
      </c>
      <c r="B752" s="138">
        <v>0.032852</v>
      </c>
      <c r="C752" s="138"/>
    </row>
    <row r="753" spans="1:3" ht="15">
      <c r="A753" s="1">
        <v>286.21</v>
      </c>
      <c r="B753" s="138">
        <v>0.031797</v>
      </c>
      <c r="C753" s="138"/>
    </row>
    <row r="754" spans="1:3" ht="15">
      <c r="A754" s="1">
        <v>286.33</v>
      </c>
      <c r="B754" s="138">
        <v>0.031422</v>
      </c>
      <c r="C754" s="138"/>
    </row>
    <row r="755" spans="1:3" ht="15">
      <c r="A755" s="1">
        <v>286.44</v>
      </c>
      <c r="B755" s="138">
        <v>0.030517</v>
      </c>
      <c r="C755" s="138"/>
    </row>
    <row r="756" spans="1:3" ht="15">
      <c r="A756" s="1">
        <v>286.55</v>
      </c>
      <c r="B756" s="138">
        <v>0.029932</v>
      </c>
      <c r="C756" s="138"/>
    </row>
    <row r="757" spans="1:3" ht="15">
      <c r="A757" s="1">
        <v>286.66</v>
      </c>
      <c r="B757" s="138">
        <v>0.028901</v>
      </c>
      <c r="C757" s="138"/>
    </row>
    <row r="758" spans="1:3" ht="15">
      <c r="A758" s="1">
        <v>286.77</v>
      </c>
      <c r="B758" s="138">
        <v>0.028219</v>
      </c>
      <c r="C758" s="138"/>
    </row>
    <row r="759" spans="1:3" ht="15">
      <c r="A759" s="1">
        <v>286.88</v>
      </c>
      <c r="B759" s="138">
        <v>0.02767</v>
      </c>
      <c r="C759" s="138"/>
    </row>
    <row r="760" spans="1:3" ht="15">
      <c r="A760" s="1">
        <v>286.99</v>
      </c>
      <c r="B760" s="138">
        <v>0.02696</v>
      </c>
      <c r="C760" s="138"/>
    </row>
    <row r="761" spans="1:3" ht="15">
      <c r="A761" s="1">
        <v>287.1</v>
      </c>
      <c r="B761" s="138">
        <v>0.026563</v>
      </c>
      <c r="C761" s="138"/>
    </row>
    <row r="762" spans="1:3" ht="15">
      <c r="A762" s="1">
        <v>287.22</v>
      </c>
      <c r="B762" s="138">
        <v>0.025755</v>
      </c>
      <c r="C762" s="138"/>
    </row>
    <row r="763" spans="1:3" ht="15">
      <c r="A763" s="1">
        <v>287.33</v>
      </c>
      <c r="B763" s="138">
        <v>0.025252</v>
      </c>
      <c r="C763" s="138"/>
    </row>
    <row r="764" spans="1:3" ht="15">
      <c r="A764" s="1">
        <v>287.44</v>
      </c>
      <c r="B764" s="138">
        <v>0.024496</v>
      </c>
      <c r="C764" s="138"/>
    </row>
    <row r="765" spans="1:3" ht="15">
      <c r="A765" s="1">
        <v>287.55</v>
      </c>
      <c r="B765" s="138">
        <v>0.023979</v>
      </c>
      <c r="C765" s="138"/>
    </row>
    <row r="766" spans="1:3" ht="15">
      <c r="A766" s="1">
        <v>287.66</v>
      </c>
      <c r="B766" s="138">
        <v>0.02352</v>
      </c>
      <c r="C766" s="138"/>
    </row>
    <row r="767" spans="1:3" ht="15">
      <c r="A767" s="1">
        <v>287.77</v>
      </c>
      <c r="B767" s="138">
        <v>0.022791</v>
      </c>
      <c r="C767" s="138"/>
    </row>
    <row r="768" spans="1:3" ht="15">
      <c r="A768" s="1">
        <v>287.88</v>
      </c>
      <c r="B768" s="138">
        <v>0.022265</v>
      </c>
      <c r="C768" s="138"/>
    </row>
    <row r="769" spans="1:3" ht="15">
      <c r="A769" s="1">
        <v>287.99</v>
      </c>
      <c r="B769" s="138">
        <v>0.021906</v>
      </c>
      <c r="C769" s="138"/>
    </row>
    <row r="770" spans="1:3" ht="15">
      <c r="A770" s="1">
        <v>288.11</v>
      </c>
      <c r="B770" s="138">
        <v>0.021309</v>
      </c>
      <c r="C770" s="138"/>
    </row>
    <row r="771" spans="1:3" ht="15">
      <c r="A771" s="1">
        <v>288.22</v>
      </c>
      <c r="B771" s="138">
        <v>0.020896</v>
      </c>
      <c r="C771" s="138"/>
    </row>
    <row r="772" spans="1:3" ht="15">
      <c r="A772" s="1">
        <v>288.33</v>
      </c>
      <c r="B772" s="138">
        <v>0.020232</v>
      </c>
      <c r="C772" s="138"/>
    </row>
    <row r="773" spans="1:3" ht="15">
      <c r="A773" s="1">
        <v>288.44</v>
      </c>
      <c r="B773" s="138">
        <v>0.019855</v>
      </c>
      <c r="C773" s="138"/>
    </row>
    <row r="774" spans="1:3" ht="15">
      <c r="A774" s="1">
        <v>288.55</v>
      </c>
      <c r="B774" s="138">
        <v>0.019359</v>
      </c>
      <c r="C774" s="138"/>
    </row>
    <row r="775" spans="1:3" ht="15">
      <c r="A775" s="1">
        <v>288.66</v>
      </c>
      <c r="B775" s="138">
        <v>0.019085</v>
      </c>
      <c r="C775" s="138"/>
    </row>
    <row r="776" spans="1:3" ht="15">
      <c r="A776" s="1">
        <v>288.77</v>
      </c>
      <c r="B776" s="138">
        <v>0.018596</v>
      </c>
      <c r="C776" s="138"/>
    </row>
    <row r="777" spans="1:3" ht="15">
      <c r="A777" s="1">
        <v>288.88</v>
      </c>
      <c r="B777" s="138">
        <v>0.018139</v>
      </c>
      <c r="C777" s="138"/>
    </row>
    <row r="778" spans="1:3" ht="15">
      <c r="A778" s="1">
        <v>288.99</v>
      </c>
      <c r="B778" s="138">
        <v>0.017914</v>
      </c>
      <c r="C778" s="138"/>
    </row>
    <row r="779" spans="1:3" ht="15">
      <c r="A779" s="1">
        <v>289.11</v>
      </c>
      <c r="B779" s="138">
        <v>0.01744</v>
      </c>
      <c r="C779" s="138"/>
    </row>
    <row r="780" spans="1:3" ht="15">
      <c r="A780" s="1">
        <v>289.22</v>
      </c>
      <c r="B780" s="138">
        <v>0.016935</v>
      </c>
      <c r="C780" s="138"/>
    </row>
    <row r="781" spans="1:3" ht="15">
      <c r="A781" s="1">
        <v>289.33</v>
      </c>
      <c r="B781" s="138">
        <v>0.016678</v>
      </c>
      <c r="C781" s="138"/>
    </row>
    <row r="782" spans="1:3" ht="15">
      <c r="A782" s="1">
        <v>289.44</v>
      </c>
      <c r="B782" s="138">
        <v>0.016298</v>
      </c>
      <c r="C782" s="138"/>
    </row>
    <row r="783" spans="1:3" ht="15">
      <c r="A783" s="1">
        <v>289.55</v>
      </c>
      <c r="B783" s="138">
        <v>0.016108</v>
      </c>
      <c r="C783" s="138"/>
    </row>
    <row r="784" spans="1:3" ht="15">
      <c r="A784" s="1">
        <v>289.66</v>
      </c>
      <c r="B784" s="138">
        <v>0.015365</v>
      </c>
      <c r="C784" s="138"/>
    </row>
    <row r="785" spans="1:3" ht="15">
      <c r="A785" s="1">
        <v>289.77</v>
      </c>
      <c r="B785" s="138">
        <v>0.015271</v>
      </c>
      <c r="C785" s="138"/>
    </row>
    <row r="786" spans="1:3" ht="15">
      <c r="A786" s="1">
        <v>289.88</v>
      </c>
      <c r="B786" s="138">
        <v>0.014713</v>
      </c>
      <c r="C786" s="138"/>
    </row>
    <row r="787" spans="1:3" ht="15">
      <c r="A787" s="1">
        <v>289.99</v>
      </c>
      <c r="B787" s="138">
        <v>0.014585</v>
      </c>
      <c r="C787" s="138"/>
    </row>
    <row r="788" spans="1:3" ht="15">
      <c r="A788" s="1">
        <v>290.11</v>
      </c>
      <c r="B788" s="138">
        <v>0.014225</v>
      </c>
      <c r="C788" s="138"/>
    </row>
    <row r="789" spans="1:3" ht="15">
      <c r="A789" s="1">
        <v>290.22</v>
      </c>
      <c r="B789" s="138">
        <v>0.013923</v>
      </c>
      <c r="C789" s="138"/>
    </row>
    <row r="790" spans="1:3" ht="15">
      <c r="A790" s="1">
        <v>290.33</v>
      </c>
      <c r="B790" s="138">
        <v>0.013407</v>
      </c>
      <c r="C790" s="138"/>
    </row>
    <row r="791" spans="1:3" ht="15">
      <c r="A791" s="1">
        <v>290.44</v>
      </c>
      <c r="B791" s="138">
        <v>0.013245</v>
      </c>
      <c r="C791" s="138"/>
    </row>
    <row r="792" spans="1:3" ht="15">
      <c r="A792" s="1">
        <v>290.55</v>
      </c>
      <c r="B792" s="138">
        <v>0.01309</v>
      </c>
      <c r="C792" s="138"/>
    </row>
    <row r="793" spans="1:3" ht="15">
      <c r="A793" s="1">
        <v>290.66</v>
      </c>
      <c r="B793" s="138">
        <v>0.012789</v>
      </c>
      <c r="C793" s="138"/>
    </row>
    <row r="794" spans="1:3" ht="15">
      <c r="A794" s="1">
        <v>290.77</v>
      </c>
      <c r="B794" s="138">
        <v>0.012595</v>
      </c>
      <c r="C794" s="138"/>
    </row>
    <row r="795" spans="1:3" ht="15">
      <c r="A795" s="1">
        <v>290.88</v>
      </c>
      <c r="B795" s="138">
        <v>0.012405</v>
      </c>
      <c r="C795" s="138"/>
    </row>
    <row r="796" spans="1:3" ht="15">
      <c r="A796" s="1">
        <v>290.99</v>
      </c>
      <c r="B796" s="138">
        <v>0.011987</v>
      </c>
      <c r="C796" s="138"/>
    </row>
    <row r="797" spans="1:3" ht="15">
      <c r="A797" s="1">
        <v>291.1</v>
      </c>
      <c r="B797" s="138">
        <v>0.011671</v>
      </c>
      <c r="C797" s="138"/>
    </row>
    <row r="798" spans="1:3" ht="15">
      <c r="A798" s="1">
        <v>291.21</v>
      </c>
      <c r="B798" s="138">
        <v>0.01166</v>
      </c>
      <c r="C798" s="138"/>
    </row>
    <row r="799" spans="1:3" ht="15">
      <c r="A799" s="1">
        <v>291.33</v>
      </c>
      <c r="B799" s="138">
        <v>0.011369</v>
      </c>
      <c r="C799" s="138"/>
    </row>
    <row r="800" spans="1:3" ht="15">
      <c r="A800" s="1">
        <v>291.44</v>
      </c>
      <c r="B800" s="138">
        <v>0.010915</v>
      </c>
      <c r="C800" s="138"/>
    </row>
    <row r="801" spans="1:3" ht="15">
      <c r="A801" s="1">
        <v>291.55</v>
      </c>
      <c r="B801" s="138">
        <v>0.010756</v>
      </c>
      <c r="C801" s="138"/>
    </row>
    <row r="802" spans="1:3" ht="15">
      <c r="A802" s="1">
        <v>291.66</v>
      </c>
      <c r="B802" s="138">
        <v>0.010602</v>
      </c>
      <c r="C802" s="138"/>
    </row>
    <row r="803" spans="1:3" ht="15">
      <c r="A803" s="1">
        <v>291.77</v>
      </c>
      <c r="B803" s="138">
        <v>0.010308</v>
      </c>
      <c r="C803" s="138"/>
    </row>
    <row r="804" spans="1:3" ht="15">
      <c r="A804" s="1">
        <v>291.88</v>
      </c>
      <c r="B804" s="138">
        <v>0.010346</v>
      </c>
      <c r="C804" s="138"/>
    </row>
    <row r="805" spans="1:3" ht="15">
      <c r="A805" s="1">
        <v>291.99</v>
      </c>
      <c r="B805" s="138">
        <v>0.0098772</v>
      </c>
      <c r="C805" s="138"/>
    </row>
    <row r="806" spans="1:3" ht="15">
      <c r="A806" s="1">
        <v>292.1</v>
      </c>
      <c r="B806" s="138">
        <v>0.0098658</v>
      </c>
      <c r="C806" s="138"/>
    </row>
    <row r="807" spans="1:3" ht="15">
      <c r="A807" s="1">
        <v>292.21</v>
      </c>
      <c r="B807" s="138">
        <v>0.0096992</v>
      </c>
      <c r="C807" s="138"/>
    </row>
    <row r="808" spans="1:3" ht="15">
      <c r="A808" s="1">
        <v>292.32</v>
      </c>
      <c r="B808" s="138">
        <v>0.0095027</v>
      </c>
      <c r="C808" s="138"/>
    </row>
    <row r="809" spans="1:3" ht="15">
      <c r="A809" s="1">
        <v>292.43</v>
      </c>
      <c r="B809" s="138">
        <v>0.0091567</v>
      </c>
      <c r="C809" s="138"/>
    </row>
    <row r="810" spans="1:3" ht="15">
      <c r="A810" s="1">
        <v>292.55</v>
      </c>
      <c r="B810" s="138">
        <v>0.0089203</v>
      </c>
      <c r="C810" s="138"/>
    </row>
    <row r="811" spans="1:3" ht="15">
      <c r="A811" s="1">
        <v>292.66</v>
      </c>
      <c r="B811" s="138">
        <v>0.0087423</v>
      </c>
      <c r="C811" s="138"/>
    </row>
    <row r="812" spans="1:3" ht="15">
      <c r="A812" s="1">
        <v>292.77</v>
      </c>
      <c r="B812" s="138">
        <v>0.0088224</v>
      </c>
      <c r="C812" s="138"/>
    </row>
    <row r="813" spans="1:3" ht="15">
      <c r="A813" s="1">
        <v>292.88</v>
      </c>
      <c r="B813" s="138">
        <v>0.0084237</v>
      </c>
      <c r="C813" s="138"/>
    </row>
    <row r="814" spans="1:3" ht="15">
      <c r="A814" s="1">
        <v>292.99</v>
      </c>
      <c r="B814" s="138">
        <v>0.0083706</v>
      </c>
      <c r="C814" s="138"/>
    </row>
    <row r="815" spans="1:3" ht="15">
      <c r="A815" s="1">
        <v>293.1</v>
      </c>
      <c r="B815" s="138">
        <v>0.0081205</v>
      </c>
      <c r="C815" s="138"/>
    </row>
    <row r="816" spans="1:3" ht="15">
      <c r="A816" s="1">
        <v>293.21</v>
      </c>
      <c r="B816" s="138">
        <v>0.0078884</v>
      </c>
      <c r="C816" s="138"/>
    </row>
    <row r="817" spans="1:3" ht="15">
      <c r="A817" s="1">
        <v>293.32</v>
      </c>
      <c r="B817" s="138">
        <v>0.0077411</v>
      </c>
      <c r="C817" s="138"/>
    </row>
    <row r="818" spans="1:3" ht="15">
      <c r="A818" s="1">
        <v>293.43</v>
      </c>
      <c r="B818" s="138">
        <v>0.0075627</v>
      </c>
      <c r="C818" s="138"/>
    </row>
    <row r="819" spans="1:3" ht="15">
      <c r="A819" s="1">
        <v>293.54</v>
      </c>
      <c r="B819" s="138">
        <v>0.0075894</v>
      </c>
      <c r="C819" s="138"/>
    </row>
    <row r="820" spans="1:3" ht="15">
      <c r="A820" s="1">
        <v>293.65</v>
      </c>
      <c r="B820" s="138">
        <v>0.0072241</v>
      </c>
      <c r="C820" s="138"/>
    </row>
    <row r="821" spans="1:3" ht="15">
      <c r="A821" s="1">
        <v>293.76</v>
      </c>
      <c r="B821" s="138">
        <v>0.0071511</v>
      </c>
      <c r="C821" s="138"/>
    </row>
    <row r="822" spans="1:3" ht="15">
      <c r="A822" s="1">
        <v>293.87</v>
      </c>
      <c r="B822" s="138">
        <v>0.0070644</v>
      </c>
      <c r="C822" s="138"/>
    </row>
    <row r="823" spans="1:3" ht="15">
      <c r="A823" s="1">
        <v>293.99</v>
      </c>
      <c r="B823" s="138">
        <v>0.0069446</v>
      </c>
      <c r="C823" s="138"/>
    </row>
    <row r="824" spans="1:3" ht="15">
      <c r="A824" s="1">
        <v>294.1</v>
      </c>
      <c r="B824" s="138">
        <v>0.0066907</v>
      </c>
      <c r="C824" s="138"/>
    </row>
    <row r="825" spans="1:3" ht="15">
      <c r="A825" s="1">
        <v>294.21</v>
      </c>
      <c r="B825" s="138">
        <v>0.0066052</v>
      </c>
      <c r="C825" s="138"/>
    </row>
    <row r="826" spans="1:3" ht="15">
      <c r="A826" s="1">
        <v>294.32</v>
      </c>
      <c r="B826" s="138">
        <v>0.0064999</v>
      </c>
      <c r="C826" s="138"/>
    </row>
    <row r="827" spans="1:3" ht="15">
      <c r="A827" s="1">
        <v>294.43</v>
      </c>
      <c r="B827" s="138">
        <v>0.0064568</v>
      </c>
      <c r="C827" s="138"/>
    </row>
    <row r="828" spans="1:3" ht="15">
      <c r="A828" s="1">
        <v>294.54</v>
      </c>
      <c r="B828" s="138">
        <v>0.00609</v>
      </c>
      <c r="C828" s="138"/>
    </row>
    <row r="829" spans="1:3" ht="15">
      <c r="A829" s="1">
        <v>294.65</v>
      </c>
      <c r="B829" s="138">
        <v>0.0060508</v>
      </c>
      <c r="C829" s="138"/>
    </row>
    <row r="830" spans="1:3" ht="15">
      <c r="A830" s="1">
        <v>294.76</v>
      </c>
      <c r="B830" s="138">
        <v>0.0059885</v>
      </c>
      <c r="C830" s="138"/>
    </row>
    <row r="831" spans="1:3" ht="15">
      <c r="A831" s="1">
        <v>294.87</v>
      </c>
      <c r="B831" s="138">
        <v>0.0058224</v>
      </c>
      <c r="C831" s="138"/>
    </row>
    <row r="832" spans="1:3" ht="15">
      <c r="A832" s="1">
        <v>294.98</v>
      </c>
      <c r="B832" s="138">
        <v>0.0056702</v>
      </c>
      <c r="C832" s="138"/>
    </row>
    <row r="833" spans="1:3" ht="15">
      <c r="A833" s="1">
        <v>295.09</v>
      </c>
      <c r="B833" s="138">
        <v>0.0056517</v>
      </c>
      <c r="C833" s="138"/>
    </row>
    <row r="834" spans="1:3" ht="15">
      <c r="A834" s="1">
        <v>295.2</v>
      </c>
      <c r="B834" s="138">
        <v>0.0054494</v>
      </c>
      <c r="C834" s="138"/>
    </row>
    <row r="835" spans="1:3" ht="15">
      <c r="A835" s="1">
        <v>295.31</v>
      </c>
      <c r="B835" s="138">
        <v>0.0053674</v>
      </c>
      <c r="C835" s="138"/>
    </row>
    <row r="836" spans="1:3" ht="15">
      <c r="A836" s="1">
        <v>295.42</v>
      </c>
      <c r="B836" s="138">
        <v>0.00519</v>
      </c>
      <c r="C836" s="138"/>
    </row>
    <row r="837" spans="1:3" ht="15">
      <c r="A837" s="1">
        <v>295.53</v>
      </c>
      <c r="B837" s="138">
        <v>0.0051883</v>
      </c>
      <c r="C837" s="138"/>
    </row>
    <row r="838" spans="1:3" ht="15">
      <c r="A838" s="1">
        <v>295.64</v>
      </c>
      <c r="B838" s="138">
        <v>0.0049882</v>
      </c>
      <c r="C838" s="138"/>
    </row>
    <row r="839" spans="1:3" ht="15">
      <c r="A839" s="1">
        <v>295.76</v>
      </c>
      <c r="B839" s="138">
        <v>0.0049566</v>
      </c>
      <c r="C839" s="138"/>
    </row>
    <row r="840" spans="1:3" ht="15">
      <c r="A840" s="1">
        <v>295.87</v>
      </c>
      <c r="B840" s="138">
        <v>0.0049191</v>
      </c>
      <c r="C840" s="138"/>
    </row>
    <row r="841" spans="1:3" ht="15">
      <c r="A841" s="1">
        <v>295.98</v>
      </c>
      <c r="B841" s="138">
        <v>0.0046395</v>
      </c>
      <c r="C841" s="138"/>
    </row>
    <row r="842" spans="1:3" ht="15">
      <c r="A842" s="1">
        <v>296.09</v>
      </c>
      <c r="B842" s="138">
        <v>0.004667</v>
      </c>
      <c r="C842" s="138"/>
    </row>
    <row r="843" spans="1:3" ht="15">
      <c r="A843" s="1">
        <v>296.2</v>
      </c>
      <c r="B843" s="138">
        <v>0.0044579</v>
      </c>
      <c r="C843" s="138"/>
    </row>
    <row r="844" spans="1:3" ht="15">
      <c r="A844" s="1">
        <v>296.31</v>
      </c>
      <c r="B844" s="138">
        <v>0.0044419</v>
      </c>
      <c r="C844" s="138"/>
    </row>
    <row r="845" spans="1:3" ht="15">
      <c r="A845" s="1">
        <v>296.42</v>
      </c>
      <c r="B845" s="138">
        <v>0.0042892</v>
      </c>
      <c r="C845" s="138"/>
    </row>
    <row r="846" spans="1:3" ht="15">
      <c r="A846" s="1">
        <v>296.53</v>
      </c>
      <c r="B846" s="138">
        <v>0.0042698</v>
      </c>
      <c r="C846" s="138"/>
    </row>
    <row r="847" spans="1:3" ht="15">
      <c r="A847" s="1">
        <v>296.64</v>
      </c>
      <c r="B847" s="138">
        <v>0.0041103</v>
      </c>
      <c r="C847" s="138"/>
    </row>
    <row r="848" spans="1:3" ht="15">
      <c r="A848" s="1">
        <v>296.75</v>
      </c>
      <c r="B848" s="138">
        <v>0.0041334</v>
      </c>
      <c r="C848" s="138"/>
    </row>
    <row r="849" spans="1:3" ht="15">
      <c r="A849" s="1">
        <v>296.86</v>
      </c>
      <c r="B849" s="138">
        <v>0.0039952</v>
      </c>
      <c r="C849" s="138"/>
    </row>
    <row r="850" spans="1:3" ht="15">
      <c r="A850" s="1">
        <v>296.97</v>
      </c>
      <c r="B850" s="138">
        <v>0.0037824</v>
      </c>
      <c r="C850" s="138"/>
    </row>
    <row r="851" spans="1:3" ht="15">
      <c r="A851" s="1">
        <v>297.08</v>
      </c>
      <c r="B851" s="138">
        <v>0.0038674</v>
      </c>
      <c r="C851" s="138"/>
    </row>
    <row r="852" spans="1:3" ht="15">
      <c r="A852" s="1">
        <v>297.19</v>
      </c>
      <c r="B852" s="138">
        <v>0.0037563</v>
      </c>
      <c r="C852" s="138"/>
    </row>
    <row r="853" spans="1:3" ht="15">
      <c r="A853" s="1">
        <v>297.3</v>
      </c>
      <c r="B853" s="138">
        <v>0.0036752</v>
      </c>
      <c r="C853" s="138"/>
    </row>
    <row r="854" spans="1:3" ht="15">
      <c r="A854" s="1">
        <v>297.41</v>
      </c>
      <c r="B854" s="138">
        <v>0.0035408</v>
      </c>
      <c r="C854" s="138"/>
    </row>
    <row r="855" spans="1:3" ht="15">
      <c r="A855" s="1">
        <v>297.52</v>
      </c>
      <c r="B855" s="138">
        <v>0.0034405</v>
      </c>
      <c r="C855" s="138"/>
    </row>
    <row r="856" spans="1:3" ht="15">
      <c r="A856" s="1">
        <v>297.63</v>
      </c>
      <c r="B856" s="138">
        <v>0.0033604</v>
      </c>
      <c r="C856" s="138"/>
    </row>
    <row r="857" spans="1:3" ht="15">
      <c r="A857" s="1">
        <v>297.74</v>
      </c>
      <c r="B857" s="138">
        <v>0.0033511</v>
      </c>
      <c r="C857" s="138"/>
    </row>
    <row r="858" spans="1:3" ht="15">
      <c r="A858" s="1">
        <v>297.85</v>
      </c>
      <c r="B858" s="138">
        <v>0.0032287</v>
      </c>
      <c r="C858" s="138"/>
    </row>
    <row r="859" spans="1:3" ht="15">
      <c r="A859" s="1">
        <v>297.96</v>
      </c>
      <c r="B859" s="138">
        <v>0.0031437</v>
      </c>
      <c r="C859" s="138"/>
    </row>
    <row r="860" spans="1:3" ht="15">
      <c r="A860" s="1">
        <v>298.07</v>
      </c>
      <c r="B860" s="138">
        <v>0.0030648</v>
      </c>
      <c r="C860" s="138"/>
    </row>
    <row r="861" spans="1:3" ht="15">
      <c r="A861" s="1">
        <v>298.19</v>
      </c>
      <c r="B861" s="138">
        <v>0.003127</v>
      </c>
      <c r="C861" s="138"/>
    </row>
    <row r="862" spans="1:3" ht="15">
      <c r="A862" s="1">
        <v>298.3</v>
      </c>
      <c r="B862" s="138">
        <v>0.0029195</v>
      </c>
      <c r="C862" s="138"/>
    </row>
    <row r="863" spans="1:3" ht="15">
      <c r="A863" s="1">
        <v>298.41</v>
      </c>
      <c r="B863" s="138">
        <v>0.0029134</v>
      </c>
      <c r="C863" s="138"/>
    </row>
    <row r="864" spans="1:3" ht="15">
      <c r="A864" s="1">
        <v>298.52</v>
      </c>
      <c r="B864" s="138">
        <v>0.0028977</v>
      </c>
      <c r="C864" s="138"/>
    </row>
    <row r="865" spans="1:3" ht="15">
      <c r="A865" s="1">
        <v>298.63</v>
      </c>
      <c r="B865" s="138">
        <v>0.0027209</v>
      </c>
      <c r="C865" s="138"/>
    </row>
    <row r="866" spans="1:3" ht="15">
      <c r="A866" s="1">
        <v>298.74</v>
      </c>
      <c r="B866" s="138">
        <v>0.0026239</v>
      </c>
      <c r="C866" s="138"/>
    </row>
    <row r="867" spans="1:3" ht="15">
      <c r="A867" s="1">
        <v>298.85</v>
      </c>
      <c r="B867" s="138">
        <v>0.0027112</v>
      </c>
      <c r="C867" s="138"/>
    </row>
    <row r="868" spans="1:3" ht="15">
      <c r="A868" s="1">
        <v>298.96</v>
      </c>
      <c r="B868" s="138">
        <v>0.0026279</v>
      </c>
      <c r="C868" s="138"/>
    </row>
    <row r="869" spans="1:3" ht="15">
      <c r="A869" s="1">
        <v>299.07</v>
      </c>
      <c r="B869" s="138">
        <v>0.0025872</v>
      </c>
      <c r="C869" s="138"/>
    </row>
    <row r="870" spans="1:3" ht="15">
      <c r="A870" s="1">
        <v>299.18</v>
      </c>
      <c r="B870" s="138">
        <v>0.0024635</v>
      </c>
      <c r="C870" s="138"/>
    </row>
    <row r="871" spans="1:3" ht="15">
      <c r="A871" s="1">
        <v>299.29</v>
      </c>
      <c r="B871" s="138">
        <v>0.0025055</v>
      </c>
      <c r="C871" s="138"/>
    </row>
    <row r="872" spans="1:3" ht="15">
      <c r="A872" s="1">
        <v>299.4</v>
      </c>
      <c r="B872" s="138">
        <v>0.0024282</v>
      </c>
      <c r="C872" s="138"/>
    </row>
    <row r="873" spans="1:3" ht="15">
      <c r="A873" s="1">
        <v>299.51</v>
      </c>
      <c r="B873" s="138">
        <v>0.002346</v>
      </c>
      <c r="C873" s="138"/>
    </row>
    <row r="874" spans="1:3" ht="15">
      <c r="A874" s="1">
        <v>299.62</v>
      </c>
      <c r="B874" s="138">
        <v>0.0022559</v>
      </c>
      <c r="C874" s="138"/>
    </row>
    <row r="875" spans="1:3" ht="15">
      <c r="A875" s="1">
        <v>299.73</v>
      </c>
      <c r="B875" s="138">
        <v>0.0022789</v>
      </c>
      <c r="C875" s="138"/>
    </row>
    <row r="876" spans="1:3" ht="15">
      <c r="A876" s="1">
        <v>299.84</v>
      </c>
      <c r="B876" s="138">
        <v>0.0021989</v>
      </c>
      <c r="C876" s="138"/>
    </row>
    <row r="877" spans="1:3" ht="15">
      <c r="A877" s="1">
        <v>299.95</v>
      </c>
      <c r="B877" s="138">
        <v>0.0021785</v>
      </c>
      <c r="C877" s="138"/>
    </row>
    <row r="878" spans="1:3" ht="15">
      <c r="A878" s="1">
        <v>300.06</v>
      </c>
      <c r="B878" s="138">
        <v>0.0021526</v>
      </c>
      <c r="C878" s="138"/>
    </row>
    <row r="879" spans="2:3" ht="15">
      <c r="B879" s="138">
        <f>SUM(B3:B878)</f>
        <v>31.28901944899998</v>
      </c>
      <c r="C879" s="138"/>
    </row>
    <row r="880" ht="15">
      <c r="B880" s="30">
        <f>C879/B879</f>
        <v>0</v>
      </c>
    </row>
  </sheetData>
  <sheetProtection/>
  <mergeCells count="4">
    <mergeCell ref="E1:H1"/>
    <mergeCell ref="O1:R1"/>
    <mergeCell ref="A2:B2"/>
    <mergeCell ref="J1:L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80"/>
  <sheetViews>
    <sheetView zoomScalePageLayoutView="0" workbookViewId="0" topLeftCell="A423">
      <selection activeCell="A3" sqref="A3:A878"/>
    </sheetView>
  </sheetViews>
  <sheetFormatPr defaultColWidth="8.8515625" defaultRowHeight="15"/>
  <cols>
    <col min="1" max="1" width="11.421875" style="0" customWidth="1"/>
    <col min="2" max="2" width="12.140625" style="0" customWidth="1"/>
    <col min="3" max="7" width="8.8515625" style="0" customWidth="1"/>
    <col min="8" max="8" width="11.28125" style="0" customWidth="1"/>
    <col min="9" max="9" width="7.8515625" style="0" customWidth="1"/>
    <col min="10" max="10" width="8.8515625" style="18" customWidth="1"/>
    <col min="11" max="12" width="12.8515625" style="17" bestFit="1" customWidth="1"/>
    <col min="13" max="13" width="12.8515625" style="0" bestFit="1" customWidth="1"/>
    <col min="14" max="17" width="8.8515625" style="0" customWidth="1"/>
    <col min="18" max="18" width="12.8515625" style="0" bestFit="1" customWidth="1"/>
  </cols>
  <sheetData>
    <row r="1" spans="2:18" ht="15">
      <c r="B1" s="1"/>
      <c r="E1" s="170" t="s">
        <v>62</v>
      </c>
      <c r="F1" s="170"/>
      <c r="G1" s="170"/>
      <c r="H1" s="170"/>
      <c r="J1" s="172" t="s">
        <v>16</v>
      </c>
      <c r="K1" s="170"/>
      <c r="L1" s="170"/>
      <c r="M1" s="1"/>
      <c r="O1" s="170"/>
      <c r="P1" s="170"/>
      <c r="Q1" s="170"/>
      <c r="R1" s="170"/>
    </row>
    <row r="2" spans="1:12" ht="15">
      <c r="A2" s="171" t="s">
        <v>15</v>
      </c>
      <c r="B2" s="171"/>
      <c r="E2" s="1" t="s">
        <v>43</v>
      </c>
      <c r="F2" s="1" t="s">
        <v>44</v>
      </c>
      <c r="G2" s="1" t="s">
        <v>45</v>
      </c>
      <c r="H2" s="1" t="s">
        <v>18</v>
      </c>
      <c r="K2" s="17" t="s">
        <v>46</v>
      </c>
      <c r="L2" s="1" t="s">
        <v>21</v>
      </c>
    </row>
    <row r="3" spans="1:13" ht="15.75">
      <c r="A3" s="1">
        <v>200.11</v>
      </c>
      <c r="B3" s="147" t="s">
        <v>87</v>
      </c>
      <c r="C3" s="138"/>
      <c r="E3">
        <v>200.11</v>
      </c>
      <c r="F3">
        <f>A3</f>
        <v>200.11</v>
      </c>
      <c r="G3" t="str">
        <f>B3</f>
        <v>-2.53E-04</v>
      </c>
      <c r="H3" t="str">
        <f>B3</f>
        <v>-2.53E-04</v>
      </c>
      <c r="J3" s="18">
        <v>200.11</v>
      </c>
      <c r="K3" s="17" t="str">
        <f>H3</f>
        <v>-2.53E-04</v>
      </c>
      <c r="L3">
        <f>K3/$K$104</f>
        <v>-8.465793344078429E-05</v>
      </c>
      <c r="M3">
        <f>J3*K3</f>
        <v>-0.050627830000000006</v>
      </c>
    </row>
    <row r="4" spans="1:13" ht="15.75">
      <c r="A4" s="1">
        <v>200.23</v>
      </c>
      <c r="B4" s="147">
        <v>9.64E-05</v>
      </c>
      <c r="C4" s="138"/>
      <c r="J4" s="18">
        <v>201</v>
      </c>
      <c r="K4" s="17">
        <f>H5</f>
        <v>-0.00012754999999999998</v>
      </c>
      <c r="L4">
        <f aca="true" t="shared" si="0" ref="L4:L67">K4/$K$104</f>
        <v>-4.2680313874988274E-05</v>
      </c>
      <c r="M4">
        <f aca="true" t="shared" si="1" ref="M4:M67">J4*K4</f>
        <v>-0.025637549999999995</v>
      </c>
    </row>
    <row r="5" spans="1:13" ht="15.75">
      <c r="A5" s="1">
        <v>200.35</v>
      </c>
      <c r="B5" s="147">
        <v>0.000134</v>
      </c>
      <c r="C5" s="138"/>
      <c r="E5">
        <v>201</v>
      </c>
      <c r="F5">
        <f>A10</f>
        <v>200.94</v>
      </c>
      <c r="G5">
        <f>B10</f>
        <v>-0.000237</v>
      </c>
      <c r="H5">
        <f>(G6)-(((G6-G5)*(F6-E5))/(F6-F5))</f>
        <v>-0.00012754999999999998</v>
      </c>
      <c r="J5" s="18">
        <v>202</v>
      </c>
      <c r="K5" s="17">
        <f>H7</f>
        <v>-0.000134</v>
      </c>
      <c r="L5">
        <f t="shared" si="0"/>
        <v>-4.483858925322172E-05</v>
      </c>
      <c r="M5">
        <f t="shared" si="1"/>
        <v>-0.027068000000000002</v>
      </c>
    </row>
    <row r="6" spans="1:13" ht="15.75">
      <c r="A6" s="1">
        <v>200.46</v>
      </c>
      <c r="B6" s="147">
        <v>-0.00017</v>
      </c>
      <c r="C6" s="138"/>
      <c r="F6">
        <f>A11</f>
        <v>201.06</v>
      </c>
      <c r="G6">
        <f>B11</f>
        <v>-1.81E-05</v>
      </c>
      <c r="J6" s="18">
        <v>203</v>
      </c>
      <c r="K6" s="17">
        <f>H9</f>
        <v>0</v>
      </c>
      <c r="L6">
        <f t="shared" si="0"/>
        <v>0</v>
      </c>
      <c r="M6">
        <f>J6*K6</f>
        <v>0</v>
      </c>
    </row>
    <row r="7" spans="1:13" ht="15.75">
      <c r="A7" s="1">
        <v>200.58</v>
      </c>
      <c r="B7" s="147">
        <v>0.000262</v>
      </c>
      <c r="C7" s="138"/>
      <c r="E7">
        <v>202</v>
      </c>
      <c r="F7">
        <f>A19</f>
        <v>202</v>
      </c>
      <c r="G7">
        <f>B19</f>
        <v>-0.000134</v>
      </c>
      <c r="H7">
        <f>(G8)-(((G8-G7)*(F8-E7))/(F8-F7))</f>
        <v>-0.000134</v>
      </c>
      <c r="J7" s="18">
        <v>204</v>
      </c>
      <c r="K7" s="17">
        <f>H11</f>
        <v>9.271666666666088E-05</v>
      </c>
      <c r="L7">
        <f t="shared" si="0"/>
        <v>3.1024511444733434E-05</v>
      </c>
      <c r="M7">
        <f t="shared" si="1"/>
        <v>0.01891419999999882</v>
      </c>
    </row>
    <row r="8" spans="1:13" ht="15.75">
      <c r="A8" s="1">
        <v>200.7</v>
      </c>
      <c r="B8" s="147">
        <v>9.29E-05</v>
      </c>
      <c r="C8" s="138"/>
      <c r="F8">
        <f>A20</f>
        <v>202.12</v>
      </c>
      <c r="G8">
        <f>B20</f>
        <v>-6.66E-05</v>
      </c>
      <c r="J8" s="18">
        <v>205</v>
      </c>
      <c r="K8" s="17">
        <f>H13</f>
        <v>-0.00020308333333331308</v>
      </c>
      <c r="L8">
        <f t="shared" si="0"/>
        <v>-6.795500125005623E-05</v>
      </c>
      <c r="M8">
        <f t="shared" si="1"/>
        <v>-0.041632083333329184</v>
      </c>
    </row>
    <row r="9" spans="1:13" ht="15.75">
      <c r="A9" s="1">
        <v>200.82</v>
      </c>
      <c r="B9" s="147">
        <v>0.000313</v>
      </c>
      <c r="C9" s="138"/>
      <c r="E9">
        <v>203</v>
      </c>
      <c r="F9">
        <f>A27</f>
        <v>202.95</v>
      </c>
      <c r="G9">
        <f>B27</f>
        <v>0</v>
      </c>
      <c r="H9">
        <f>(G10)-(((G10-G9)*(F10-E9))/(F10-F9))</f>
        <v>0</v>
      </c>
      <c r="J9" s="18">
        <v>206</v>
      </c>
      <c r="K9" s="17">
        <f>H15</f>
        <v>0.00012491666666669042</v>
      </c>
      <c r="L9">
        <f t="shared" si="0"/>
        <v>4.1799157519024955E-05</v>
      </c>
      <c r="M9">
        <f t="shared" si="1"/>
        <v>0.025732833333338225</v>
      </c>
    </row>
    <row r="10" spans="1:13" ht="15.75">
      <c r="A10" s="1">
        <v>200.94</v>
      </c>
      <c r="B10" s="147">
        <v>-0.000237</v>
      </c>
      <c r="C10" s="138"/>
      <c r="F10">
        <f>A28</f>
        <v>203.06</v>
      </c>
      <c r="G10">
        <f>B28</f>
        <v>0</v>
      </c>
      <c r="J10" s="18">
        <v>207</v>
      </c>
      <c r="K10" s="17">
        <f>H17</f>
        <v>-0.00014805263157894382</v>
      </c>
      <c r="L10">
        <f t="shared" si="0"/>
        <v>-4.954082936736436E-05</v>
      </c>
      <c r="M10">
        <f t="shared" si="1"/>
        <v>-0.03064689473684137</v>
      </c>
    </row>
    <row r="11" spans="1:13" ht="15.75">
      <c r="A11" s="1">
        <v>201.06</v>
      </c>
      <c r="B11" s="147">
        <v>-1.81E-05</v>
      </c>
      <c r="C11" s="138"/>
      <c r="E11">
        <v>204</v>
      </c>
      <c r="F11">
        <f>A35</f>
        <v>203.89</v>
      </c>
      <c r="G11">
        <f>B35</f>
        <v>0.00016</v>
      </c>
      <c r="H11">
        <f>(G12)-(((G12-G11)*(F12-E11))/(F12-F11))</f>
        <v>9.271666666666088E-05</v>
      </c>
      <c r="J11" s="18">
        <v>208</v>
      </c>
      <c r="K11" s="17">
        <f>H19</f>
        <v>3.4454545454535955E-05</v>
      </c>
      <c r="L11">
        <f t="shared" si="0"/>
        <v>1.152905381748056E-05</v>
      </c>
      <c r="M11">
        <f t="shared" si="1"/>
        <v>0.007166545454543479</v>
      </c>
    </row>
    <row r="12" spans="1:13" ht="15.75">
      <c r="A12" s="1">
        <v>201.17</v>
      </c>
      <c r="B12" s="147">
        <v>0</v>
      </c>
      <c r="C12" s="138"/>
      <c r="F12">
        <f>A36</f>
        <v>204.01</v>
      </c>
      <c r="G12">
        <f>B36</f>
        <v>8.66E-05</v>
      </c>
      <c r="J12" s="18">
        <v>209</v>
      </c>
      <c r="K12" s="17">
        <f>H21</f>
        <v>-5.52499999999826E-05</v>
      </c>
      <c r="L12">
        <f t="shared" si="0"/>
        <v>-1.848755265850537E-05</v>
      </c>
      <c r="M12">
        <f t="shared" si="1"/>
        <v>-0.011547249999996363</v>
      </c>
    </row>
    <row r="13" spans="1:13" ht="15.75">
      <c r="A13" s="1">
        <v>201.29</v>
      </c>
      <c r="B13" s="147">
        <v>3.55E-05</v>
      </c>
      <c r="C13" s="138"/>
      <c r="E13">
        <v>205</v>
      </c>
      <c r="F13">
        <f>A44</f>
        <v>204.95</v>
      </c>
      <c r="G13">
        <f>B44</f>
        <v>-0.00031</v>
      </c>
      <c r="H13">
        <f>(G14)-(((G14-G13)*(F14-E13))/(F14-F13))</f>
        <v>-0.00020308333333331308</v>
      </c>
      <c r="J13" s="18">
        <v>210</v>
      </c>
      <c r="K13" s="17">
        <f>H23</f>
        <v>5.890000000000076E-05</v>
      </c>
      <c r="L13">
        <f t="shared" si="0"/>
        <v>1.970890229115517E-05</v>
      </c>
      <c r="M13">
        <f t="shared" si="1"/>
        <v>0.01236900000000016</v>
      </c>
    </row>
    <row r="14" spans="1:13" ht="15.75">
      <c r="A14" s="1">
        <v>201.41</v>
      </c>
      <c r="B14" s="147">
        <v>0.000158</v>
      </c>
      <c r="C14" s="138"/>
      <c r="F14">
        <f>A45</f>
        <v>205.07</v>
      </c>
      <c r="G14">
        <f>B45</f>
        <v>-5.34E-05</v>
      </c>
      <c r="J14" s="18">
        <v>211</v>
      </c>
      <c r="K14" s="17">
        <f>H25</f>
        <v>6.889166666669048E-05</v>
      </c>
      <c r="L14">
        <f t="shared" si="0"/>
        <v>2.305227719878806E-05</v>
      </c>
      <c r="M14">
        <f t="shared" si="1"/>
        <v>0.01453614166667169</v>
      </c>
    </row>
    <row r="15" spans="1:13" ht="15.75">
      <c r="A15" s="1">
        <v>201.53</v>
      </c>
      <c r="B15" s="147">
        <v>0.000122</v>
      </c>
      <c r="C15" s="138"/>
      <c r="E15">
        <v>206</v>
      </c>
      <c r="F15">
        <f>A52</f>
        <v>205.89</v>
      </c>
      <c r="G15">
        <f>B52</f>
        <v>-0.000151</v>
      </c>
      <c r="H15">
        <f>(G16)-(((G16-G15)*(F16-E15))/(F16-F15))</f>
        <v>0.00012491666666669042</v>
      </c>
      <c r="J15" s="18">
        <v>212</v>
      </c>
      <c r="K15" s="17">
        <f>H27</f>
        <v>8.032075471699101E-06</v>
      </c>
      <c r="L15">
        <f t="shared" si="0"/>
        <v>2.687663678555172E-06</v>
      </c>
      <c r="M15">
        <f t="shared" si="1"/>
        <v>0.0017028000000002094</v>
      </c>
    </row>
    <row r="16" spans="1:13" ht="15.75">
      <c r="A16" s="1">
        <v>201.65</v>
      </c>
      <c r="B16" s="147">
        <v>0.000501</v>
      </c>
      <c r="C16" s="138"/>
      <c r="F16">
        <f>A53</f>
        <v>206.01</v>
      </c>
      <c r="G16">
        <f>B53</f>
        <v>0.00015</v>
      </c>
      <c r="J16" s="18">
        <v>213</v>
      </c>
      <c r="K16" s="17">
        <f>H29</f>
        <v>1.889999999999394E-05</v>
      </c>
      <c r="L16">
        <f t="shared" si="0"/>
        <v>6.324248782728498E-06</v>
      </c>
      <c r="M16">
        <f t="shared" si="1"/>
        <v>0.0040256999999987095</v>
      </c>
    </row>
    <row r="17" spans="1:13" ht="15.75">
      <c r="A17" s="1">
        <v>201.77</v>
      </c>
      <c r="B17" s="147">
        <v>0.000171</v>
      </c>
      <c r="C17" s="138"/>
      <c r="E17">
        <v>207</v>
      </c>
      <c r="F17">
        <f>A61</f>
        <v>206.95</v>
      </c>
      <c r="G17">
        <f>B61</f>
        <v>-0.000165</v>
      </c>
      <c r="H17">
        <f>(G19)-(((G19-G17)*(F19-E17))/(F19-F17))</f>
        <v>-0.00014805263157894382</v>
      </c>
      <c r="J17" s="18">
        <v>214</v>
      </c>
      <c r="K17" s="17">
        <f>H31</f>
        <v>6.55E-05</v>
      </c>
      <c r="L17">
        <f t="shared" si="0"/>
        <v>2.1917370120044944E-05</v>
      </c>
      <c r="M17">
        <f t="shared" si="1"/>
        <v>0.014017000000000002</v>
      </c>
    </row>
    <row r="18" spans="1:13" ht="15.75">
      <c r="A18" s="1">
        <v>201.88</v>
      </c>
      <c r="B18" s="147">
        <v>0.00022</v>
      </c>
      <c r="C18" s="138"/>
      <c r="F18">
        <f>A62</f>
        <v>207.07</v>
      </c>
      <c r="G18">
        <f>B62</f>
        <v>0.000105</v>
      </c>
      <c r="J18" s="18">
        <v>215</v>
      </c>
      <c r="K18" s="17">
        <f>H33</f>
        <v>0.0001765</v>
      </c>
      <c r="L18">
        <f t="shared" si="0"/>
        <v>5.9059783605922634E-05</v>
      </c>
      <c r="M18">
        <f t="shared" si="1"/>
        <v>0.0379475</v>
      </c>
    </row>
    <row r="19" spans="1:13" ht="15.75">
      <c r="A19" s="1">
        <v>202</v>
      </c>
      <c r="B19" s="147">
        <v>-0.000134</v>
      </c>
      <c r="C19" s="138"/>
      <c r="E19">
        <v>208</v>
      </c>
      <c r="F19">
        <f>A69</f>
        <v>207.9</v>
      </c>
      <c r="G19">
        <f>B69</f>
        <v>0.000157</v>
      </c>
      <c r="H19">
        <f>(G20)-(((G20-G19)*(F20-E19))/(F20-F19))</f>
        <v>3.4454545454535955E-05</v>
      </c>
      <c r="J19" s="18">
        <v>216</v>
      </c>
      <c r="K19" s="17">
        <f>H35</f>
        <v>-6.875000000000591E-05</v>
      </c>
      <c r="L19">
        <f t="shared" si="0"/>
        <v>-2.3004873217606403E-05</v>
      </c>
      <c r="M19">
        <f t="shared" si="1"/>
        <v>-0.014850000000001277</v>
      </c>
    </row>
    <row r="20" spans="1:13" ht="15.75">
      <c r="A20" s="1">
        <v>202.12</v>
      </c>
      <c r="B20" s="147">
        <v>-6.66E-05</v>
      </c>
      <c r="C20" s="138"/>
      <c r="F20">
        <f>A70</f>
        <v>208.01</v>
      </c>
      <c r="G20">
        <f>B70</f>
        <v>2.22E-05</v>
      </c>
      <c r="J20" s="18">
        <v>217</v>
      </c>
      <c r="K20" s="17">
        <f>H37</f>
        <v>7.854545454544946E-06</v>
      </c>
      <c r="L20">
        <f t="shared" si="0"/>
        <v>2.628259234381347E-06</v>
      </c>
      <c r="M20">
        <f t="shared" si="1"/>
        <v>0.0017044363636362534</v>
      </c>
    </row>
    <row r="21" spans="1:13" ht="15.75">
      <c r="A21" s="1">
        <v>202.24</v>
      </c>
      <c r="B21" s="147">
        <v>0.000379</v>
      </c>
      <c r="C21" s="138"/>
      <c r="E21">
        <v>209</v>
      </c>
      <c r="F21">
        <f>A78</f>
        <v>208.95</v>
      </c>
      <c r="G21">
        <f>B78</f>
        <v>-0.000147</v>
      </c>
      <c r="H21">
        <f>(G22)-(((G22-G21)*(F22-E21))/(F22-F21))</f>
        <v>-5.52499999999826E-05</v>
      </c>
      <c r="J21" s="18">
        <v>218</v>
      </c>
      <c r="K21" s="17">
        <f>H39</f>
        <v>0.00011363333333332843</v>
      </c>
      <c r="L21">
        <f t="shared" si="0"/>
        <v>3.802356984184732E-05</v>
      </c>
      <c r="M21">
        <f t="shared" si="1"/>
        <v>0.024772066666665597</v>
      </c>
    </row>
    <row r="22" spans="1:13" ht="15.75">
      <c r="A22" s="1">
        <v>202.36</v>
      </c>
      <c r="B22" s="147">
        <v>-0.000147</v>
      </c>
      <c r="C22" s="138"/>
      <c r="F22">
        <f>A79</f>
        <v>209.07</v>
      </c>
      <c r="G22">
        <f>B79</f>
        <v>7.32E-05</v>
      </c>
      <c r="J22" s="18">
        <v>219</v>
      </c>
      <c r="K22" s="17">
        <f>H41</f>
        <v>2.1525E-05</v>
      </c>
      <c r="L22">
        <f t="shared" si="0"/>
        <v>7.202616669220876E-06</v>
      </c>
      <c r="M22">
        <f t="shared" si="1"/>
        <v>0.0047139750000000005</v>
      </c>
    </row>
    <row r="23" spans="1:13" ht="15.75">
      <c r="A23" s="1">
        <v>202.47</v>
      </c>
      <c r="B23" s="147">
        <v>0.000194</v>
      </c>
      <c r="C23" s="138"/>
      <c r="E23">
        <v>210</v>
      </c>
      <c r="F23">
        <f>A86</f>
        <v>209.89</v>
      </c>
      <c r="G23">
        <f>B86</f>
        <v>5.01E-05</v>
      </c>
      <c r="H23">
        <f>(G24)-(((G24-G23)*(F24-E23))/(F24-F23))</f>
        <v>5.890000000000076E-05</v>
      </c>
      <c r="J23" s="18">
        <v>220</v>
      </c>
      <c r="K23" s="17">
        <f>H43</f>
        <v>-7.076363636364067E-05</v>
      </c>
      <c r="L23">
        <f t="shared" si="0"/>
        <v>-2.3678668843086777E-05</v>
      </c>
      <c r="M23">
        <f t="shared" si="1"/>
        <v>-0.015568000000000947</v>
      </c>
    </row>
    <row r="24" spans="1:13" ht="15.75">
      <c r="A24" s="1">
        <v>202.59</v>
      </c>
      <c r="B24" s="147">
        <v>9.62E-05</v>
      </c>
      <c r="C24" s="138"/>
      <c r="F24">
        <f>A87</f>
        <v>210.01</v>
      </c>
      <c r="G24">
        <f>B87</f>
        <v>5.97E-05</v>
      </c>
      <c r="J24" s="18">
        <v>221</v>
      </c>
      <c r="K24" s="17">
        <f>H45</f>
        <v>1.0149999999996142E-05</v>
      </c>
      <c r="L24">
        <f t="shared" si="0"/>
        <v>3.3963558277613985E-06</v>
      </c>
      <c r="M24">
        <f t="shared" si="1"/>
        <v>0.0022431499999991476</v>
      </c>
    </row>
    <row r="25" spans="1:13" ht="15.75">
      <c r="A25" s="1">
        <v>202.71</v>
      </c>
      <c r="B25" s="147">
        <v>0</v>
      </c>
      <c r="C25" s="138"/>
      <c r="E25">
        <v>211</v>
      </c>
      <c r="F25">
        <f>A95</f>
        <v>210.95</v>
      </c>
      <c r="G25">
        <f>B95</f>
        <v>-5.69E-05</v>
      </c>
      <c r="H25">
        <f>(G26)-(((G26-G25)*(F26-E25))/(F26-F25))</f>
        <v>6.889166666669048E-05</v>
      </c>
      <c r="J25" s="18">
        <v>222</v>
      </c>
      <c r="K25" s="17">
        <f>H47</f>
        <v>0.00014295454545453965</v>
      </c>
      <c r="L25">
        <f t="shared" si="0"/>
        <v>4.7834926459082956E-05</v>
      </c>
      <c r="M25">
        <f t="shared" si="1"/>
        <v>0.0317359090909078</v>
      </c>
    </row>
    <row r="26" spans="1:13" ht="15.75">
      <c r="A26" s="1">
        <v>202.83</v>
      </c>
      <c r="B26" s="147">
        <v>0.000142</v>
      </c>
      <c r="C26" s="138"/>
      <c r="F26">
        <f>A96</f>
        <v>211.07</v>
      </c>
      <c r="G26">
        <f>B96</f>
        <v>0.000245</v>
      </c>
      <c r="J26" s="18">
        <v>223</v>
      </c>
      <c r="K26" s="17">
        <f>H49</f>
        <v>-7.27E-05</v>
      </c>
      <c r="L26">
        <f t="shared" si="0"/>
        <v>-2.4326607751561334E-05</v>
      </c>
      <c r="M26">
        <f t="shared" si="1"/>
        <v>-0.0162121</v>
      </c>
    </row>
    <row r="27" spans="1:13" ht="15.75">
      <c r="A27" s="1">
        <v>202.95</v>
      </c>
      <c r="B27" s="147">
        <v>0</v>
      </c>
      <c r="C27" s="138"/>
      <c r="E27">
        <v>212</v>
      </c>
      <c r="F27">
        <f>A103</f>
        <v>211.89</v>
      </c>
      <c r="G27">
        <f>B103</f>
        <v>0</v>
      </c>
      <c r="H27">
        <f>(G29)-(((G29-G27)*(F29-E27))/(F29-F27))</f>
        <v>8.032075471699101E-06</v>
      </c>
      <c r="J27" s="18">
        <v>224</v>
      </c>
      <c r="K27" s="17">
        <f>H51</f>
        <v>5.01363636363635E-05</v>
      </c>
      <c r="L27">
        <f t="shared" si="0"/>
        <v>1.677644638612735E-05</v>
      </c>
      <c r="M27">
        <f t="shared" si="1"/>
        <v>0.011230545454545424</v>
      </c>
    </row>
    <row r="28" spans="1:13" ht="15.75">
      <c r="A28" s="1">
        <v>203.06</v>
      </c>
      <c r="B28" s="147">
        <v>0</v>
      </c>
      <c r="C28" s="138"/>
      <c r="F28">
        <f>A104</f>
        <v>212.01</v>
      </c>
      <c r="G28">
        <f>B104</f>
        <v>7.2E-05</v>
      </c>
      <c r="J28" s="18">
        <v>225</v>
      </c>
      <c r="K28" s="17">
        <f>H53</f>
        <v>6.717272727272148E-05</v>
      </c>
      <c r="L28">
        <f t="shared" si="0"/>
        <v>2.247709199403166E-05</v>
      </c>
      <c r="M28">
        <f t="shared" si="1"/>
        <v>0.015113863636362334</v>
      </c>
    </row>
    <row r="29" spans="1:13" ht="15.75">
      <c r="A29" s="1">
        <v>203.18</v>
      </c>
      <c r="B29" s="147">
        <v>0.000169</v>
      </c>
      <c r="C29" s="138"/>
      <c r="E29">
        <v>213</v>
      </c>
      <c r="F29">
        <f>A112</f>
        <v>212.95</v>
      </c>
      <c r="G29">
        <f>B112</f>
        <v>7.74E-05</v>
      </c>
      <c r="H29">
        <f>(G30)-(((G30-G29)*(F30-E29))/(F30-F29))</f>
        <v>1.889999999999394E-05</v>
      </c>
      <c r="J29" s="18">
        <v>226</v>
      </c>
      <c r="K29" s="17">
        <f>H55</f>
        <v>1.6109090909097153E-05</v>
      </c>
      <c r="L29">
        <f t="shared" si="0"/>
        <v>5.390365003849367E-06</v>
      </c>
      <c r="M29">
        <f t="shared" si="1"/>
        <v>0.0036406545454559566</v>
      </c>
    </row>
    <row r="30" spans="1:13" ht="15.75">
      <c r="A30" s="1">
        <v>203.3</v>
      </c>
      <c r="B30" s="147">
        <v>1.52E-05</v>
      </c>
      <c r="C30" s="138"/>
      <c r="F30">
        <f>A113</f>
        <v>213.06</v>
      </c>
      <c r="G30">
        <f>B113</f>
        <v>-5.13E-05</v>
      </c>
      <c r="J30" s="18">
        <v>227</v>
      </c>
      <c r="K30" s="17">
        <f>H57</f>
        <v>9.105000000000033E-05</v>
      </c>
      <c r="L30">
        <f t="shared" si="0"/>
        <v>3.0466817548551135E-05</v>
      </c>
      <c r="M30">
        <f t="shared" si="1"/>
        <v>0.020668350000000075</v>
      </c>
    </row>
    <row r="31" spans="1:13" ht="15.75">
      <c r="A31" s="1">
        <v>203.42</v>
      </c>
      <c r="B31" s="147">
        <v>0.000362</v>
      </c>
      <c r="C31" s="138"/>
      <c r="E31">
        <v>214</v>
      </c>
      <c r="F31">
        <f>A121</f>
        <v>214</v>
      </c>
      <c r="G31">
        <f>B121</f>
        <v>6.55E-05</v>
      </c>
      <c r="H31">
        <f>(G32)-(((G32-G31)*(F32-E31))/(F32-F31))</f>
        <v>6.55E-05</v>
      </c>
      <c r="J31" s="18">
        <v>228</v>
      </c>
      <c r="K31" s="17">
        <f>H59</f>
        <v>0.000144</v>
      </c>
      <c r="L31">
        <f t="shared" si="0"/>
        <v>4.8184752630327816E-05</v>
      </c>
      <c r="M31">
        <f t="shared" si="1"/>
        <v>0.032832</v>
      </c>
    </row>
    <row r="32" spans="1:13" ht="15.75">
      <c r="A32" s="1">
        <v>203.54</v>
      </c>
      <c r="B32" s="147">
        <v>-0.000164</v>
      </c>
      <c r="C32" s="138"/>
      <c r="F32">
        <f>A122</f>
        <v>214.12</v>
      </c>
      <c r="G32">
        <f>B122</f>
        <v>4.89E-05</v>
      </c>
      <c r="J32" s="18">
        <v>229</v>
      </c>
      <c r="K32" s="17">
        <f>H61</f>
        <v>2.859333333333774E-05</v>
      </c>
      <c r="L32">
        <f t="shared" si="0"/>
        <v>9.567796482940178E-06</v>
      </c>
      <c r="M32">
        <f t="shared" si="1"/>
        <v>0.006547873333334343</v>
      </c>
    </row>
    <row r="33" spans="1:13" ht="15.75">
      <c r="A33" s="1">
        <v>203.65</v>
      </c>
      <c r="B33" s="147">
        <v>-4.44E-05</v>
      </c>
      <c r="C33" s="138"/>
      <c r="E33">
        <v>215</v>
      </c>
      <c r="F33">
        <f>A129</f>
        <v>214.94</v>
      </c>
      <c r="G33">
        <f>B129</f>
        <v>0.000244</v>
      </c>
      <c r="H33">
        <f>(G34)-(((G34-G33)*(F34-E33))/(F34-F33))</f>
        <v>0.0001765</v>
      </c>
      <c r="J33" s="18">
        <v>230</v>
      </c>
      <c r="K33" s="17">
        <f>H63</f>
        <v>7.747272727272594E-05</v>
      </c>
      <c r="L33">
        <f t="shared" si="0"/>
        <v>2.5923640272452433E-05</v>
      </c>
      <c r="M33">
        <f t="shared" si="1"/>
        <v>0.017818727272726965</v>
      </c>
    </row>
    <row r="34" spans="1:13" ht="15.75">
      <c r="A34" s="1">
        <v>203.77</v>
      </c>
      <c r="B34" s="147">
        <v>0.000161</v>
      </c>
      <c r="C34" s="138"/>
      <c r="F34">
        <f>A130</f>
        <v>215.06</v>
      </c>
      <c r="G34">
        <f>B130</f>
        <v>0.000109</v>
      </c>
      <c r="J34" s="18">
        <v>231</v>
      </c>
      <c r="K34" s="17">
        <f>H65</f>
        <v>3.2349999999995596E-05</v>
      </c>
      <c r="L34">
        <f t="shared" si="0"/>
        <v>1.0824838524936754E-05</v>
      </c>
      <c r="M34">
        <f t="shared" si="1"/>
        <v>0.007472849999998982</v>
      </c>
    </row>
    <row r="35" spans="1:13" ht="15.75">
      <c r="A35" s="1">
        <v>203.89</v>
      </c>
      <c r="B35" s="147">
        <v>0.00016</v>
      </c>
      <c r="C35" s="138"/>
      <c r="E35">
        <v>216</v>
      </c>
      <c r="F35">
        <f>A138</f>
        <v>215.99</v>
      </c>
      <c r="G35">
        <f>B138</f>
        <v>-7.5E-05</v>
      </c>
      <c r="H35">
        <f>(G36)-(((G36-G35)*(F36-E35))/(F36-F35))</f>
        <v>-6.875000000000591E-05</v>
      </c>
      <c r="J35" s="18">
        <v>232</v>
      </c>
      <c r="K35" s="17">
        <f>H67</f>
        <v>7.477272727272281E-05</v>
      </c>
      <c r="L35">
        <f t="shared" si="0"/>
        <v>2.502017616063274E-05</v>
      </c>
      <c r="M35">
        <f t="shared" si="1"/>
        <v>0.01734727272727169</v>
      </c>
    </row>
    <row r="36" spans="1:13" ht="15.75">
      <c r="A36" s="1">
        <v>204.01</v>
      </c>
      <c r="B36" s="147">
        <v>8.66E-05</v>
      </c>
      <c r="C36" s="138"/>
      <c r="F36">
        <f>A139</f>
        <v>216.11</v>
      </c>
      <c r="G36">
        <f>B139</f>
        <v>0</v>
      </c>
      <c r="J36" s="18">
        <v>233</v>
      </c>
      <c r="K36" s="17">
        <f>H69</f>
        <v>0.00010725454545454129</v>
      </c>
      <c r="L36">
        <f t="shared" si="0"/>
        <v>3.588912320281474E-05</v>
      </c>
      <c r="M36">
        <f t="shared" si="1"/>
        <v>0.02499030909090812</v>
      </c>
    </row>
    <row r="37" spans="1:13" ht="15.75">
      <c r="A37" s="1">
        <v>204.13</v>
      </c>
      <c r="B37" s="147">
        <v>1.43E-05</v>
      </c>
      <c r="C37" s="138"/>
      <c r="E37">
        <v>217</v>
      </c>
      <c r="F37">
        <f>A146</f>
        <v>216.93</v>
      </c>
      <c r="G37">
        <f>B146</f>
        <v>2.16E-05</v>
      </c>
      <c r="H37">
        <f>(G38)-(((G38-G37)*(F38-E37))/(F38-F37))</f>
        <v>7.854545454544946E-06</v>
      </c>
      <c r="J37" s="18">
        <v>234</v>
      </c>
      <c r="K37" s="17">
        <f>H71</f>
        <v>3.7600000000002554E-05</v>
      </c>
      <c r="L37">
        <f t="shared" si="0"/>
        <v>1.2581574297919784E-05</v>
      </c>
      <c r="M37">
        <f t="shared" si="1"/>
        <v>0.008798400000000598</v>
      </c>
    </row>
    <row r="38" spans="1:13" ht="15.75">
      <c r="A38" s="1">
        <v>204.24</v>
      </c>
      <c r="B38" s="147">
        <v>0.000298</v>
      </c>
      <c r="C38" s="138"/>
      <c r="F38">
        <f>A147</f>
        <v>217.04</v>
      </c>
      <c r="G38">
        <f>B147</f>
        <v>0</v>
      </c>
      <c r="J38" s="18">
        <v>235</v>
      </c>
      <c r="K38" s="17">
        <f>H73</f>
        <v>4.355E-05</v>
      </c>
      <c r="L38">
        <f t="shared" si="0"/>
        <v>1.4572541507297058E-05</v>
      </c>
      <c r="M38">
        <f t="shared" si="1"/>
        <v>0.01023425</v>
      </c>
    </row>
    <row r="39" spans="1:13" ht="15.75">
      <c r="A39" s="1">
        <v>204.36</v>
      </c>
      <c r="B39" s="147">
        <v>0.000183</v>
      </c>
      <c r="C39" s="138"/>
      <c r="E39">
        <v>218</v>
      </c>
      <c r="F39">
        <f>A155</f>
        <v>217.98</v>
      </c>
      <c r="G39">
        <f>B155</f>
        <v>0.000124</v>
      </c>
      <c r="H39">
        <f>(G40)-(((G40-G39)*(F40-E39))/(F40-F39))</f>
        <v>0.00011363333333332843</v>
      </c>
      <c r="J39" s="18">
        <v>236</v>
      </c>
      <c r="K39" s="17">
        <f>H75</f>
        <v>6.898333333333545E-05</v>
      </c>
      <c r="L39">
        <f t="shared" si="0"/>
        <v>2.308295036307094E-05</v>
      </c>
      <c r="M39">
        <f t="shared" si="1"/>
        <v>0.016280066666667165</v>
      </c>
    </row>
    <row r="40" spans="1:13" ht="15.75">
      <c r="A40" s="1">
        <v>204.48</v>
      </c>
      <c r="B40" s="147">
        <v>-0.000209</v>
      </c>
      <c r="C40" s="138"/>
      <c r="F40">
        <f>A156</f>
        <v>218.1</v>
      </c>
      <c r="G40">
        <f>B156</f>
        <v>6.18E-05</v>
      </c>
      <c r="J40" s="18">
        <v>237</v>
      </c>
      <c r="K40" s="17">
        <f>H77</f>
        <v>2.3572727272731256E-05</v>
      </c>
      <c r="L40">
        <f t="shared" si="0"/>
        <v>7.887819669852343E-06</v>
      </c>
      <c r="M40">
        <f t="shared" si="1"/>
        <v>0.005586736363637308</v>
      </c>
    </row>
    <row r="41" spans="1:13" ht="15.75">
      <c r="A41" s="1">
        <v>204.6</v>
      </c>
      <c r="B41" s="147">
        <v>0.000124</v>
      </c>
      <c r="C41" s="138"/>
      <c r="E41">
        <v>219</v>
      </c>
      <c r="F41">
        <f>A163</f>
        <v>218.91</v>
      </c>
      <c r="G41">
        <f>B163</f>
        <v>4.65E-05</v>
      </c>
      <c r="H41">
        <f>(G42)-(((G42-G41)*(F42-E41))/(F42-F41))</f>
        <v>2.1525E-05</v>
      </c>
      <c r="J41" s="18">
        <v>238</v>
      </c>
      <c r="K41" s="17">
        <f>H79</f>
        <v>0.0001138</v>
      </c>
      <c r="L41">
        <f t="shared" si="0"/>
        <v>3.80793392314674E-05</v>
      </c>
      <c r="M41">
        <f t="shared" si="1"/>
        <v>0.0270844</v>
      </c>
    </row>
    <row r="42" spans="1:13" ht="15.75">
      <c r="A42" s="1">
        <v>204.72</v>
      </c>
      <c r="B42" s="147">
        <v>-0.000137</v>
      </c>
      <c r="C42" s="138"/>
      <c r="F42">
        <f>A164</f>
        <v>219.03</v>
      </c>
      <c r="G42">
        <f>B164</f>
        <v>1.32E-05</v>
      </c>
      <c r="J42" s="18">
        <v>239</v>
      </c>
      <c r="K42" s="17">
        <f>H81</f>
        <v>7.8666666666672E-05</v>
      </c>
      <c r="L42">
        <f t="shared" si="0"/>
        <v>2.6323151899903092E-05</v>
      </c>
      <c r="M42">
        <f t="shared" si="1"/>
        <v>0.01880133333333461</v>
      </c>
    </row>
    <row r="43" spans="1:13" ht="15.75">
      <c r="A43" s="1">
        <v>204.83</v>
      </c>
      <c r="B43" s="147">
        <v>8.15E-05</v>
      </c>
      <c r="C43" s="138"/>
      <c r="E43">
        <v>220</v>
      </c>
      <c r="F43">
        <f>A172</f>
        <v>219.97</v>
      </c>
      <c r="G43">
        <f>B172</f>
        <v>-0.000121</v>
      </c>
      <c r="H43">
        <f>(G44)-(((G44-G43)*(F44-E43))/(F44-F43))</f>
        <v>-7.076363636364067E-05</v>
      </c>
      <c r="J43" s="18">
        <v>240</v>
      </c>
      <c r="K43" s="17">
        <f>H83</f>
        <v>0.0001351666666666677</v>
      </c>
      <c r="L43">
        <f t="shared" si="0"/>
        <v>4.522897498055111E-05</v>
      </c>
      <c r="M43">
        <f t="shared" si="1"/>
        <v>0.03244000000000025</v>
      </c>
    </row>
    <row r="44" spans="1:13" ht="15.75">
      <c r="A44" s="1">
        <v>204.95</v>
      </c>
      <c r="B44" s="147">
        <v>-0.00031</v>
      </c>
      <c r="C44" s="138"/>
      <c r="F44">
        <f>A173</f>
        <v>220.08</v>
      </c>
      <c r="G44">
        <f>B173</f>
        <v>6.32E-05</v>
      </c>
      <c r="J44" s="18">
        <v>241</v>
      </c>
      <c r="K44" s="17">
        <f>H85</f>
        <v>0.00015490909090909048</v>
      </c>
      <c r="L44">
        <f t="shared" si="0"/>
        <v>5.183511267807978E-05</v>
      </c>
      <c r="M44">
        <f t="shared" si="1"/>
        <v>0.03733309090909081</v>
      </c>
    </row>
    <row r="45" spans="1:13" ht="15.75">
      <c r="A45" s="1">
        <v>205.07</v>
      </c>
      <c r="B45" s="147">
        <v>-5.34E-05</v>
      </c>
      <c r="C45" s="138"/>
      <c r="E45">
        <v>221</v>
      </c>
      <c r="F45">
        <f>A180</f>
        <v>220.9</v>
      </c>
      <c r="G45">
        <f>B180</f>
        <v>-3.06E-05</v>
      </c>
      <c r="H45">
        <f>(G46)-(((G46-G45)*(F46-E45))/(F46-F45))</f>
        <v>1.0149999999996142E-05</v>
      </c>
      <c r="J45" s="18">
        <v>242</v>
      </c>
      <c r="K45" s="17">
        <f>H87</f>
        <v>0.00025525</v>
      </c>
      <c r="L45">
        <f t="shared" si="0"/>
        <v>8.541082020063316E-05</v>
      </c>
      <c r="M45">
        <f t="shared" si="1"/>
        <v>0.0617705</v>
      </c>
    </row>
    <row r="46" spans="1:13" ht="15.75">
      <c r="A46" s="1">
        <v>205.19</v>
      </c>
      <c r="B46" s="147">
        <v>-0.000132</v>
      </c>
      <c r="C46" s="138"/>
      <c r="F46">
        <f>A181</f>
        <v>221.02</v>
      </c>
      <c r="G46">
        <f>B181</f>
        <v>1.83E-05</v>
      </c>
      <c r="J46" s="18">
        <v>243</v>
      </c>
      <c r="K46" s="17">
        <f>H89</f>
        <v>0.0003371666666666703</v>
      </c>
      <c r="L46">
        <f t="shared" si="0"/>
        <v>0.00011282147519809516</v>
      </c>
      <c r="M46">
        <f t="shared" si="1"/>
        <v>0.08193150000000088</v>
      </c>
    </row>
    <row r="47" spans="1:13" ht="15.75">
      <c r="A47" s="1">
        <v>205.3</v>
      </c>
      <c r="B47" s="147">
        <v>2.62E-05</v>
      </c>
      <c r="C47" s="138"/>
      <c r="E47">
        <v>222</v>
      </c>
      <c r="F47">
        <f>A189</f>
        <v>221.95</v>
      </c>
      <c r="G47">
        <f>B189</f>
        <v>0.000199</v>
      </c>
      <c r="H47">
        <f>(G48)-(((G48-G47)*(F48-E47))/(F48-F47))</f>
        <v>0.00014295454545453965</v>
      </c>
      <c r="J47" s="18">
        <v>244</v>
      </c>
      <c r="K47" s="17">
        <f>H91</f>
        <v>0.0004014545454545472</v>
      </c>
      <c r="L47">
        <f t="shared" si="0"/>
        <v>0.0001343332497572781</v>
      </c>
      <c r="M47">
        <f t="shared" si="1"/>
        <v>0.09795490909090951</v>
      </c>
    </row>
    <row r="48" spans="1:13" ht="15.75">
      <c r="A48" s="1">
        <v>205.42</v>
      </c>
      <c r="B48" s="147">
        <v>0.000273</v>
      </c>
      <c r="C48" s="138"/>
      <c r="F48">
        <f>A190</f>
        <v>222.06</v>
      </c>
      <c r="G48">
        <f>B190</f>
        <v>7.57E-05</v>
      </c>
      <c r="J48" s="18">
        <v>245</v>
      </c>
      <c r="K48" s="17">
        <f>H93</f>
        <v>0.0006687272727272709</v>
      </c>
      <c r="L48">
        <f t="shared" si="0"/>
        <v>0.00022376707092720355</v>
      </c>
      <c r="M48">
        <f t="shared" si="1"/>
        <v>0.16383818181818138</v>
      </c>
    </row>
    <row r="49" spans="1:13" ht="15.75">
      <c r="A49" s="1">
        <v>205.54</v>
      </c>
      <c r="B49" s="147">
        <v>2.58E-05</v>
      </c>
      <c r="C49" s="138"/>
      <c r="E49">
        <v>223</v>
      </c>
      <c r="F49">
        <f>A198</f>
        <v>223</v>
      </c>
      <c r="G49">
        <f>B198</f>
        <v>-7.27E-05</v>
      </c>
      <c r="H49">
        <f>(G50)-(((G50-G49)*(F50-E49))/(F50-F49))</f>
        <v>-7.27E-05</v>
      </c>
      <c r="J49" s="18">
        <v>246</v>
      </c>
      <c r="K49" s="17">
        <f>H95</f>
        <v>0.0010999999999999905</v>
      </c>
      <c r="L49">
        <f t="shared" si="0"/>
        <v>0.0003680779714816676</v>
      </c>
      <c r="M49">
        <f t="shared" si="1"/>
        <v>0.2705999999999977</v>
      </c>
    </row>
    <row r="50" spans="1:13" ht="15.75">
      <c r="A50" s="1">
        <v>205.66</v>
      </c>
      <c r="B50" s="147">
        <v>-0.000102</v>
      </c>
      <c r="C50" s="138"/>
      <c r="F50">
        <f>A199</f>
        <v>223.11</v>
      </c>
      <c r="G50">
        <f>B199</f>
        <v>8.34E-05</v>
      </c>
      <c r="J50" s="18">
        <v>247</v>
      </c>
      <c r="K50" s="17">
        <f>H97</f>
        <v>0.0018745454545454447</v>
      </c>
      <c r="L50">
        <f t="shared" si="0"/>
        <v>0.0006272535348720671</v>
      </c>
      <c r="M50">
        <f t="shared" si="1"/>
        <v>0.46301272727272486</v>
      </c>
    </row>
    <row r="51" spans="1:13" ht="15.75">
      <c r="A51" s="1">
        <v>205.78</v>
      </c>
      <c r="B51" s="147">
        <v>0</v>
      </c>
      <c r="C51" s="138"/>
      <c r="E51">
        <v>224</v>
      </c>
      <c r="F51">
        <f>A206</f>
        <v>223.93</v>
      </c>
      <c r="G51">
        <f>B206</f>
        <v>5.37E-05</v>
      </c>
      <c r="H51">
        <f>(G52)-(((G52-G51)*(F52-E51))/(F52-F51))</f>
        <v>5.01363636363635E-05</v>
      </c>
      <c r="J51" s="18">
        <v>248</v>
      </c>
      <c r="K51" s="17">
        <f>H99</f>
        <v>0.003178181818181815</v>
      </c>
      <c r="L51">
        <f t="shared" si="0"/>
        <v>0.001063471560578446</v>
      </c>
      <c r="M51">
        <f t="shared" si="1"/>
        <v>0.7881890909090901</v>
      </c>
    </row>
    <row r="52" spans="1:13" ht="15.75">
      <c r="A52" s="1">
        <v>205.89</v>
      </c>
      <c r="B52" s="147">
        <v>-0.000151</v>
      </c>
      <c r="C52" s="138"/>
      <c r="F52">
        <f>A207</f>
        <v>224.04</v>
      </c>
      <c r="G52">
        <f>B207</f>
        <v>4.81E-05</v>
      </c>
      <c r="J52" s="18">
        <v>249</v>
      </c>
      <c r="K52" s="17">
        <f>H101</f>
        <v>0.005369090909090902</v>
      </c>
      <c r="L52">
        <f t="shared" si="0"/>
        <v>0.0017965855368353265</v>
      </c>
      <c r="M52">
        <f t="shared" si="1"/>
        <v>1.3369036363636346</v>
      </c>
    </row>
    <row r="53" spans="1:13" ht="15.75">
      <c r="A53" s="1">
        <v>206.01</v>
      </c>
      <c r="B53" s="147">
        <v>0.00015</v>
      </c>
      <c r="C53" s="138"/>
      <c r="E53">
        <v>225</v>
      </c>
      <c r="F53">
        <f>A215</f>
        <v>224.98</v>
      </c>
      <c r="G53">
        <f>B215</f>
        <v>8.21E-05</v>
      </c>
      <c r="H53">
        <f>(G54)-(((G54-G53)*(F54-E53))/(F54-F53))</f>
        <v>6.717272727272148E-05</v>
      </c>
      <c r="J53" s="18">
        <v>250</v>
      </c>
      <c r="K53" s="17">
        <f>H103</f>
        <v>0.00847</v>
      </c>
      <c r="L53">
        <f t="shared" si="0"/>
        <v>0.0028342003804088653</v>
      </c>
      <c r="M53">
        <f t="shared" si="1"/>
        <v>2.1175</v>
      </c>
    </row>
    <row r="54" spans="1:13" ht="15.75">
      <c r="A54" s="1">
        <v>206.13</v>
      </c>
      <c r="B54" s="147">
        <v>-2.48E-05</v>
      </c>
      <c r="C54" s="138"/>
      <c r="F54">
        <f>A216</f>
        <v>225.09</v>
      </c>
      <c r="G54">
        <f>B216</f>
        <v>0</v>
      </c>
      <c r="J54" s="18">
        <v>251</v>
      </c>
      <c r="K54" s="17">
        <f>H105</f>
        <v>0.013250000000000001</v>
      </c>
      <c r="L54">
        <f t="shared" si="0"/>
        <v>0.0044336664746655804</v>
      </c>
      <c r="M54">
        <f t="shared" si="1"/>
        <v>3.32575</v>
      </c>
    </row>
    <row r="55" spans="1:13" ht="15.75">
      <c r="A55" s="1">
        <v>206.25</v>
      </c>
      <c r="B55" s="147">
        <v>-2.46E-05</v>
      </c>
      <c r="C55" s="138"/>
      <c r="E55">
        <v>226</v>
      </c>
      <c r="F55">
        <f>A223</f>
        <v>225.91</v>
      </c>
      <c r="G55">
        <f>B223</f>
        <v>8.86E-05</v>
      </c>
      <c r="H55">
        <f>(G56)-(((G56-G55)*(F56-E55))/(F56-F55))</f>
        <v>1.6109090909097153E-05</v>
      </c>
      <c r="J55" s="18">
        <v>252</v>
      </c>
      <c r="K55" s="17">
        <f>H107</f>
        <v>0.01948181818181815</v>
      </c>
      <c r="L55">
        <f t="shared" si="0"/>
        <v>0.00651893465194396</v>
      </c>
      <c r="M55">
        <f t="shared" si="1"/>
        <v>4.9094181818181735</v>
      </c>
    </row>
    <row r="56" spans="1:13" ht="15.75">
      <c r="A56" s="1">
        <v>206.37</v>
      </c>
      <c r="B56" s="147">
        <v>7.33E-05</v>
      </c>
      <c r="C56" s="138"/>
      <c r="F56">
        <f>A224</f>
        <v>226.02</v>
      </c>
      <c r="G56">
        <f>B224</f>
        <v>0</v>
      </c>
      <c r="J56" s="18">
        <v>253</v>
      </c>
      <c r="K56" s="17">
        <f>H109</f>
        <v>0.027399999999999973</v>
      </c>
      <c r="L56">
        <f t="shared" si="0"/>
        <v>0.0091684876532707</v>
      </c>
      <c r="M56">
        <f t="shared" si="1"/>
        <v>6.932199999999993</v>
      </c>
    </row>
    <row r="57" spans="1:13" ht="15.75">
      <c r="A57" s="1">
        <v>206.48</v>
      </c>
      <c r="B57" s="147">
        <v>-0.000158</v>
      </c>
      <c r="C57" s="138"/>
      <c r="E57">
        <v>227</v>
      </c>
      <c r="F57">
        <f>A232</f>
        <v>226.95</v>
      </c>
      <c r="G57">
        <f>B232</f>
        <v>8.93E-05</v>
      </c>
      <c r="H57">
        <f>(G58)-(((G58-G57)*(F58-E57))/(F58-F57))</f>
        <v>9.105000000000033E-05</v>
      </c>
      <c r="J57" s="18">
        <v>254</v>
      </c>
      <c r="K57" s="17">
        <f>H111</f>
        <v>0.03659166666666658</v>
      </c>
      <c r="L57">
        <f t="shared" si="0"/>
        <v>0.012244169490727368</v>
      </c>
      <c r="M57">
        <f t="shared" si="1"/>
        <v>9.294283333333311</v>
      </c>
    </row>
    <row r="58" spans="1:13" ht="15.75">
      <c r="A58" s="1">
        <v>206.6</v>
      </c>
      <c r="B58" s="147">
        <v>0.000145</v>
      </c>
      <c r="C58" s="138"/>
      <c r="F58">
        <f>A233</f>
        <v>227.07</v>
      </c>
      <c r="G58">
        <f>B233</f>
        <v>9.35E-05</v>
      </c>
      <c r="J58" s="18">
        <v>255</v>
      </c>
      <c r="K58" s="17">
        <f>H113</f>
        <v>0.04643333333333326</v>
      </c>
      <c r="L58">
        <f t="shared" si="0"/>
        <v>0.015537351947695956</v>
      </c>
      <c r="M58">
        <f t="shared" si="1"/>
        <v>11.840499999999981</v>
      </c>
    </row>
    <row r="59" spans="1:13" ht="15.75">
      <c r="A59" s="1">
        <v>206.72</v>
      </c>
      <c r="B59" s="147">
        <v>-4.79E-05</v>
      </c>
      <c r="C59" s="138"/>
      <c r="E59">
        <v>228</v>
      </c>
      <c r="F59">
        <f>A241</f>
        <v>228</v>
      </c>
      <c r="G59">
        <f>B241</f>
        <v>0.000144</v>
      </c>
      <c r="H59">
        <f>(G60)-(((G60-G59)*(F60-E59))/(F60-F59))</f>
        <v>0.000144</v>
      </c>
      <c r="J59" s="18">
        <v>256</v>
      </c>
      <c r="K59" s="17">
        <f>H115</f>
        <v>0.057236363636363495</v>
      </c>
      <c r="L59">
        <f t="shared" si="0"/>
        <v>0.019152222383872673</v>
      </c>
      <c r="M59">
        <f t="shared" si="1"/>
        <v>14.652509090909055</v>
      </c>
    </row>
    <row r="60" spans="1:13" ht="15.75">
      <c r="A60" s="1">
        <v>206.84</v>
      </c>
      <c r="B60" s="147">
        <v>0.000131</v>
      </c>
      <c r="C60" s="138"/>
      <c r="F60">
        <f>A242</f>
        <v>228.11</v>
      </c>
      <c r="G60">
        <f>B242</f>
        <v>9.38E-05</v>
      </c>
      <c r="J60" s="18">
        <v>257</v>
      </c>
      <c r="K60" s="17">
        <f>H117</f>
        <v>0.06648333333333345</v>
      </c>
      <c r="L60">
        <f t="shared" si="0"/>
        <v>0.02224640951879375</v>
      </c>
      <c r="M60">
        <f t="shared" si="1"/>
        <v>17.086216666666697</v>
      </c>
    </row>
    <row r="61" spans="1:13" ht="15.75">
      <c r="A61" s="1">
        <v>206.95</v>
      </c>
      <c r="B61" s="147">
        <v>-0.000165</v>
      </c>
      <c r="C61" s="138"/>
      <c r="E61">
        <v>229</v>
      </c>
      <c r="F61">
        <f>A249</f>
        <v>228.92</v>
      </c>
      <c r="G61">
        <f>B249</f>
        <v>-8.62E-06</v>
      </c>
      <c r="H61">
        <f>(G62)-(((G62-G61)*(F62-E61))/(F62-F61))</f>
        <v>2.859333333333774E-05</v>
      </c>
      <c r="J61" s="18">
        <v>258</v>
      </c>
      <c r="K61" s="17">
        <f>H119</f>
        <v>0.07492727272727266</v>
      </c>
      <c r="L61">
        <f t="shared" si="0"/>
        <v>0.025071889594644032</v>
      </c>
      <c r="M61">
        <f t="shared" si="1"/>
        <v>19.331236363636346</v>
      </c>
    </row>
    <row r="62" spans="1:13" ht="15.75">
      <c r="A62" s="1">
        <v>207.07</v>
      </c>
      <c r="B62" s="147">
        <v>0.000105</v>
      </c>
      <c r="C62" s="138"/>
      <c r="F62">
        <f>A250</f>
        <v>229.04</v>
      </c>
      <c r="G62">
        <f>B250</f>
        <v>4.72E-05</v>
      </c>
      <c r="J62" s="18">
        <v>259</v>
      </c>
      <c r="K62" s="17">
        <f>H121</f>
        <v>0.0814</v>
      </c>
      <c r="L62">
        <f t="shared" si="0"/>
        <v>0.02723776988964364</v>
      </c>
      <c r="M62">
        <f t="shared" si="1"/>
        <v>21.0826</v>
      </c>
    </row>
    <row r="63" spans="1:13" ht="15.75">
      <c r="A63" s="1">
        <v>207.19</v>
      </c>
      <c r="B63" s="147">
        <v>0.000198</v>
      </c>
      <c r="C63" s="138"/>
      <c r="E63">
        <v>230</v>
      </c>
      <c r="F63">
        <f>A258</f>
        <v>229.97</v>
      </c>
      <c r="G63">
        <f>B258</f>
        <v>6.19E-05</v>
      </c>
      <c r="H63">
        <f>(G64)-(((G64-G63)*(F64-E63))/(F64-F63))</f>
        <v>7.747272727272594E-05</v>
      </c>
      <c r="J63" s="18">
        <v>260</v>
      </c>
      <c r="K63" s="17">
        <f>H123</f>
        <v>0.0846363636363636</v>
      </c>
      <c r="L63">
        <f t="shared" si="0"/>
        <v>0.02832071003714342</v>
      </c>
      <c r="M63">
        <f t="shared" si="1"/>
        <v>22.005454545454537</v>
      </c>
    </row>
    <row r="64" spans="1:13" ht="15.75">
      <c r="A64" s="1">
        <v>207.31</v>
      </c>
      <c r="B64" s="147">
        <v>0.000139</v>
      </c>
      <c r="C64" s="138"/>
      <c r="F64">
        <f>A259</f>
        <v>230.08</v>
      </c>
      <c r="G64">
        <f>B259</f>
        <v>0.000119</v>
      </c>
      <c r="J64" s="18">
        <v>261</v>
      </c>
      <c r="K64" s="17">
        <f>H125</f>
        <v>0.08537272727272731</v>
      </c>
      <c r="L64">
        <f t="shared" si="0"/>
        <v>0.02856710934036671</v>
      </c>
      <c r="M64">
        <f t="shared" si="1"/>
        <v>22.28228181818183</v>
      </c>
    </row>
    <row r="65" spans="1:13" ht="15.75">
      <c r="A65" s="1">
        <v>207.42</v>
      </c>
      <c r="B65" s="147">
        <v>8.04E-05</v>
      </c>
      <c r="C65" s="138"/>
      <c r="E65">
        <v>231</v>
      </c>
      <c r="F65">
        <f>A266</f>
        <v>230.89</v>
      </c>
      <c r="G65">
        <f>B266</f>
        <v>8.35E-05</v>
      </c>
      <c r="H65">
        <f>(G66)-(((G66-G65)*(F66-E65))/(F66-F65))</f>
        <v>3.2349999999995596E-05</v>
      </c>
      <c r="J65" s="18">
        <v>262</v>
      </c>
      <c r="K65" s="17">
        <f>H127</f>
        <v>0.08324545454545455</v>
      </c>
      <c r="L65">
        <f t="shared" si="0"/>
        <v>0.02785528913105504</v>
      </c>
      <c r="M65">
        <f t="shared" si="1"/>
        <v>21.810309090909094</v>
      </c>
    </row>
    <row r="66" spans="1:13" ht="15.75">
      <c r="A66" s="1">
        <v>207.54</v>
      </c>
      <c r="B66" s="147">
        <v>-0.000103</v>
      </c>
      <c r="C66" s="138"/>
      <c r="F66">
        <f>A267</f>
        <v>231.01</v>
      </c>
      <c r="G66">
        <f>B267</f>
        <v>2.77E-05</v>
      </c>
      <c r="J66" s="18">
        <v>263</v>
      </c>
      <c r="K66" s="17">
        <f>H129</f>
        <v>0.0786818181818183</v>
      </c>
      <c r="L66">
        <f t="shared" si="0"/>
        <v>0.02632822184441211</v>
      </c>
      <c r="M66">
        <f t="shared" si="1"/>
        <v>20.693318181818213</v>
      </c>
    </row>
    <row r="67" spans="1:13" ht="15.75">
      <c r="A67" s="1">
        <v>207.66</v>
      </c>
      <c r="B67" s="147">
        <v>0.000181</v>
      </c>
      <c r="C67" s="138"/>
      <c r="E67">
        <v>232</v>
      </c>
      <c r="F67">
        <f>A275</f>
        <v>231.94</v>
      </c>
      <c r="G67">
        <f>B275</f>
        <v>2.29E-05</v>
      </c>
      <c r="H67">
        <f>(G68)-(((G68-G67)*(F68-E67))/(F68-F67))</f>
        <v>7.477272727272281E-05</v>
      </c>
      <c r="J67" s="18">
        <v>264</v>
      </c>
      <c r="K67" s="17">
        <f>H131</f>
        <v>0.0725272727272728</v>
      </c>
      <c r="L67">
        <f t="shared" si="0"/>
        <v>0.024268810384138615</v>
      </c>
      <c r="M67">
        <f t="shared" si="1"/>
        <v>19.14720000000002</v>
      </c>
    </row>
    <row r="68" spans="1:13" ht="15.75">
      <c r="A68" s="1">
        <v>207.78</v>
      </c>
      <c r="B68" s="147">
        <v>2.25E-05</v>
      </c>
      <c r="C68" s="138"/>
      <c r="F68">
        <f>A276</f>
        <v>232.05</v>
      </c>
      <c r="G68">
        <f>B276</f>
        <v>0.000118</v>
      </c>
      <c r="J68" s="18">
        <v>265</v>
      </c>
      <c r="K68" s="17">
        <f>H133</f>
        <v>0.0664333333333333</v>
      </c>
      <c r="L68">
        <f aca="true" t="shared" si="2" ref="L68:L98">K68/$K$104</f>
        <v>0.022229678701908166</v>
      </c>
      <c r="M68">
        <f aca="true" t="shared" si="3" ref="M68:M103">J68*K68</f>
        <v>17.604833333333325</v>
      </c>
    </row>
    <row r="69" spans="1:13" ht="15.75">
      <c r="A69" s="1">
        <v>207.9</v>
      </c>
      <c r="B69" s="147">
        <v>0.000157</v>
      </c>
      <c r="C69" s="138"/>
      <c r="E69">
        <v>233</v>
      </c>
      <c r="F69">
        <f>A284</f>
        <v>232.98</v>
      </c>
      <c r="G69">
        <f>B284</f>
        <v>0.000118</v>
      </c>
      <c r="H69">
        <f>(G70)-(((G70-G69)*(F70-E69))/(F70-F69))</f>
        <v>0.00010725454545454129</v>
      </c>
      <c r="J69" s="18">
        <v>266</v>
      </c>
      <c r="K69" s="17">
        <f>H135</f>
        <v>0.060272727272727235</v>
      </c>
      <c r="L69">
        <f t="shared" si="2"/>
        <v>0.02016823926383038</v>
      </c>
      <c r="M69">
        <f t="shared" si="3"/>
        <v>16.032545454545446</v>
      </c>
    </row>
    <row r="70" spans="1:13" ht="15.75">
      <c r="A70" s="1">
        <v>208.01</v>
      </c>
      <c r="B70" s="147">
        <v>2.22E-05</v>
      </c>
      <c r="C70" s="138"/>
      <c r="F70">
        <f>A285</f>
        <v>233.09</v>
      </c>
      <c r="G70">
        <f>B285</f>
        <v>5.89E-05</v>
      </c>
      <c r="J70" s="18">
        <v>267</v>
      </c>
      <c r="K70" s="17">
        <f>H137</f>
        <v>0.0555</v>
      </c>
      <c r="L70">
        <f t="shared" si="2"/>
        <v>0.018571206742938846</v>
      </c>
      <c r="M70">
        <f t="shared" si="3"/>
        <v>14.8185</v>
      </c>
    </row>
    <row r="71" spans="1:13" ht="15.75">
      <c r="A71" s="1">
        <v>208.13</v>
      </c>
      <c r="B71" s="147">
        <v>0.000232</v>
      </c>
      <c r="C71" s="138"/>
      <c r="E71">
        <v>234</v>
      </c>
      <c r="F71">
        <f>A292</f>
        <v>233.9</v>
      </c>
      <c r="G71">
        <f>B292</f>
        <v>6.46E-05</v>
      </c>
      <c r="H71">
        <f>(G72)-(((G72-G71)*(F72-E71))/(F72-F71))</f>
        <v>3.7600000000002554E-05</v>
      </c>
      <c r="J71" s="18">
        <v>268</v>
      </c>
      <c r="K71" s="17">
        <f>H139</f>
        <v>0.052649999999999995</v>
      </c>
      <c r="L71">
        <f t="shared" si="2"/>
        <v>0.017617550180463605</v>
      </c>
      <c r="M71">
        <f t="shared" si="3"/>
        <v>14.110199999999999</v>
      </c>
    </row>
    <row r="72" spans="1:13" ht="15.75">
      <c r="A72" s="1">
        <v>208.25</v>
      </c>
      <c r="B72" s="147">
        <v>0.000164</v>
      </c>
      <c r="C72" s="138"/>
      <c r="F72">
        <f>A293</f>
        <v>234.02</v>
      </c>
      <c r="G72">
        <f>B293</f>
        <v>3.22E-05</v>
      </c>
      <c r="J72" s="18">
        <v>269</v>
      </c>
      <c r="K72" s="17">
        <f>H141</f>
        <v>0.05310909090909095</v>
      </c>
      <c r="L72">
        <f t="shared" si="2"/>
        <v>0.017771169499139854</v>
      </c>
      <c r="M72">
        <f t="shared" si="3"/>
        <v>14.286345454545467</v>
      </c>
    </row>
    <row r="73" spans="1:13" ht="15.75">
      <c r="A73" s="1">
        <v>208.37</v>
      </c>
      <c r="B73" s="147">
        <v>-4.35E-05</v>
      </c>
      <c r="C73" s="138"/>
      <c r="E73">
        <v>235</v>
      </c>
      <c r="F73">
        <f>A301</f>
        <v>234.94</v>
      </c>
      <c r="G73">
        <f>B301</f>
        <v>5.93E-05</v>
      </c>
      <c r="H73">
        <f>(G74)-(((G74-G73)*(F74-E73))/(F74-F73))</f>
        <v>4.355E-05</v>
      </c>
      <c r="J73" s="18">
        <v>270</v>
      </c>
      <c r="K73" s="17">
        <f>H143</f>
        <v>0.0577181818181817</v>
      </c>
      <c r="L73">
        <f t="shared" si="2"/>
        <v>0.019313446619315066</v>
      </c>
      <c r="M73">
        <f t="shared" si="3"/>
        <v>15.58390909090906</v>
      </c>
    </row>
    <row r="74" spans="1:13" ht="15.75">
      <c r="A74" s="1">
        <v>208.48</v>
      </c>
      <c r="B74" s="147">
        <v>0.000151</v>
      </c>
      <c r="C74" s="138"/>
      <c r="F74">
        <f>A302</f>
        <v>235.06</v>
      </c>
      <c r="G74">
        <f>B302</f>
        <v>2.78E-05</v>
      </c>
      <c r="J74" s="18">
        <v>271</v>
      </c>
      <c r="K74" s="17">
        <f>H145</f>
        <v>0.06824545454545439</v>
      </c>
      <c r="L74">
        <f t="shared" si="2"/>
        <v>0.022836044065395838</v>
      </c>
      <c r="M74">
        <f t="shared" si="3"/>
        <v>18.49451818181814</v>
      </c>
    </row>
    <row r="75" spans="1:13" ht="15.75">
      <c r="A75" s="1">
        <v>208.6</v>
      </c>
      <c r="B75" s="147">
        <v>-2.15E-05</v>
      </c>
      <c r="C75" s="138"/>
      <c r="E75">
        <v>236</v>
      </c>
      <c r="F75">
        <f>A310</f>
        <v>235.98</v>
      </c>
      <c r="G75">
        <f>B310</f>
        <v>6.45E-05</v>
      </c>
      <c r="H75">
        <f>(G76)-(((G76-G75)*(F76-E75))/(F76-F75))</f>
        <v>6.898333333333545E-05</v>
      </c>
      <c r="J75" s="18">
        <v>272</v>
      </c>
      <c r="K75" s="17">
        <f>H147</f>
        <v>0.0841</v>
      </c>
      <c r="L75">
        <f t="shared" si="2"/>
        <v>0.028141234001462283</v>
      </c>
      <c r="M75">
        <f t="shared" si="3"/>
        <v>22.8752</v>
      </c>
    </row>
    <row r="76" spans="1:13" ht="15.75">
      <c r="A76" s="1">
        <v>208.72</v>
      </c>
      <c r="B76" s="147">
        <v>4.27E-05</v>
      </c>
      <c r="C76" s="138"/>
      <c r="F76">
        <f>A311</f>
        <v>236.1</v>
      </c>
      <c r="G76">
        <f>B311</f>
        <v>9.14E-05</v>
      </c>
      <c r="J76" s="18">
        <v>273</v>
      </c>
      <c r="K76" s="17">
        <f>H149</f>
        <v>0.104727272727273</v>
      </c>
      <c r="L76">
        <f t="shared" si="2"/>
        <v>0.035043456458420316</v>
      </c>
      <c r="M76">
        <f t="shared" si="3"/>
        <v>28.59054545454553</v>
      </c>
    </row>
    <row r="77" spans="1:13" ht="15.75">
      <c r="A77" s="1">
        <v>208.84</v>
      </c>
      <c r="B77" s="147">
        <v>5.3E-05</v>
      </c>
      <c r="C77" s="138"/>
      <c r="E77">
        <v>237</v>
      </c>
      <c r="F77">
        <f>A318</f>
        <v>236.91</v>
      </c>
      <c r="G77">
        <f>B318</f>
        <v>6.98E-05</v>
      </c>
      <c r="H77">
        <f>(G78)-(((G78-G77)*(F78-E77))/(F78-F77))</f>
        <v>2.3572727272731256E-05</v>
      </c>
      <c r="J77" s="18">
        <v>274</v>
      </c>
      <c r="K77" s="17">
        <f>H151</f>
        <v>0.1268181818181819</v>
      </c>
      <c r="L77">
        <f t="shared" si="2"/>
        <v>0.04243543555511828</v>
      </c>
      <c r="M77">
        <f t="shared" si="3"/>
        <v>34.74818181818184</v>
      </c>
    </row>
    <row r="78" spans="1:13" ht="15.75">
      <c r="A78" s="1">
        <v>208.95</v>
      </c>
      <c r="B78" s="147">
        <v>-0.000147</v>
      </c>
      <c r="C78" s="138"/>
      <c r="F78">
        <f>A319</f>
        <v>237.02</v>
      </c>
      <c r="G78">
        <f>B319</f>
        <v>1.33E-05</v>
      </c>
      <c r="J78" s="18">
        <v>275</v>
      </c>
      <c r="K78" s="17">
        <f>H153</f>
        <v>0.14745454545454573</v>
      </c>
      <c r="L78">
        <f t="shared" si="2"/>
        <v>0.04934069997878274</v>
      </c>
      <c r="M78">
        <f t="shared" si="3"/>
        <v>40.550000000000075</v>
      </c>
    </row>
    <row r="79" spans="1:13" ht="15.75">
      <c r="A79" s="1">
        <v>209.07</v>
      </c>
      <c r="B79" s="147">
        <v>7.32E-05</v>
      </c>
      <c r="C79" s="138"/>
      <c r="E79">
        <v>238</v>
      </c>
      <c r="F79">
        <f>A327</f>
        <v>237.94</v>
      </c>
      <c r="G79">
        <f>B327</f>
        <v>9.46E-05</v>
      </c>
      <c r="H79">
        <f>(G80)-(((G80-G79)*(F80-E79))/(F80-F79))</f>
        <v>0.0001138</v>
      </c>
      <c r="J79" s="18">
        <v>276</v>
      </c>
      <c r="K79" s="17">
        <f>H155</f>
        <v>0.16</v>
      </c>
      <c r="L79">
        <f t="shared" si="2"/>
        <v>0.05353861403369757</v>
      </c>
      <c r="M79">
        <f t="shared" si="3"/>
        <v>44.160000000000004</v>
      </c>
    </row>
    <row r="80" spans="1:13" ht="15.75">
      <c r="A80" s="1">
        <v>209.19</v>
      </c>
      <c r="B80" s="147">
        <v>5.2E-05</v>
      </c>
      <c r="C80" s="138"/>
      <c r="F80">
        <f>A328</f>
        <v>238.06</v>
      </c>
      <c r="G80">
        <f>B328</f>
        <v>0.000133</v>
      </c>
      <c r="J80" s="18">
        <v>277</v>
      </c>
      <c r="K80" s="17">
        <f>H157</f>
        <v>0.163</v>
      </c>
      <c r="L80">
        <f t="shared" si="2"/>
        <v>0.0545424630468294</v>
      </c>
      <c r="M80">
        <f t="shared" si="3"/>
        <v>45.151</v>
      </c>
    </row>
    <row r="81" spans="1:13" ht="15.75">
      <c r="A81" s="1">
        <v>209.31</v>
      </c>
      <c r="B81" s="147">
        <v>0.000165</v>
      </c>
      <c r="C81" s="138"/>
      <c r="E81">
        <v>239</v>
      </c>
      <c r="F81">
        <f>A336</f>
        <v>238.98</v>
      </c>
      <c r="G81">
        <f>B336</f>
        <v>6.74E-05</v>
      </c>
      <c r="H81">
        <f>(G82)-(((G82-G81)*(F82-E81))/(F82-F81))</f>
        <v>7.8666666666672E-05</v>
      </c>
      <c r="J81" s="18">
        <v>278</v>
      </c>
      <c r="K81" s="17">
        <f>H159</f>
        <v>0.156090909090909</v>
      </c>
      <c r="L81">
        <f t="shared" si="2"/>
        <v>0.0522305683499197</v>
      </c>
      <c r="M81">
        <f t="shared" si="3"/>
        <v>43.3932727272727</v>
      </c>
    </row>
    <row r="82" spans="1:13" ht="15.75">
      <c r="A82" s="1">
        <v>209.42</v>
      </c>
      <c r="B82" s="147">
        <v>-0.000123</v>
      </c>
      <c r="C82" s="138"/>
      <c r="F82">
        <f>A337</f>
        <v>239.1</v>
      </c>
      <c r="G82">
        <f>B337</f>
        <v>0.000135</v>
      </c>
      <c r="J82" s="18">
        <v>279</v>
      </c>
      <c r="K82" s="17">
        <f>H161</f>
        <v>0.141272727272727</v>
      </c>
      <c r="L82">
        <f t="shared" si="2"/>
        <v>0.04727216261838969</v>
      </c>
      <c r="M82">
        <f t="shared" si="3"/>
        <v>39.41509090909083</v>
      </c>
    </row>
    <row r="83" spans="1:13" ht="15.75">
      <c r="A83" s="1">
        <v>209.54</v>
      </c>
      <c r="B83" s="147">
        <v>-2.04E-05</v>
      </c>
      <c r="C83" s="138"/>
      <c r="E83">
        <v>240</v>
      </c>
      <c r="F83">
        <f>A344</f>
        <v>239.9</v>
      </c>
      <c r="G83">
        <f>B344</f>
        <v>0.000146</v>
      </c>
      <c r="H83">
        <f>(G84)-(((G84-G83)*(F84-E83))/(F84-F83))</f>
        <v>0.0001351666666666677</v>
      </c>
      <c r="J83" s="18">
        <v>280</v>
      </c>
      <c r="K83" s="17">
        <f>H163</f>
        <v>0.12199999999999953</v>
      </c>
      <c r="L83">
        <f t="shared" si="2"/>
        <v>0.04082319320069424</v>
      </c>
      <c r="M83">
        <f t="shared" si="3"/>
        <v>34.15999999999987</v>
      </c>
    </row>
    <row r="84" spans="1:13" ht="15.75">
      <c r="A84" s="1">
        <v>209.66</v>
      </c>
      <c r="B84" s="147">
        <v>-7.1E-05</v>
      </c>
      <c r="C84" s="138"/>
      <c r="F84">
        <f>A345</f>
        <v>240.02</v>
      </c>
      <c r="G84">
        <f>B345</f>
        <v>0.000133</v>
      </c>
      <c r="J84" s="18">
        <v>281</v>
      </c>
      <c r="K84" s="17">
        <f>H165</f>
        <v>0.10245454545454573</v>
      </c>
      <c r="L84">
        <f t="shared" si="2"/>
        <v>0.03428296478180529</v>
      </c>
      <c r="M84">
        <f t="shared" si="3"/>
        <v>28.78972727272735</v>
      </c>
    </row>
    <row r="85" spans="1:13" ht="15.75">
      <c r="A85" s="1">
        <v>209.78</v>
      </c>
      <c r="B85" s="147">
        <v>-5.04E-05</v>
      </c>
      <c r="C85" s="138"/>
      <c r="E85">
        <v>241</v>
      </c>
      <c r="F85">
        <f>A353</f>
        <v>240.94</v>
      </c>
      <c r="G85">
        <f>B353</f>
        <v>0.00015</v>
      </c>
      <c r="H85">
        <f>(G86)-(((G86-G85)*(F86-E85))/(F86-F85))</f>
        <v>0.00015490909090909048</v>
      </c>
      <c r="J85" s="18">
        <v>282</v>
      </c>
      <c r="K85" s="17">
        <f>H167</f>
        <v>0.08366363636363658</v>
      </c>
      <c r="L85">
        <f t="shared" si="2"/>
        <v>0.027995219599552274</v>
      </c>
      <c r="M85">
        <f t="shared" si="3"/>
        <v>23.593145454545514</v>
      </c>
    </row>
    <row r="86" spans="1:13" ht="15.75">
      <c r="A86" s="1">
        <v>209.89</v>
      </c>
      <c r="B86" s="147">
        <v>5.01E-05</v>
      </c>
      <c r="C86" s="138"/>
      <c r="F86">
        <f>A354</f>
        <v>241.05</v>
      </c>
      <c r="G86">
        <f>B354</f>
        <v>0.000159</v>
      </c>
      <c r="J86" s="18">
        <v>283</v>
      </c>
      <c r="K86" s="17">
        <f>H169</f>
        <v>0.06690909090909106</v>
      </c>
      <c r="L86">
        <f t="shared" si="2"/>
        <v>0.022388874959546307</v>
      </c>
      <c r="M86">
        <f t="shared" si="3"/>
        <v>18.935272727272768</v>
      </c>
    </row>
    <row r="87" spans="1:13" ht="15.75">
      <c r="A87" s="1">
        <v>210.01</v>
      </c>
      <c r="B87" s="147">
        <v>5.97E-05</v>
      </c>
      <c r="C87" s="138"/>
      <c r="E87">
        <v>242</v>
      </c>
      <c r="F87">
        <f>A362</f>
        <v>241.97</v>
      </c>
      <c r="G87">
        <f>B362</f>
        <v>0.000267</v>
      </c>
      <c r="H87">
        <f>(G88)-(((G88-G87)*(F88-E87))/(F88-F87))</f>
        <v>0.00025525</v>
      </c>
      <c r="J87" s="18">
        <v>284</v>
      </c>
      <c r="K87" s="17">
        <f>H171</f>
        <v>0.0530727272727274</v>
      </c>
      <c r="L87">
        <f t="shared" si="2"/>
        <v>0.017759001632314045</v>
      </c>
      <c r="M87">
        <f t="shared" si="3"/>
        <v>15.072654545454583</v>
      </c>
    </row>
    <row r="88" spans="1:13" ht="15.75">
      <c r="A88" s="1">
        <v>210.13</v>
      </c>
      <c r="B88" s="147">
        <v>3.96E-05</v>
      </c>
      <c r="C88" s="138"/>
      <c r="F88">
        <f>A363</f>
        <v>242.09</v>
      </c>
      <c r="G88">
        <f>B363</f>
        <v>0.00022</v>
      </c>
      <c r="J88" s="18">
        <v>285</v>
      </c>
      <c r="K88" s="17">
        <f>H173</f>
        <v>0.041881818181818305</v>
      </c>
      <c r="L88">
        <f t="shared" si="2"/>
        <v>0.014014340616661672</v>
      </c>
      <c r="M88">
        <f t="shared" si="3"/>
        <v>11.936318181818217</v>
      </c>
    </row>
    <row r="89" spans="1:13" ht="15.75">
      <c r="A89" s="1">
        <v>210.25</v>
      </c>
      <c r="B89" s="147">
        <v>-1.97E-05</v>
      </c>
      <c r="C89" s="138"/>
      <c r="E89">
        <v>243</v>
      </c>
      <c r="F89">
        <f>A370</f>
        <v>242.89</v>
      </c>
      <c r="G89">
        <f>B370</f>
        <v>0.000295</v>
      </c>
      <c r="H89">
        <f>(G90)-(((G90-G89)*(F90-E89))/(F90-F89))</f>
        <v>0.0003371666666666703</v>
      </c>
      <c r="J89" s="18">
        <v>286</v>
      </c>
      <c r="K89" s="17">
        <f>H175</f>
        <v>0.033218181818181904</v>
      </c>
      <c r="L89">
        <f t="shared" si="2"/>
        <v>0.011115346345405194</v>
      </c>
      <c r="M89">
        <f t="shared" si="3"/>
        <v>9.500400000000024</v>
      </c>
    </row>
    <row r="90" spans="1:13" ht="15.75">
      <c r="A90" s="1">
        <v>210.36</v>
      </c>
      <c r="B90" s="147">
        <v>5.87E-05</v>
      </c>
      <c r="C90" s="138"/>
      <c r="F90">
        <f>A371</f>
        <v>243.01</v>
      </c>
      <c r="G90">
        <f>B371</f>
        <v>0.000341</v>
      </c>
      <c r="J90" s="18">
        <v>287</v>
      </c>
      <c r="K90" s="17">
        <f>H177</f>
        <v>0.026645454545454604</v>
      </c>
      <c r="L90">
        <f t="shared" si="2"/>
        <v>0.008916004416634541</v>
      </c>
      <c r="M90">
        <f t="shared" si="3"/>
        <v>7.647245454545471</v>
      </c>
    </row>
    <row r="91" spans="1:13" ht="15.75">
      <c r="A91" s="1">
        <v>210.48</v>
      </c>
      <c r="B91" s="147">
        <v>-0.000107</v>
      </c>
      <c r="C91" s="138"/>
      <c r="E91">
        <v>244</v>
      </c>
      <c r="F91">
        <f>A379</f>
        <v>243.93</v>
      </c>
      <c r="G91">
        <f>B379</f>
        <v>0.000355</v>
      </c>
      <c r="H91">
        <f>(G92)-(((G92-G91)*(F92-E91))/(F92-F91))</f>
        <v>0.0004014545454545472</v>
      </c>
      <c r="J91" s="18">
        <v>288</v>
      </c>
      <c r="K91" s="17">
        <f>H179</f>
        <v>0.021275000000000023</v>
      </c>
      <c r="L91">
        <f t="shared" si="2"/>
        <v>0.007118962584793232</v>
      </c>
      <c r="M91">
        <f t="shared" si="3"/>
        <v>6.127200000000006</v>
      </c>
    </row>
    <row r="92" spans="1:13" ht="15.75">
      <c r="A92" s="1">
        <v>210.6</v>
      </c>
      <c r="B92" s="147">
        <v>0.000116</v>
      </c>
      <c r="C92" s="138"/>
      <c r="F92">
        <f>A380</f>
        <v>244.04</v>
      </c>
      <c r="G92">
        <f>B380</f>
        <v>0.000428</v>
      </c>
      <c r="J92" s="18">
        <v>289</v>
      </c>
      <c r="K92" s="17">
        <f>H181</f>
        <v>0.017458333333333374</v>
      </c>
      <c r="L92">
        <f t="shared" si="2"/>
        <v>0.005841843562531077</v>
      </c>
      <c r="M92">
        <f t="shared" si="3"/>
        <v>5.045458333333345</v>
      </c>
    </row>
    <row r="93" spans="1:13" ht="15.75">
      <c r="A93" s="1">
        <v>210.72</v>
      </c>
      <c r="B93" s="147">
        <v>9.6E-05</v>
      </c>
      <c r="C93" s="138"/>
      <c r="E93">
        <v>245</v>
      </c>
      <c r="F93">
        <f>A388</f>
        <v>244.96</v>
      </c>
      <c r="G93">
        <f>B388</f>
        <v>0.00064</v>
      </c>
      <c r="H93">
        <f>(G94)-(((G94-G93)*(F94-E93))/(F94-F93))</f>
        <v>0.0006687272727272709</v>
      </c>
      <c r="J93" s="18">
        <v>290</v>
      </c>
      <c r="K93" s="17">
        <f>H183</f>
        <v>0.014083333333333349</v>
      </c>
      <c r="L93">
        <f t="shared" si="2"/>
        <v>0.00471251342275776</v>
      </c>
      <c r="M93">
        <f t="shared" si="3"/>
        <v>4.084166666666671</v>
      </c>
    </row>
    <row r="94" spans="1:13" ht="15.75">
      <c r="A94" s="1">
        <v>210.83</v>
      </c>
      <c r="B94" s="147">
        <v>0.000277</v>
      </c>
      <c r="C94" s="138"/>
      <c r="F94">
        <f>A389</f>
        <v>245.07</v>
      </c>
      <c r="G94">
        <f>B389</f>
        <v>0.000719</v>
      </c>
      <c r="J94" s="18">
        <v>291</v>
      </c>
      <c r="K94" s="17">
        <f>H185</f>
        <v>0.011772727272727301</v>
      </c>
      <c r="L94">
        <f t="shared" si="2"/>
        <v>0.0039393468848658245</v>
      </c>
      <c r="M94">
        <f t="shared" si="3"/>
        <v>3.4258636363636445</v>
      </c>
    </row>
    <row r="95" spans="1:13" ht="15.75">
      <c r="A95" s="1">
        <v>210.95</v>
      </c>
      <c r="B95" s="147">
        <v>-5.69E-05</v>
      </c>
      <c r="C95" s="138"/>
      <c r="E95">
        <v>246</v>
      </c>
      <c r="F95">
        <f>A397</f>
        <v>245.99</v>
      </c>
      <c r="G95">
        <f>B397</f>
        <v>0.00109</v>
      </c>
      <c r="H95">
        <f>(G96)-(((G96-G95)*(F96-E95))/(F96-F95))</f>
        <v>0.0010999999999999905</v>
      </c>
      <c r="J95" s="18">
        <v>292</v>
      </c>
      <c r="K95" s="17">
        <f>H187</f>
        <v>0.009707272727272752</v>
      </c>
      <c r="L95">
        <f t="shared" si="2"/>
        <v>0.0032482120491580915</v>
      </c>
      <c r="M95">
        <f t="shared" si="3"/>
        <v>2.8345236363636435</v>
      </c>
    </row>
    <row r="96" spans="1:13" ht="15.75">
      <c r="A96" s="1">
        <v>211.07</v>
      </c>
      <c r="B96" s="147">
        <v>0.000245</v>
      </c>
      <c r="C96" s="138"/>
      <c r="F96">
        <f>A398</f>
        <v>246.11</v>
      </c>
      <c r="G96">
        <f>B398</f>
        <v>0.00121</v>
      </c>
      <c r="J96" s="18">
        <v>293</v>
      </c>
      <c r="K96" s="17">
        <f>H189</f>
        <v>0.008062727272727301</v>
      </c>
      <c r="L96">
        <f t="shared" si="2"/>
        <v>0.0026979202719594627</v>
      </c>
      <c r="M96">
        <f t="shared" si="3"/>
        <v>2.362379090909099</v>
      </c>
    </row>
    <row r="97" spans="1:13" ht="15.75">
      <c r="A97" s="1">
        <v>211.19</v>
      </c>
      <c r="B97" s="147">
        <v>0.000113</v>
      </c>
      <c r="C97" s="138"/>
      <c r="E97">
        <v>247</v>
      </c>
      <c r="F97">
        <f>A405</f>
        <v>246.91</v>
      </c>
      <c r="G97">
        <f>B405</f>
        <v>0.00176</v>
      </c>
      <c r="H97">
        <f>(G98)-(((G98-G97)*(F98-E97))/(F98-F97))</f>
        <v>0.0018745454545454447</v>
      </c>
      <c r="J97" s="18">
        <v>294</v>
      </c>
      <c r="K97" s="17">
        <f>H191</f>
        <v>0.006800909090909121</v>
      </c>
      <c r="L97">
        <f t="shared" si="2"/>
        <v>0.0022756952931028028</v>
      </c>
      <c r="M97">
        <f t="shared" si="3"/>
        <v>1.9994672727272818</v>
      </c>
    </row>
    <row r="98" spans="1:13" ht="15.75">
      <c r="A98" s="1">
        <v>211.3</v>
      </c>
      <c r="B98" s="147">
        <v>3.73E-05</v>
      </c>
      <c r="C98" s="138"/>
      <c r="F98">
        <f>A406</f>
        <v>247.02</v>
      </c>
      <c r="G98">
        <f>B406</f>
        <v>0.0019</v>
      </c>
      <c r="J98" s="18">
        <v>295</v>
      </c>
      <c r="K98" s="17">
        <f>H193</f>
        <v>0.00557818181818184</v>
      </c>
      <c r="L98">
        <f t="shared" si="2"/>
        <v>0.0018665507710839179</v>
      </c>
      <c r="M98">
        <f t="shared" si="3"/>
        <v>1.6455636363636428</v>
      </c>
    </row>
    <row r="99" spans="1:13" ht="15.75">
      <c r="A99" s="1">
        <v>211.42</v>
      </c>
      <c r="B99" s="147">
        <v>0.000102</v>
      </c>
      <c r="C99" s="138"/>
      <c r="E99">
        <v>248</v>
      </c>
      <c r="F99">
        <f>A414</f>
        <v>247.94</v>
      </c>
      <c r="G99">
        <f>B414</f>
        <v>0.00314</v>
      </c>
      <c r="H99">
        <f>(G100)-(((G100-G99)*(F100-E99))/(F100-F99))</f>
        <v>0.003178181818181815</v>
      </c>
      <c r="J99" s="18">
        <v>296</v>
      </c>
      <c r="K99" s="17">
        <f>H195</f>
        <v>0.004491818181818181</v>
      </c>
      <c r="L99">
        <f>K99/$K$104</f>
        <v>0.0015030357496619298</v>
      </c>
      <c r="M99">
        <f t="shared" si="3"/>
        <v>1.3295781818181815</v>
      </c>
    </row>
    <row r="100" spans="1:13" ht="15.75">
      <c r="A100" s="1">
        <v>211.54</v>
      </c>
      <c r="B100" s="147">
        <v>-9.22E-06</v>
      </c>
      <c r="C100" s="138"/>
      <c r="F100">
        <f>A415</f>
        <v>248.05</v>
      </c>
      <c r="G100">
        <f>B415</f>
        <v>0.00321</v>
      </c>
      <c r="J100" s="18">
        <v>297</v>
      </c>
      <c r="K100" s="17">
        <f>H197</f>
        <v>0.0037200000000000154</v>
      </c>
      <c r="L100">
        <f>K100/$K$104</f>
        <v>0.0012447727762834736</v>
      </c>
      <c r="M100">
        <f t="shared" si="3"/>
        <v>1.1048400000000045</v>
      </c>
    </row>
    <row r="101" spans="1:13" ht="15.75">
      <c r="A101" s="1">
        <v>211.66</v>
      </c>
      <c r="B101" s="147">
        <v>-1.83E-05</v>
      </c>
      <c r="C101" s="138"/>
      <c r="E101">
        <v>249</v>
      </c>
      <c r="F101">
        <f>A423</f>
        <v>248.97</v>
      </c>
      <c r="G101">
        <f>B423</f>
        <v>0.00529</v>
      </c>
      <c r="H101">
        <f>(G102)-(((G102-G101)*(F102-E101))/(F102-F101))</f>
        <v>0.005369090909090902</v>
      </c>
      <c r="J101" s="18">
        <v>298</v>
      </c>
      <c r="K101" s="17">
        <f>H199</f>
        <v>0.003048181818181794</v>
      </c>
      <c r="L101">
        <f>K101/$K$104</f>
        <v>0.0010199714366760598</v>
      </c>
      <c r="M101">
        <f t="shared" si="3"/>
        <v>0.9083581818181746</v>
      </c>
    </row>
    <row r="102" spans="1:13" ht="15.75">
      <c r="A102" s="1">
        <v>211.77</v>
      </c>
      <c r="B102" s="147">
        <v>9.11E-05</v>
      </c>
      <c r="C102" s="138"/>
      <c r="F102">
        <f>A424</f>
        <v>249.08</v>
      </c>
      <c r="G102">
        <f>B424</f>
        <v>0.00558</v>
      </c>
      <c r="J102" s="18">
        <v>299</v>
      </c>
      <c r="K102" s="17">
        <f>H201</f>
        <v>0.00247545454545454</v>
      </c>
      <c r="L102">
        <f>K102/$K$104</f>
        <v>0.0008283275341690804</v>
      </c>
      <c r="M102">
        <f t="shared" si="3"/>
        <v>0.7401609090909074</v>
      </c>
    </row>
    <row r="103" spans="1:13" ht="15.75">
      <c r="A103" s="1">
        <v>211.89</v>
      </c>
      <c r="B103" s="147">
        <v>0</v>
      </c>
      <c r="C103" s="138"/>
      <c r="E103">
        <v>250</v>
      </c>
      <c r="F103">
        <f>A432</f>
        <v>250</v>
      </c>
      <c r="G103">
        <f>B432</f>
        <v>0.00847</v>
      </c>
      <c r="H103">
        <f>(G104)-(((G104-G103)*(F104-E103))/(F104-F103))</f>
        <v>0.00847</v>
      </c>
      <c r="J103" s="18">
        <v>300</v>
      </c>
      <c r="K103" s="17">
        <f>H203</f>
        <v>0.002053636363636365</v>
      </c>
      <c r="L103">
        <f>K103/$K$104</f>
        <v>0.0006871802789893347</v>
      </c>
      <c r="M103">
        <f t="shared" si="3"/>
        <v>0.6160909090909096</v>
      </c>
    </row>
    <row r="104" spans="1:13" ht="15.75">
      <c r="A104" s="1">
        <v>212.01</v>
      </c>
      <c r="B104" s="147">
        <v>7.2E-05</v>
      </c>
      <c r="C104" s="138"/>
      <c r="F104">
        <f>A433</f>
        <v>250.11</v>
      </c>
      <c r="G104">
        <f>B433</f>
        <v>0.00894</v>
      </c>
      <c r="K104" s="17">
        <f>SUM(K3:K103)</f>
        <v>2.98849723489844</v>
      </c>
      <c r="L104" s="30">
        <f>SUM(L3:L103)</f>
        <v>0.9999153420665589</v>
      </c>
      <c r="M104">
        <f>SUM(M3:M103)</f>
        <v>811.7295466061723</v>
      </c>
    </row>
    <row r="105" spans="1:13" ht="15.75">
      <c r="A105" s="1">
        <v>212.13</v>
      </c>
      <c r="B105" s="147">
        <v>3.58E-05</v>
      </c>
      <c r="C105" s="138"/>
      <c r="E105">
        <v>251</v>
      </c>
      <c r="F105">
        <f>A440</f>
        <v>250.91</v>
      </c>
      <c r="G105">
        <f>B440</f>
        <v>0.0128</v>
      </c>
      <c r="H105">
        <f>(G106)-(((G106-G105)*(F106-E105))/(F106-F105))</f>
        <v>0.013250000000000001</v>
      </c>
      <c r="L105" s="113" t="s">
        <v>9</v>
      </c>
      <c r="M105">
        <f>M104/K104</f>
        <v>271.61796809685114</v>
      </c>
    </row>
    <row r="106" spans="1:7" ht="15.75">
      <c r="A106" s="1">
        <v>212.24</v>
      </c>
      <c r="B106" s="147">
        <v>0.000169</v>
      </c>
      <c r="C106" s="138"/>
      <c r="F106">
        <f>A441</f>
        <v>251.03</v>
      </c>
      <c r="G106">
        <f>B441</f>
        <v>0.0134</v>
      </c>
    </row>
    <row r="107" spans="1:8" ht="15.75">
      <c r="A107" s="1">
        <v>212.36</v>
      </c>
      <c r="B107" s="147">
        <v>-7.97E-05</v>
      </c>
      <c r="C107" s="138"/>
      <c r="E107">
        <v>252</v>
      </c>
      <c r="F107">
        <f>A449</f>
        <v>251.94</v>
      </c>
      <c r="G107">
        <f>B449</f>
        <v>0.0191</v>
      </c>
      <c r="H107">
        <f>(G108)-(((G108-G107)*(F108-E107))/(F108-F107))</f>
        <v>0.01948181818181815</v>
      </c>
    </row>
    <row r="108" spans="1:7" ht="15.75">
      <c r="A108" s="1">
        <v>212.48</v>
      </c>
      <c r="B108" s="147">
        <v>9.68E-05</v>
      </c>
      <c r="C108" s="138"/>
      <c r="F108">
        <f>A450</f>
        <v>252.05</v>
      </c>
      <c r="G108">
        <f>B450</f>
        <v>0.0198</v>
      </c>
    </row>
    <row r="109" spans="1:8" ht="15.75">
      <c r="A109" s="1">
        <v>212.59</v>
      </c>
      <c r="B109" s="147">
        <v>3.5E-05</v>
      </c>
      <c r="C109" s="138"/>
      <c r="E109">
        <v>253</v>
      </c>
      <c r="F109">
        <f>A458</f>
        <v>252.97</v>
      </c>
      <c r="G109">
        <f>B458</f>
        <v>0.0271</v>
      </c>
      <c r="H109">
        <f>(G110)-(((G110-G109)*(F110-E109))/(F110-F109))</f>
        <v>0.027399999999999973</v>
      </c>
    </row>
    <row r="110" spans="1:7" ht="15.75">
      <c r="A110" s="1">
        <v>212.71</v>
      </c>
      <c r="B110" s="147">
        <v>-3.48E-05</v>
      </c>
      <c r="C110" s="138"/>
      <c r="F110">
        <f>A459</f>
        <v>253.08</v>
      </c>
      <c r="G110">
        <f>B459</f>
        <v>0.0282</v>
      </c>
    </row>
    <row r="111" spans="1:8" ht="15.75">
      <c r="A111" s="1">
        <v>212.83</v>
      </c>
      <c r="B111" s="147">
        <v>0.00013</v>
      </c>
      <c r="C111" s="138"/>
      <c r="E111">
        <v>254</v>
      </c>
      <c r="F111">
        <f>A467</f>
        <v>253.99</v>
      </c>
      <c r="G111">
        <f>B467</f>
        <v>0.0365</v>
      </c>
      <c r="H111">
        <f>(G112)-(((G112-G111)*(F112-E111))/(F112-F111))</f>
        <v>0.03659166666666658</v>
      </c>
    </row>
    <row r="112" spans="1:7" ht="15.75">
      <c r="A112" s="1">
        <v>212.95</v>
      </c>
      <c r="B112" s="147">
        <v>7.74E-05</v>
      </c>
      <c r="C112" s="138"/>
      <c r="F112">
        <f>A468</f>
        <v>254.11</v>
      </c>
      <c r="G112">
        <f>B468</f>
        <v>0.0376</v>
      </c>
    </row>
    <row r="113" spans="1:8" ht="15.75">
      <c r="A113" s="1">
        <v>213.06</v>
      </c>
      <c r="B113" s="147">
        <v>-5.13E-05</v>
      </c>
      <c r="C113" s="138"/>
      <c r="E113">
        <v>255</v>
      </c>
      <c r="F113">
        <f>A475</f>
        <v>254.9</v>
      </c>
      <c r="G113">
        <f>B475</f>
        <v>0.0456</v>
      </c>
      <c r="H113">
        <f>(G114)-(((G114-G113)*(F114-E113))/(F114-F113))</f>
        <v>0.04643333333333326</v>
      </c>
    </row>
    <row r="114" spans="1:7" ht="15.75">
      <c r="A114" s="1">
        <v>213.18</v>
      </c>
      <c r="B114" s="147">
        <v>5.1E-05</v>
      </c>
      <c r="C114" s="138"/>
      <c r="F114">
        <f>A476</f>
        <v>255.02</v>
      </c>
      <c r="G114">
        <f>B476</f>
        <v>0.0466</v>
      </c>
    </row>
    <row r="115" spans="1:8" ht="15.75">
      <c r="A115" s="1">
        <v>213.3</v>
      </c>
      <c r="B115" s="147">
        <v>0.000211</v>
      </c>
      <c r="C115" s="138"/>
      <c r="E115">
        <v>256</v>
      </c>
      <c r="F115">
        <f>A484</f>
        <v>255.93</v>
      </c>
      <c r="G115">
        <f>B484</f>
        <v>0.0566</v>
      </c>
      <c r="H115">
        <f>(G116)-(((G116-G115)*(F116-E115))/(F116-F115))</f>
        <v>0.057236363636363495</v>
      </c>
    </row>
    <row r="116" spans="1:7" ht="15.75">
      <c r="A116" s="1">
        <v>213.42</v>
      </c>
      <c r="B116" s="147">
        <v>1.68E-05</v>
      </c>
      <c r="C116" s="138"/>
      <c r="F116">
        <f>A485</f>
        <v>256.04</v>
      </c>
      <c r="G116">
        <f>B485</f>
        <v>0.0576</v>
      </c>
    </row>
    <row r="117" spans="1:8" ht="15.75">
      <c r="A117" s="1">
        <v>213.53</v>
      </c>
      <c r="B117" s="147">
        <v>5.85E-05</v>
      </c>
      <c r="C117" s="138"/>
      <c r="E117">
        <v>257</v>
      </c>
      <c r="F117">
        <f>A493</f>
        <v>256.95</v>
      </c>
      <c r="G117">
        <f>B493</f>
        <v>0.0659</v>
      </c>
      <c r="H117">
        <f>(G118)-(((G118-G117)*(F118-E117))/(F118-F117))</f>
        <v>0.06648333333333345</v>
      </c>
    </row>
    <row r="118" spans="1:7" ht="15.75">
      <c r="A118" s="1">
        <v>213.65</v>
      </c>
      <c r="B118" s="147">
        <v>1.66E-05</v>
      </c>
      <c r="C118" s="138"/>
      <c r="F118">
        <f>A494</f>
        <v>257.07</v>
      </c>
      <c r="G118">
        <f>B494</f>
        <v>0.0673</v>
      </c>
    </row>
    <row r="119" spans="1:8" ht="15.75">
      <c r="A119" s="1">
        <v>213.77</v>
      </c>
      <c r="B119" s="147">
        <v>-3.31E-05</v>
      </c>
      <c r="C119" s="138"/>
      <c r="E119">
        <v>258</v>
      </c>
      <c r="F119">
        <f>A502</f>
        <v>257.98</v>
      </c>
      <c r="G119">
        <f>B502</f>
        <v>0.0748</v>
      </c>
      <c r="H119">
        <f>(G120)-(((G120-G119)*(F120-E119))/(F120-F119))</f>
        <v>0.07492727272727266</v>
      </c>
    </row>
    <row r="120" spans="1:7" ht="15.75">
      <c r="A120" s="1">
        <v>213.88</v>
      </c>
      <c r="B120" s="147">
        <v>0.000107</v>
      </c>
      <c r="C120" s="138"/>
      <c r="F120">
        <f>A503</f>
        <v>258.09</v>
      </c>
      <c r="G120">
        <f>B503</f>
        <v>0.0755</v>
      </c>
    </row>
    <row r="121" spans="1:8" ht="15.75">
      <c r="A121" s="1">
        <v>214</v>
      </c>
      <c r="B121" s="147">
        <v>6.55E-05</v>
      </c>
      <c r="C121" s="138"/>
      <c r="E121">
        <v>259</v>
      </c>
      <c r="F121">
        <f>A511</f>
        <v>259</v>
      </c>
      <c r="G121">
        <f>B511</f>
        <v>0.0814</v>
      </c>
      <c r="H121">
        <f>(G122)-(((G122-G121)*(F122-E121))/(F122-F121))</f>
        <v>0.0814</v>
      </c>
    </row>
    <row r="122" spans="1:7" ht="15.75">
      <c r="A122" s="1">
        <v>214.12</v>
      </c>
      <c r="B122" s="147">
        <v>4.89E-05</v>
      </c>
      <c r="C122" s="138"/>
      <c r="F122">
        <f>A512</f>
        <v>259.11</v>
      </c>
      <c r="G122">
        <f>B512</f>
        <v>0.0815</v>
      </c>
    </row>
    <row r="123" spans="1:8" ht="15.75">
      <c r="A123" s="1">
        <v>214.24</v>
      </c>
      <c r="B123" s="147">
        <v>-7.29E-05</v>
      </c>
      <c r="C123" s="138"/>
      <c r="E123">
        <v>260</v>
      </c>
      <c r="F123">
        <f>A519</f>
        <v>259.91</v>
      </c>
      <c r="G123">
        <f>B519</f>
        <v>0.0848</v>
      </c>
      <c r="H123">
        <f>(G124)-(((G124-G123)*(F124-E123))/(F124-F123))</f>
        <v>0.0846363636363636</v>
      </c>
    </row>
    <row r="124" spans="1:7" ht="15.75">
      <c r="A124" s="1">
        <v>214.35</v>
      </c>
      <c r="B124" s="147">
        <v>4.84E-05</v>
      </c>
      <c r="C124" s="138"/>
      <c r="F124">
        <f>A520</f>
        <v>260.02</v>
      </c>
      <c r="G124">
        <f>B520</f>
        <v>0.0846</v>
      </c>
    </row>
    <row r="125" spans="1:8" ht="15.75">
      <c r="A125" s="1">
        <v>214.47</v>
      </c>
      <c r="B125" s="147">
        <v>-8.02E-06</v>
      </c>
      <c r="C125" s="138"/>
      <c r="E125">
        <v>261</v>
      </c>
      <c r="F125">
        <f>A528</f>
        <v>260.93</v>
      </c>
      <c r="G125">
        <f>B528</f>
        <v>0.0855</v>
      </c>
      <c r="H125">
        <f>(G126)-(((G126-G125)*(F126-E125))/(F126-F125))</f>
        <v>0.08537272727272731</v>
      </c>
    </row>
    <row r="126" spans="1:7" ht="15.75">
      <c r="A126" s="1">
        <v>214.59</v>
      </c>
      <c r="B126" s="147">
        <v>-3.19E-05</v>
      </c>
      <c r="C126" s="138"/>
      <c r="F126">
        <f>A529</f>
        <v>261.04</v>
      </c>
      <c r="G126">
        <f>B529</f>
        <v>0.0853</v>
      </c>
    </row>
    <row r="127" spans="1:8" ht="15.75">
      <c r="A127" s="1">
        <v>214.7</v>
      </c>
      <c r="B127" s="147">
        <v>8.73E-05</v>
      </c>
      <c r="C127" s="138"/>
      <c r="E127">
        <v>262</v>
      </c>
      <c r="F127">
        <f>A537</f>
        <v>261.95</v>
      </c>
      <c r="G127">
        <f>B537</f>
        <v>0.0832</v>
      </c>
      <c r="H127">
        <f>(G128)-(((G128-G127)*(F128-E127))/(F128-F127))</f>
        <v>0.08324545454545455</v>
      </c>
    </row>
    <row r="128" spans="1:7" ht="15.75">
      <c r="A128" s="1">
        <v>214.82</v>
      </c>
      <c r="B128" s="147">
        <v>0.000111</v>
      </c>
      <c r="C128" s="138"/>
      <c r="F128">
        <f>A538</f>
        <v>262.06</v>
      </c>
      <c r="G128">
        <f>B538</f>
        <v>0.0833</v>
      </c>
    </row>
    <row r="129" spans="1:8" ht="15.75">
      <c r="A129" s="1">
        <v>214.94</v>
      </c>
      <c r="B129" s="147">
        <v>0.000244</v>
      </c>
      <c r="C129" s="138"/>
      <c r="E129">
        <v>263</v>
      </c>
      <c r="F129">
        <f>A546</f>
        <v>262.97</v>
      </c>
      <c r="G129">
        <f>B546</f>
        <v>0.0789</v>
      </c>
      <c r="H129">
        <f>(G130)-(((G130-G129)*(F130-E129))/(F130-F129))</f>
        <v>0.0786818181818183</v>
      </c>
    </row>
    <row r="130" spans="1:7" ht="15.75">
      <c r="A130" s="1">
        <v>215.06</v>
      </c>
      <c r="B130" s="147">
        <v>0.000109</v>
      </c>
      <c r="C130" s="138"/>
      <c r="F130">
        <f>A547</f>
        <v>263.08</v>
      </c>
      <c r="G130">
        <f>B547</f>
        <v>0.0781</v>
      </c>
    </row>
    <row r="131" spans="1:8" ht="15.75">
      <c r="A131" s="1">
        <v>215.17</v>
      </c>
      <c r="B131" s="147">
        <v>0.000187</v>
      </c>
      <c r="C131" s="138"/>
      <c r="E131">
        <v>264</v>
      </c>
      <c r="F131">
        <f>A555</f>
        <v>263.99</v>
      </c>
      <c r="G131">
        <f>B555</f>
        <v>0.0726</v>
      </c>
      <c r="H131">
        <f>(G132)-(((G132-G131)*(F132-E131))/(F132-F131))</f>
        <v>0.0725272727272728</v>
      </c>
    </row>
    <row r="132" spans="1:7" ht="15.75">
      <c r="A132" s="1">
        <v>215.29</v>
      </c>
      <c r="B132" s="147">
        <v>5.42E-05</v>
      </c>
      <c r="C132" s="138"/>
      <c r="F132">
        <f>A556</f>
        <v>264.1</v>
      </c>
      <c r="G132">
        <f>B556</f>
        <v>0.0718</v>
      </c>
    </row>
    <row r="133" spans="1:8" ht="15.75">
      <c r="A133" s="1">
        <v>215.41</v>
      </c>
      <c r="B133" s="147">
        <v>7.7E-06</v>
      </c>
      <c r="C133" s="138"/>
      <c r="E133">
        <v>265</v>
      </c>
      <c r="F133">
        <f>A563</f>
        <v>264.89</v>
      </c>
      <c r="G133">
        <f>B563</f>
        <v>0.0668</v>
      </c>
      <c r="H133">
        <f>(G134)-(((G134-G133)*(F134-E133))/(F134-F133))</f>
        <v>0.0664333333333333</v>
      </c>
    </row>
    <row r="134" spans="1:7" ht="15.75">
      <c r="A134" s="1">
        <v>215.52</v>
      </c>
      <c r="B134" s="147">
        <v>0.000115</v>
      </c>
      <c r="C134" s="138"/>
      <c r="F134">
        <f>A564</f>
        <v>265.01</v>
      </c>
      <c r="G134">
        <f>B564</f>
        <v>0.0664</v>
      </c>
    </row>
    <row r="135" spans="1:8" ht="15.75">
      <c r="A135" s="1">
        <v>215.64</v>
      </c>
      <c r="B135" s="147">
        <v>3.81E-05</v>
      </c>
      <c r="C135" s="138"/>
      <c r="E135">
        <v>266</v>
      </c>
      <c r="F135">
        <f>A572</f>
        <v>265.91</v>
      </c>
      <c r="G135">
        <f>B572</f>
        <v>0.0606</v>
      </c>
      <c r="H135">
        <f>(G136)-(((G136-G135)*(F136-E135))/(F136-F135))</f>
        <v>0.060272727272727235</v>
      </c>
    </row>
    <row r="136" spans="1:7" ht="15.75">
      <c r="A136" s="1">
        <v>215.76</v>
      </c>
      <c r="B136" s="147">
        <v>-1.52E-05</v>
      </c>
      <c r="C136" s="138"/>
      <c r="F136">
        <f>A573</f>
        <v>266.02</v>
      </c>
      <c r="G136">
        <f>B573</f>
        <v>0.0602</v>
      </c>
    </row>
    <row r="137" spans="1:8" ht="15.75">
      <c r="A137" s="1">
        <v>215.87</v>
      </c>
      <c r="B137" s="147">
        <v>1.51E-05</v>
      </c>
      <c r="C137" s="138"/>
      <c r="E137">
        <v>267</v>
      </c>
      <c r="F137">
        <f>A581</f>
        <v>266.93</v>
      </c>
      <c r="G137">
        <f>B581</f>
        <v>0.0555</v>
      </c>
      <c r="H137">
        <f>(G138)-(((G138-G137)*(F138-E137))/(F138-F137))</f>
        <v>0.0555</v>
      </c>
    </row>
    <row r="138" spans="1:7" ht="15.75">
      <c r="A138" s="1">
        <v>215.99</v>
      </c>
      <c r="B138" s="147">
        <v>-7.5E-05</v>
      </c>
      <c r="C138" s="138"/>
      <c r="F138">
        <f>A582</f>
        <v>267.04</v>
      </c>
      <c r="G138">
        <f>B582</f>
        <v>0.0555</v>
      </c>
    </row>
    <row r="139" spans="1:8" ht="15.75">
      <c r="A139" s="1">
        <v>216.11</v>
      </c>
      <c r="B139" s="147">
        <v>0</v>
      </c>
      <c r="C139" s="138"/>
      <c r="E139">
        <v>268</v>
      </c>
      <c r="F139">
        <f>A590</f>
        <v>267.94</v>
      </c>
      <c r="G139">
        <f>B590</f>
        <v>0.0528</v>
      </c>
      <c r="H139">
        <f>(G140)-(((G140-G139)*(F140-E139))/(F140-F139))</f>
        <v>0.052649999999999995</v>
      </c>
    </row>
    <row r="140" spans="1:7" ht="15.75">
      <c r="A140" s="1">
        <v>216.23</v>
      </c>
      <c r="B140" s="147">
        <v>-5.94E-05</v>
      </c>
      <c r="C140" s="138"/>
      <c r="F140">
        <f>A591</f>
        <v>268.06</v>
      </c>
      <c r="G140">
        <f>B591</f>
        <v>0.0525</v>
      </c>
    </row>
    <row r="141" spans="1:8" ht="15.75">
      <c r="A141" s="1">
        <v>216.34</v>
      </c>
      <c r="B141" s="147">
        <v>9.6E-05</v>
      </c>
      <c r="C141" s="138"/>
      <c r="E141">
        <v>269</v>
      </c>
      <c r="F141">
        <f>A599</f>
        <v>268.96</v>
      </c>
      <c r="G141">
        <f>B599</f>
        <v>0.053</v>
      </c>
      <c r="H141">
        <f>(G142)-(((G142-G141)*(F142-E141))/(F142-F141))</f>
        <v>0.05310909090909095</v>
      </c>
    </row>
    <row r="142" spans="1:7" ht="15.75">
      <c r="A142" s="1">
        <v>216.46</v>
      </c>
      <c r="B142" s="147">
        <v>3.67E-05</v>
      </c>
      <c r="C142" s="138"/>
      <c r="F142">
        <f>A600</f>
        <v>269.07</v>
      </c>
      <c r="G142">
        <f>B600</f>
        <v>0.0533</v>
      </c>
    </row>
    <row r="143" spans="1:8" ht="15.75">
      <c r="A143" s="1">
        <v>216.58</v>
      </c>
      <c r="B143" s="147">
        <v>-2.19E-05</v>
      </c>
      <c r="C143" s="138"/>
      <c r="E143">
        <v>270</v>
      </c>
      <c r="F143">
        <f>A608</f>
        <v>269.97</v>
      </c>
      <c r="G143">
        <f>B608</f>
        <v>0.0575</v>
      </c>
      <c r="H143">
        <f>(G144)-(((G144-G143)*(F144-E143))/(F144-F143))</f>
        <v>0.0577181818181817</v>
      </c>
    </row>
    <row r="144" spans="1:7" ht="15.75">
      <c r="A144" s="1">
        <v>216.69</v>
      </c>
      <c r="B144" s="147">
        <v>2.18E-05</v>
      </c>
      <c r="C144" s="138"/>
      <c r="F144">
        <f>A609</f>
        <v>270.08</v>
      </c>
      <c r="G144">
        <f>B609</f>
        <v>0.0583</v>
      </c>
    </row>
    <row r="145" spans="1:8" ht="15.75">
      <c r="A145" s="1">
        <v>216.81</v>
      </c>
      <c r="B145" s="147">
        <v>6.52E-05</v>
      </c>
      <c r="C145" s="138"/>
      <c r="E145">
        <v>271</v>
      </c>
      <c r="F145">
        <f>A617</f>
        <v>270.99</v>
      </c>
      <c r="G145">
        <f>B617</f>
        <v>0.0681</v>
      </c>
      <c r="H145">
        <f>(G146)-(((G146-G145)*(F146-E145))/(F146-F145))</f>
        <v>0.06824545454545439</v>
      </c>
    </row>
    <row r="146" spans="1:7" ht="15.75">
      <c r="A146" s="1">
        <v>216.93</v>
      </c>
      <c r="B146" s="147">
        <v>2.16E-05</v>
      </c>
      <c r="C146" s="138"/>
      <c r="F146">
        <f>A618</f>
        <v>271.1</v>
      </c>
      <c r="G146">
        <f>B618</f>
        <v>0.0697</v>
      </c>
    </row>
    <row r="147" spans="1:8" ht="15.75">
      <c r="A147" s="1">
        <v>217.04</v>
      </c>
      <c r="B147" s="147">
        <v>0</v>
      </c>
      <c r="C147" s="138"/>
      <c r="E147">
        <v>272</v>
      </c>
      <c r="F147">
        <f>A626</f>
        <v>272</v>
      </c>
      <c r="G147">
        <f>B626</f>
        <v>0.0841</v>
      </c>
      <c r="H147">
        <f>(G148)-(((G148-G147)*(F148-E147))/(F148-F147))</f>
        <v>0.0841</v>
      </c>
    </row>
    <row r="148" spans="1:7" ht="15.75">
      <c r="A148" s="1">
        <v>217.16</v>
      </c>
      <c r="B148" s="147">
        <v>0.000128</v>
      </c>
      <c r="C148" s="138"/>
      <c r="F148">
        <f>A627</f>
        <v>272.11</v>
      </c>
      <c r="G148">
        <f>B627</f>
        <v>0.0861</v>
      </c>
    </row>
    <row r="149" spans="1:8" ht="15.75">
      <c r="A149" s="1">
        <v>217.28</v>
      </c>
      <c r="B149" s="147">
        <v>7.1E-05</v>
      </c>
      <c r="C149" s="138"/>
      <c r="E149">
        <v>273</v>
      </c>
      <c r="F149">
        <f>A634</f>
        <v>272.9</v>
      </c>
      <c r="G149">
        <f>B634</f>
        <v>0.102</v>
      </c>
      <c r="H149">
        <f>(G150)-(((G150-G149)*(F150-E149))/(F150-F149))</f>
        <v>0.104727272727273</v>
      </c>
    </row>
    <row r="150" spans="1:7" ht="15.75">
      <c r="A150" s="1">
        <v>217.4</v>
      </c>
      <c r="B150" s="147">
        <v>-1.41E-05</v>
      </c>
      <c r="C150" s="138"/>
      <c r="F150">
        <f>A635</f>
        <v>273.01</v>
      </c>
      <c r="G150">
        <f>B635</f>
        <v>0.105</v>
      </c>
    </row>
    <row r="151" spans="1:8" ht="15.75">
      <c r="A151" s="1">
        <v>217.51</v>
      </c>
      <c r="B151" s="147">
        <v>7.74E-05</v>
      </c>
      <c r="C151" s="138"/>
      <c r="E151">
        <v>274</v>
      </c>
      <c r="F151">
        <f>A643</f>
        <v>273.91</v>
      </c>
      <c r="G151">
        <f>B643</f>
        <v>0.126</v>
      </c>
      <c r="H151">
        <f>(G152)-(((G152-G151)*(F152-E151))/(F152-F151))</f>
        <v>0.1268181818181819</v>
      </c>
    </row>
    <row r="152" spans="1:7" ht="15.75">
      <c r="A152" s="1">
        <v>217.63</v>
      </c>
      <c r="B152" s="147">
        <v>8.4E-05</v>
      </c>
      <c r="C152" s="138"/>
      <c r="F152">
        <f>A644</f>
        <v>274.02</v>
      </c>
      <c r="G152">
        <f>B644</f>
        <v>0.127</v>
      </c>
    </row>
    <row r="153" spans="1:8" ht="15.75">
      <c r="A153" s="1">
        <v>217.75</v>
      </c>
      <c r="B153" s="147">
        <v>7.67E-05</v>
      </c>
      <c r="C153" s="138"/>
      <c r="E153">
        <v>275</v>
      </c>
      <c r="F153">
        <f>A652</f>
        <v>274.92</v>
      </c>
      <c r="G153">
        <f>B652</f>
        <v>0.146</v>
      </c>
      <c r="H153">
        <f>(G154)-(((G154-G153)*(F154-E153))/(F154-F153))</f>
        <v>0.14745454545454573</v>
      </c>
    </row>
    <row r="154" spans="1:7" ht="15.75">
      <c r="A154" s="1">
        <v>217.86</v>
      </c>
      <c r="B154" s="147">
        <v>0.000201</v>
      </c>
      <c r="C154" s="138"/>
      <c r="F154">
        <f>A653</f>
        <v>275.03</v>
      </c>
      <c r="G154">
        <f>B653</f>
        <v>0.148</v>
      </c>
    </row>
    <row r="155" spans="1:8" ht="15.75">
      <c r="A155" s="1">
        <v>217.98</v>
      </c>
      <c r="B155" s="147">
        <v>0.000124</v>
      </c>
      <c r="C155" s="138"/>
      <c r="E155">
        <v>276</v>
      </c>
      <c r="F155">
        <f>A661</f>
        <v>275.93</v>
      </c>
      <c r="G155">
        <f>B661</f>
        <v>0.16</v>
      </c>
      <c r="H155">
        <f>(G156)-(((G156-G155)*(F156-E155))/(F156-F155))</f>
        <v>0.16</v>
      </c>
    </row>
    <row r="156" spans="1:7" ht="15.75">
      <c r="A156" s="1">
        <v>218.1</v>
      </c>
      <c r="B156" s="147">
        <v>6.18E-05</v>
      </c>
      <c r="C156" s="138"/>
      <c r="F156">
        <f>A662</f>
        <v>276.04</v>
      </c>
      <c r="G156">
        <f>B662</f>
        <v>0.16</v>
      </c>
    </row>
    <row r="157" spans="1:8" ht="15.75">
      <c r="A157" s="1">
        <v>218.21</v>
      </c>
      <c r="B157" s="147">
        <v>2.05E-05</v>
      </c>
      <c r="C157" s="138"/>
      <c r="E157">
        <v>277</v>
      </c>
      <c r="F157">
        <f>A670</f>
        <v>276.94</v>
      </c>
      <c r="G157">
        <f>B670</f>
        <v>0.163</v>
      </c>
      <c r="H157">
        <f>(G158)-(((G158-G157)*(F158-E157))/(F158-F157))</f>
        <v>0.163</v>
      </c>
    </row>
    <row r="158" spans="1:7" ht="15.75">
      <c r="A158" s="1">
        <v>218.33</v>
      </c>
      <c r="B158" s="147">
        <v>6.81E-05</v>
      </c>
      <c r="C158" s="138"/>
      <c r="F158">
        <f>A671</f>
        <v>277.05</v>
      </c>
      <c r="G158">
        <f>B671</f>
        <v>0.163</v>
      </c>
    </row>
    <row r="159" spans="1:8" ht="15.75">
      <c r="A159" s="1">
        <v>218.45</v>
      </c>
      <c r="B159" s="147">
        <v>-0.000122</v>
      </c>
      <c r="C159" s="138"/>
      <c r="E159">
        <v>278</v>
      </c>
      <c r="F159">
        <f>A679</f>
        <v>277.95</v>
      </c>
      <c r="G159">
        <f>B679</f>
        <v>0.157</v>
      </c>
      <c r="H159">
        <f>(G160)-(((G160-G159)*(F160-E159))/(F160-F159))</f>
        <v>0.156090909090909</v>
      </c>
    </row>
    <row r="160" spans="1:7" ht="15.75">
      <c r="A160" s="1">
        <v>218.56</v>
      </c>
      <c r="B160" s="147">
        <v>7.41E-05</v>
      </c>
      <c r="C160" s="138"/>
      <c r="F160">
        <f>A680</f>
        <v>278.06</v>
      </c>
      <c r="G160">
        <f>B680</f>
        <v>0.155</v>
      </c>
    </row>
    <row r="161" spans="1:8" ht="15.75">
      <c r="A161" s="1">
        <v>218.68</v>
      </c>
      <c r="B161" s="147">
        <v>9.39E-05</v>
      </c>
      <c r="C161" s="138"/>
      <c r="E161">
        <v>279</v>
      </c>
      <c r="F161">
        <f>A688</f>
        <v>278.96</v>
      </c>
      <c r="G161">
        <f>B688</f>
        <v>0.142</v>
      </c>
      <c r="H161">
        <f>(G162)-(((G162-G161)*(F162-E161))/(F162-F161))</f>
        <v>0.141272727272727</v>
      </c>
    </row>
    <row r="162" spans="1:7" ht="15.75">
      <c r="A162" s="1">
        <v>218.8</v>
      </c>
      <c r="B162" s="147">
        <v>0.000113</v>
      </c>
      <c r="C162" s="138"/>
      <c r="F162">
        <f>A689</f>
        <v>279.07</v>
      </c>
      <c r="G162">
        <f>B689</f>
        <v>0.14</v>
      </c>
    </row>
    <row r="163" spans="1:8" ht="15.75">
      <c r="A163" s="1">
        <v>218.91</v>
      </c>
      <c r="B163" s="147">
        <v>4.65E-05</v>
      </c>
      <c r="C163" s="138"/>
      <c r="E163">
        <v>280</v>
      </c>
      <c r="F163">
        <f>A697</f>
        <v>279.96</v>
      </c>
      <c r="G163">
        <f>B697</f>
        <v>0.123</v>
      </c>
      <c r="H163">
        <f>(G164)-(((G164-G163)*(F164-E163))/(F164-F163))</f>
        <v>0.12199999999999953</v>
      </c>
    </row>
    <row r="164" spans="1:7" ht="15.75">
      <c r="A164" s="1">
        <v>219.03</v>
      </c>
      <c r="B164" s="147">
        <v>1.32E-05</v>
      </c>
      <c r="C164" s="138"/>
      <c r="F164">
        <f>A698</f>
        <v>280.08</v>
      </c>
      <c r="G164">
        <f>B698</f>
        <v>0.12</v>
      </c>
    </row>
    <row r="165" spans="1:8" ht="15.75">
      <c r="A165" s="1">
        <v>219.15</v>
      </c>
      <c r="B165" s="147">
        <v>0.000112</v>
      </c>
      <c r="C165" s="138"/>
      <c r="E165">
        <v>281</v>
      </c>
      <c r="F165">
        <f>A706</f>
        <v>280.97</v>
      </c>
      <c r="G165">
        <f>B706</f>
        <v>0.103</v>
      </c>
      <c r="H165">
        <f>(G166)-(((G166-G165)*(F166-E165))/(F166-F165))</f>
        <v>0.10245454545454573</v>
      </c>
    </row>
    <row r="166" spans="1:7" ht="15.75">
      <c r="A166" s="1">
        <v>219.26</v>
      </c>
      <c r="B166" s="147">
        <v>0.000105</v>
      </c>
      <c r="C166" s="138"/>
      <c r="F166">
        <f>A707</f>
        <v>281.08</v>
      </c>
      <c r="G166">
        <f>B707</f>
        <v>0.101</v>
      </c>
    </row>
    <row r="167" spans="1:8" ht="15.75">
      <c r="A167" s="1">
        <v>219.38</v>
      </c>
      <c r="B167" s="147">
        <v>0.00013</v>
      </c>
      <c r="C167" s="138"/>
      <c r="E167">
        <v>282</v>
      </c>
      <c r="F167">
        <f>A715</f>
        <v>281.98</v>
      </c>
      <c r="G167">
        <f>B715</f>
        <v>0.0841</v>
      </c>
      <c r="H167">
        <f>(G168)-(((G168-G167)*(F168-E167))/(F168-F167))</f>
        <v>0.08366363636363658</v>
      </c>
    </row>
    <row r="168" spans="1:7" ht="15.75">
      <c r="A168" s="1">
        <v>219.5</v>
      </c>
      <c r="B168" s="147">
        <v>1.94E-05</v>
      </c>
      <c r="C168" s="138"/>
      <c r="F168">
        <f>A716</f>
        <v>282.09</v>
      </c>
      <c r="G168">
        <f>B716</f>
        <v>0.0817</v>
      </c>
    </row>
    <row r="169" spans="1:8" ht="15.75">
      <c r="A169" s="1">
        <v>219.62</v>
      </c>
      <c r="B169" s="147">
        <v>5.8E-05</v>
      </c>
      <c r="C169" s="138"/>
      <c r="E169">
        <v>283</v>
      </c>
      <c r="F169">
        <f>A724</f>
        <v>282.98</v>
      </c>
      <c r="G169">
        <f>B724</f>
        <v>0.0672</v>
      </c>
      <c r="H169">
        <f>(G170)-(((G170-G169)*(F170-E169))/(F170-F169))</f>
        <v>0.06690909090909106</v>
      </c>
    </row>
    <row r="170" spans="1:7" ht="15.75">
      <c r="A170" s="1">
        <v>219.73</v>
      </c>
      <c r="B170" s="147">
        <v>7.7E-05</v>
      </c>
      <c r="C170" s="138"/>
      <c r="F170">
        <f>A725</f>
        <v>283.09</v>
      </c>
      <c r="G170">
        <f>B725</f>
        <v>0.0656</v>
      </c>
    </row>
    <row r="171" spans="1:8" ht="15.75">
      <c r="A171" s="1">
        <v>219.85</v>
      </c>
      <c r="B171" s="147">
        <v>5.11E-05</v>
      </c>
      <c r="C171" s="138"/>
      <c r="E171">
        <v>284</v>
      </c>
      <c r="F171">
        <f>A733</f>
        <v>283.99</v>
      </c>
      <c r="G171">
        <f>B733</f>
        <v>0.0532</v>
      </c>
      <c r="H171">
        <f>(G172)-(((G172-G171)*(F172-E171))/(F172-F171))</f>
        <v>0.0530727272727274</v>
      </c>
    </row>
    <row r="172" spans="1:7" ht="15.75">
      <c r="A172" s="1">
        <v>219.97</v>
      </c>
      <c r="B172" s="147">
        <v>-0.000121</v>
      </c>
      <c r="C172" s="138"/>
      <c r="F172">
        <f>A734</f>
        <v>284.1</v>
      </c>
      <c r="G172">
        <f>B734</f>
        <v>0.0518</v>
      </c>
    </row>
    <row r="173" spans="1:8" ht="15.75">
      <c r="A173" s="1">
        <v>220.08</v>
      </c>
      <c r="B173" s="147">
        <v>6.32E-05</v>
      </c>
      <c r="C173" s="138"/>
      <c r="E173">
        <v>285</v>
      </c>
      <c r="F173">
        <f>A742</f>
        <v>284.99</v>
      </c>
      <c r="G173">
        <f>B742</f>
        <v>0.042</v>
      </c>
      <c r="H173">
        <f>(G174)-(((G174-G173)*(F174-E173))/(F174-F173))</f>
        <v>0.041881818181818305</v>
      </c>
    </row>
    <row r="174" spans="1:7" ht="15.75">
      <c r="A174" s="1">
        <v>220.2</v>
      </c>
      <c r="B174" s="147">
        <v>8.18E-05</v>
      </c>
      <c r="C174" s="138"/>
      <c r="F174">
        <f>A743</f>
        <v>285.1</v>
      </c>
      <c r="G174">
        <f>B743</f>
        <v>0.0407</v>
      </c>
    </row>
    <row r="175" spans="1:8" ht="15.75">
      <c r="A175" s="1">
        <v>220.32</v>
      </c>
      <c r="B175" s="147">
        <v>0.000169</v>
      </c>
      <c r="C175" s="138"/>
      <c r="E175">
        <v>286</v>
      </c>
      <c r="F175">
        <f>A751</f>
        <v>285.99</v>
      </c>
      <c r="G175">
        <f>B751</f>
        <v>0.0333</v>
      </c>
      <c r="H175">
        <f>(G176)-(((G176-G175)*(F176-E175))/(F176-F175))</f>
        <v>0.033218181818181904</v>
      </c>
    </row>
    <row r="176" spans="1:7" ht="15.75">
      <c r="A176" s="1">
        <v>220.43</v>
      </c>
      <c r="B176" s="147">
        <v>0.000118</v>
      </c>
      <c r="C176" s="138"/>
      <c r="F176">
        <f>A752</f>
        <v>286.1</v>
      </c>
      <c r="G176">
        <f>B752</f>
        <v>0.0324</v>
      </c>
    </row>
    <row r="177" spans="1:8" ht="15.75">
      <c r="A177" s="1">
        <v>220.55</v>
      </c>
      <c r="B177" s="147">
        <v>4.96E-05</v>
      </c>
      <c r="C177" s="138"/>
      <c r="E177">
        <v>287</v>
      </c>
      <c r="F177">
        <f>A760</f>
        <v>286.99</v>
      </c>
      <c r="G177">
        <f>B760</f>
        <v>0.0267</v>
      </c>
      <c r="H177">
        <f>(G178)-(((G178-G177)*(F178-E177))/(F178-F177))</f>
        <v>0.026645454545454604</v>
      </c>
    </row>
    <row r="178" spans="1:7" ht="15.75">
      <c r="A178" s="1">
        <v>220.67</v>
      </c>
      <c r="B178" s="147">
        <v>-6.18E-05</v>
      </c>
      <c r="C178" s="138"/>
      <c r="F178">
        <f>A761</f>
        <v>287.1</v>
      </c>
      <c r="G178">
        <f>B761</f>
        <v>0.0261</v>
      </c>
    </row>
    <row r="179" spans="1:8" ht="15.75">
      <c r="A179" s="1">
        <v>220.78</v>
      </c>
      <c r="B179" s="147">
        <v>-1.84E-05</v>
      </c>
      <c r="C179" s="138"/>
      <c r="E179">
        <v>288</v>
      </c>
      <c r="F179">
        <f>A769</f>
        <v>287.99</v>
      </c>
      <c r="G179">
        <f>B769</f>
        <v>0.0213</v>
      </c>
      <c r="H179">
        <f>(G180)-(((G180-G179)*(F180-E179))/(F180-F179))</f>
        <v>0.021275000000000023</v>
      </c>
    </row>
    <row r="180" spans="1:7" ht="15.75">
      <c r="A180" s="1">
        <v>220.9</v>
      </c>
      <c r="B180" s="147">
        <v>-3.06E-05</v>
      </c>
      <c r="C180" s="138"/>
      <c r="F180">
        <f>A770</f>
        <v>288.11</v>
      </c>
      <c r="G180">
        <f>B770</f>
        <v>0.021</v>
      </c>
    </row>
    <row r="181" spans="1:8" ht="15.75">
      <c r="A181" s="1">
        <v>221.02</v>
      </c>
      <c r="B181" s="147">
        <v>1.83E-05</v>
      </c>
      <c r="C181" s="138"/>
      <c r="E181">
        <v>289</v>
      </c>
      <c r="F181">
        <f>A778</f>
        <v>288.99</v>
      </c>
      <c r="G181">
        <f>B778</f>
        <v>0.0175</v>
      </c>
      <c r="H181">
        <f>(G182)-(((G182-G181)*(F182-E181))/(F182-F181))</f>
        <v>0.017458333333333374</v>
      </c>
    </row>
    <row r="182" spans="1:7" ht="15.75">
      <c r="A182" s="1">
        <v>221.13</v>
      </c>
      <c r="B182" s="147">
        <v>9.69E-05</v>
      </c>
      <c r="C182" s="138"/>
      <c r="F182">
        <f>A779</f>
        <v>289.11</v>
      </c>
      <c r="G182">
        <f>B779</f>
        <v>0.017</v>
      </c>
    </row>
    <row r="183" spans="1:8" ht="15.75">
      <c r="A183" s="1">
        <v>221.25</v>
      </c>
      <c r="B183" s="147">
        <v>0</v>
      </c>
      <c r="C183" s="138"/>
      <c r="E183">
        <v>290</v>
      </c>
      <c r="F183">
        <f>A787</f>
        <v>289.99</v>
      </c>
      <c r="G183">
        <f>B787</f>
        <v>0.0141</v>
      </c>
      <c r="H183">
        <f>(G184)-(((G184-G183)*(F184-E183))/(F184-F183))</f>
        <v>0.014083333333333349</v>
      </c>
    </row>
    <row r="184" spans="1:7" ht="15.75">
      <c r="A184" s="1">
        <v>221.37</v>
      </c>
      <c r="B184" s="147">
        <v>0.000216</v>
      </c>
      <c r="C184" s="138"/>
      <c r="F184">
        <f>A788</f>
        <v>290.11</v>
      </c>
      <c r="G184">
        <f>B788</f>
        <v>0.0139</v>
      </c>
    </row>
    <row r="185" spans="1:8" ht="15.75">
      <c r="A185" s="1">
        <v>221.48</v>
      </c>
      <c r="B185" s="147">
        <v>3.58E-05</v>
      </c>
      <c r="C185" s="138"/>
      <c r="E185">
        <v>291</v>
      </c>
      <c r="F185">
        <f>A796</f>
        <v>290.99</v>
      </c>
      <c r="G185">
        <f>B796</f>
        <v>0.0118</v>
      </c>
      <c r="H185">
        <f>(G186)-(((G186-G185)*(F186-E185))/(F186-F185))</f>
        <v>0.011772727272727301</v>
      </c>
    </row>
    <row r="186" spans="1:7" ht="15.75">
      <c r="A186" s="1">
        <v>221.6</v>
      </c>
      <c r="B186" s="147">
        <v>0.000125</v>
      </c>
      <c r="C186" s="138"/>
      <c r="F186">
        <f>A797</f>
        <v>291.1</v>
      </c>
      <c r="G186">
        <f>B797</f>
        <v>0.0115</v>
      </c>
    </row>
    <row r="187" spans="1:8" ht="15.75">
      <c r="A187" s="1">
        <v>221.71</v>
      </c>
      <c r="B187" s="147">
        <v>-1.77E-05</v>
      </c>
      <c r="C187" s="138"/>
      <c r="E187">
        <v>292</v>
      </c>
      <c r="F187">
        <f>A805</f>
        <v>291.99</v>
      </c>
      <c r="G187">
        <f>B805</f>
        <v>0.00973</v>
      </c>
      <c r="H187">
        <f>(G188)-(((G188-G187)*(F188-E187))/(F188-F187))</f>
        <v>0.009707272727272752</v>
      </c>
    </row>
    <row r="188" spans="1:7" ht="15.75">
      <c r="A188" s="1">
        <v>221.83</v>
      </c>
      <c r="B188" s="147">
        <v>7.06E-05</v>
      </c>
      <c r="C188" s="138"/>
      <c r="F188">
        <f>A806</f>
        <v>292.1</v>
      </c>
      <c r="G188">
        <f>B806</f>
        <v>0.00948</v>
      </c>
    </row>
    <row r="189" spans="1:8" ht="15.75">
      <c r="A189" s="1">
        <v>221.95</v>
      </c>
      <c r="B189" s="147">
        <v>0.000199</v>
      </c>
      <c r="C189" s="138"/>
      <c r="E189">
        <v>293</v>
      </c>
      <c r="F189">
        <f>A814</f>
        <v>292.99</v>
      </c>
      <c r="G189">
        <f>B814</f>
        <v>0.00809</v>
      </c>
      <c r="H189">
        <f>(G190)-(((G190-G189)*(F190-E189))/(F190-F189))</f>
        <v>0.008062727272727301</v>
      </c>
    </row>
    <row r="190" spans="1:7" ht="15.75">
      <c r="A190" s="1">
        <v>222.06</v>
      </c>
      <c r="B190" s="147">
        <v>7.57E-05</v>
      </c>
      <c r="C190" s="138"/>
      <c r="F190">
        <f>A815</f>
        <v>293.1</v>
      </c>
      <c r="G190">
        <f>B815</f>
        <v>0.00779</v>
      </c>
    </row>
    <row r="191" spans="1:8" ht="15.75">
      <c r="A191" s="1">
        <v>222.18</v>
      </c>
      <c r="B191" s="147">
        <v>5.8E-06</v>
      </c>
      <c r="C191" s="138"/>
      <c r="E191">
        <v>294</v>
      </c>
      <c r="F191">
        <f>A823</f>
        <v>293.99</v>
      </c>
      <c r="G191">
        <f>B823</f>
        <v>0.00683</v>
      </c>
      <c r="H191">
        <f>(G192)-(((G192-G191)*(F192-E191))/(F192-F191))</f>
        <v>0.006800909090909121</v>
      </c>
    </row>
    <row r="192" spans="1:7" ht="15.75">
      <c r="A192" s="1">
        <v>222.3</v>
      </c>
      <c r="B192" s="147">
        <v>0.000104</v>
      </c>
      <c r="C192" s="138"/>
      <c r="F192">
        <f>A824</f>
        <v>294.1</v>
      </c>
      <c r="G192">
        <f>B824</f>
        <v>0.00651</v>
      </c>
    </row>
    <row r="193" spans="1:8" ht="15.75">
      <c r="A193" s="1">
        <v>222.41</v>
      </c>
      <c r="B193" s="147">
        <v>4.02E-05</v>
      </c>
      <c r="C193" s="138"/>
      <c r="E193">
        <v>295</v>
      </c>
      <c r="F193">
        <f>A832</f>
        <v>294.98</v>
      </c>
      <c r="G193">
        <f>B832</f>
        <v>0.00562</v>
      </c>
      <c r="H193">
        <f>(G194)-(((G194-G193)*(F194-E193))/(F194-F193))</f>
        <v>0.00557818181818184</v>
      </c>
    </row>
    <row r="194" spans="1:7" ht="15.75">
      <c r="A194" s="1">
        <v>222.53</v>
      </c>
      <c r="B194" s="147">
        <v>7.99E-05</v>
      </c>
      <c r="C194" s="138"/>
      <c r="F194">
        <f>A833</f>
        <v>295.09</v>
      </c>
      <c r="G194">
        <f>B833</f>
        <v>0.00539</v>
      </c>
    </row>
    <row r="195" spans="1:8" ht="15.75">
      <c r="A195" s="1">
        <v>222.65</v>
      </c>
      <c r="B195" s="147">
        <v>5.68E-06</v>
      </c>
      <c r="C195" s="138"/>
      <c r="E195">
        <v>296</v>
      </c>
      <c r="F195">
        <f>A841</f>
        <v>295.98</v>
      </c>
      <c r="G195">
        <f>B841</f>
        <v>0.00449</v>
      </c>
      <c r="H195">
        <f>(G196)-(((G196-G195)*(F196-E195))/(F196-F195))</f>
        <v>0.004491818181818181</v>
      </c>
    </row>
    <row r="196" spans="1:7" ht="15.75">
      <c r="A196" s="1">
        <v>222.76</v>
      </c>
      <c r="B196" s="147">
        <v>5.08E-05</v>
      </c>
      <c r="C196" s="138"/>
      <c r="F196">
        <f>A842</f>
        <v>296.09</v>
      </c>
      <c r="G196">
        <f>B842</f>
        <v>0.0045</v>
      </c>
    </row>
    <row r="197" spans="1:8" ht="15.75">
      <c r="A197" s="1">
        <v>222.88</v>
      </c>
      <c r="B197" s="147">
        <v>0.000129</v>
      </c>
      <c r="C197" s="138"/>
      <c r="E197">
        <v>297</v>
      </c>
      <c r="F197">
        <f>A850</f>
        <v>296.97</v>
      </c>
      <c r="G197">
        <f>B850</f>
        <v>0.00375</v>
      </c>
      <c r="H197">
        <f>(G198)-(((G198-G197)*(F198-E197))/(F198-F197))</f>
        <v>0.0037200000000000154</v>
      </c>
    </row>
    <row r="198" spans="1:7" ht="15.75">
      <c r="A198" s="1">
        <v>223</v>
      </c>
      <c r="B198" s="147">
        <v>-7.27E-05</v>
      </c>
      <c r="C198" s="138"/>
      <c r="F198">
        <f>A851</f>
        <v>297.08</v>
      </c>
      <c r="G198">
        <f>B851</f>
        <v>0.00364</v>
      </c>
    </row>
    <row r="199" spans="1:8" ht="15.75">
      <c r="A199" s="1">
        <v>223.11</v>
      </c>
      <c r="B199" s="147">
        <v>8.34E-05</v>
      </c>
      <c r="C199" s="138"/>
      <c r="E199">
        <v>298</v>
      </c>
      <c r="F199">
        <f>A859</f>
        <v>297.96</v>
      </c>
      <c r="G199">
        <f>B859</f>
        <v>0.00311</v>
      </c>
      <c r="H199">
        <f>(G200)-(((G200-G199)*(F200-E199))/(F200-F199))</f>
        <v>0.003048181818181794</v>
      </c>
    </row>
    <row r="200" spans="1:7" ht="15.75">
      <c r="A200" s="1">
        <v>223.23</v>
      </c>
      <c r="B200" s="147">
        <v>8.86E-05</v>
      </c>
      <c r="C200" s="138"/>
      <c r="F200">
        <f>A860</f>
        <v>298.07</v>
      </c>
      <c r="G200">
        <f>B860</f>
        <v>0.00294</v>
      </c>
    </row>
    <row r="201" spans="1:8" ht="15.75">
      <c r="A201" s="1">
        <v>223.35</v>
      </c>
      <c r="B201" s="147">
        <v>0.00011</v>
      </c>
      <c r="C201" s="138"/>
      <c r="E201">
        <v>299</v>
      </c>
      <c r="F201">
        <f>A868</f>
        <v>298.96</v>
      </c>
      <c r="G201">
        <f>B868</f>
        <v>0.00249</v>
      </c>
      <c r="H201">
        <f>(G202)-(((G202-G201)*(F202-E201))/(F202-F201))</f>
        <v>0.00247545454545454</v>
      </c>
    </row>
    <row r="202" spans="1:7" ht="15.75">
      <c r="A202" s="1">
        <v>223.46</v>
      </c>
      <c r="B202" s="147">
        <v>-5.48E-06</v>
      </c>
      <c r="C202" s="138"/>
      <c r="F202">
        <f>A869</f>
        <v>299.07</v>
      </c>
      <c r="G202">
        <f>B869</f>
        <v>0.00245</v>
      </c>
    </row>
    <row r="203" spans="1:8" ht="15.75">
      <c r="A203" s="1">
        <v>223.58</v>
      </c>
      <c r="B203" s="147">
        <v>-7.09E-05</v>
      </c>
      <c r="C203" s="138"/>
      <c r="E203">
        <v>300</v>
      </c>
      <c r="F203">
        <f>A877</f>
        <v>299.95</v>
      </c>
      <c r="G203">
        <f>B877</f>
        <v>0.00204</v>
      </c>
      <c r="H203">
        <f>(G204)-(((G204-G203)*(F204-E203))/(F204-F203))</f>
        <v>0.002053636363636365</v>
      </c>
    </row>
    <row r="204" spans="1:7" ht="15.75">
      <c r="A204" s="1">
        <v>223.7</v>
      </c>
      <c r="B204" s="147">
        <v>3.26E-05</v>
      </c>
      <c r="C204" s="138"/>
      <c r="F204">
        <f>A878</f>
        <v>300.06</v>
      </c>
      <c r="G204">
        <f>B878</f>
        <v>0.00207</v>
      </c>
    </row>
    <row r="205" spans="1:3" ht="15.75">
      <c r="A205" s="1">
        <v>223.81</v>
      </c>
      <c r="B205" s="147">
        <v>5.4E-05</v>
      </c>
      <c r="C205" s="138"/>
    </row>
    <row r="206" spans="1:3" ht="15.75">
      <c r="A206" s="1">
        <v>223.93</v>
      </c>
      <c r="B206" s="147">
        <v>5.37E-05</v>
      </c>
      <c r="C206" s="138"/>
    </row>
    <row r="207" spans="1:3" ht="15.75">
      <c r="A207" s="1">
        <v>224.04</v>
      </c>
      <c r="B207" s="147">
        <v>4.81E-05</v>
      </c>
      <c r="C207" s="138"/>
    </row>
    <row r="208" spans="1:3" ht="15.75">
      <c r="A208" s="1">
        <v>224.16</v>
      </c>
      <c r="B208" s="147">
        <v>1.06E-05</v>
      </c>
      <c r="C208" s="138"/>
    </row>
    <row r="209" spans="1:3" ht="15.75">
      <c r="A209" s="1">
        <v>224.28</v>
      </c>
      <c r="B209" s="147">
        <v>0.000122</v>
      </c>
      <c r="C209" s="138"/>
    </row>
    <row r="210" spans="1:3" ht="15.75">
      <c r="A210" s="1">
        <v>224.39</v>
      </c>
      <c r="B210" s="147">
        <v>7.9E-05</v>
      </c>
      <c r="C210" s="138"/>
    </row>
    <row r="211" spans="1:3" ht="15.75">
      <c r="A211" s="1">
        <v>224.51</v>
      </c>
      <c r="B211" s="147">
        <v>9.96E-05</v>
      </c>
      <c r="C211" s="138"/>
    </row>
    <row r="212" spans="1:3" ht="15.75">
      <c r="A212" s="1">
        <v>224.63</v>
      </c>
      <c r="B212" s="147">
        <v>4.69E-05</v>
      </c>
      <c r="C212" s="138"/>
    </row>
    <row r="213" spans="1:3" ht="15.75">
      <c r="A213" s="1">
        <v>224.74</v>
      </c>
      <c r="B213" s="147">
        <v>0.000114</v>
      </c>
      <c r="C213" s="138"/>
    </row>
    <row r="214" spans="1:3" ht="15.75">
      <c r="A214" s="1">
        <v>224.86</v>
      </c>
      <c r="B214" s="147">
        <v>7.74E-05</v>
      </c>
      <c r="C214" s="138"/>
    </row>
    <row r="215" spans="1:3" ht="15.75">
      <c r="A215" s="1">
        <v>224.98</v>
      </c>
      <c r="B215" s="147">
        <v>8.21E-05</v>
      </c>
      <c r="C215" s="138"/>
    </row>
    <row r="216" spans="1:3" ht="15.75">
      <c r="A216" s="1">
        <v>225.09</v>
      </c>
      <c r="B216" s="147">
        <v>0</v>
      </c>
      <c r="C216" s="138"/>
    </row>
    <row r="217" spans="1:3" ht="15.75">
      <c r="A217" s="1">
        <v>225.21</v>
      </c>
      <c r="B217" s="147">
        <v>1.52E-05</v>
      </c>
      <c r="C217" s="138"/>
    </row>
    <row r="218" spans="1:3" ht="15.75">
      <c r="A218" s="1">
        <v>225.32</v>
      </c>
      <c r="B218" s="147">
        <v>2.53E-05</v>
      </c>
      <c r="C218" s="138"/>
    </row>
    <row r="219" spans="1:3" ht="15.75">
      <c r="A219" s="1">
        <v>225.44</v>
      </c>
      <c r="B219" s="147">
        <v>0.000126</v>
      </c>
      <c r="C219" s="138"/>
    </row>
    <row r="220" spans="1:3" ht="15.75">
      <c r="A220" s="1">
        <v>225.56</v>
      </c>
      <c r="B220" s="147">
        <v>3.5E-05</v>
      </c>
      <c r="C220" s="138"/>
    </row>
    <row r="221" spans="1:3" ht="15.75">
      <c r="A221" s="1">
        <v>225.67</v>
      </c>
      <c r="B221" s="147">
        <v>4.48E-05</v>
      </c>
      <c r="C221" s="138"/>
    </row>
    <row r="222" spans="1:3" ht="15.75">
      <c r="A222" s="1">
        <v>225.79</v>
      </c>
      <c r="B222" s="147">
        <v>0.000114</v>
      </c>
      <c r="C222" s="138"/>
    </row>
    <row r="223" spans="1:3" ht="15.75">
      <c r="A223" s="1">
        <v>225.91</v>
      </c>
      <c r="B223" s="147">
        <v>8.86E-05</v>
      </c>
      <c r="C223" s="138"/>
    </row>
    <row r="224" spans="1:3" ht="15.75">
      <c r="A224" s="1">
        <v>226.02</v>
      </c>
      <c r="B224" s="147">
        <v>0</v>
      </c>
      <c r="C224" s="138"/>
    </row>
    <row r="225" spans="1:3" ht="15.75">
      <c r="A225" s="1">
        <v>226.14</v>
      </c>
      <c r="B225" s="147">
        <v>9.74E-05</v>
      </c>
      <c r="C225" s="138"/>
    </row>
    <row r="226" spans="1:3" ht="15.75">
      <c r="A226" s="1">
        <v>226.25</v>
      </c>
      <c r="B226" s="147">
        <v>7.75E-05</v>
      </c>
      <c r="C226" s="138"/>
    </row>
    <row r="227" spans="1:3" ht="15.75">
      <c r="A227" s="1">
        <v>226.37</v>
      </c>
      <c r="B227" s="147">
        <v>1.93E-05</v>
      </c>
      <c r="C227" s="138"/>
    </row>
    <row r="228" spans="1:3" ht="15.75">
      <c r="A228" s="1">
        <v>226.49</v>
      </c>
      <c r="B228" s="147">
        <v>6.23E-05</v>
      </c>
      <c r="C228" s="138"/>
    </row>
    <row r="229" spans="1:3" ht="15.75">
      <c r="A229" s="1">
        <v>226.6</v>
      </c>
      <c r="B229" s="147">
        <v>5.25E-05</v>
      </c>
      <c r="C229" s="138"/>
    </row>
    <row r="230" spans="1:3" ht="15.75">
      <c r="A230" s="1">
        <v>226.72</v>
      </c>
      <c r="B230" s="147">
        <v>3.32E-05</v>
      </c>
      <c r="C230" s="138"/>
    </row>
    <row r="231" spans="1:3" ht="15.75">
      <c r="A231" s="1">
        <v>226.83</v>
      </c>
      <c r="B231" s="147">
        <v>0.000146</v>
      </c>
      <c r="C231" s="138"/>
    </row>
    <row r="232" spans="1:3" ht="15.75">
      <c r="A232" s="1">
        <v>226.95</v>
      </c>
      <c r="B232" s="147">
        <v>8.93E-05</v>
      </c>
      <c r="C232" s="138"/>
    </row>
    <row r="233" spans="1:3" ht="15.75">
      <c r="A233" s="1">
        <v>227.07</v>
      </c>
      <c r="B233" s="147">
        <v>9.35E-05</v>
      </c>
      <c r="C233" s="138"/>
    </row>
    <row r="234" spans="1:3" ht="15.75">
      <c r="A234" s="1">
        <v>227.18</v>
      </c>
      <c r="B234" s="147">
        <v>0.000126</v>
      </c>
      <c r="C234" s="138"/>
    </row>
    <row r="235" spans="1:3" ht="15.75">
      <c r="A235" s="1">
        <v>227.3</v>
      </c>
      <c r="B235" s="147">
        <v>6.02E-05</v>
      </c>
      <c r="C235" s="138"/>
    </row>
    <row r="236" spans="1:3" ht="15.75">
      <c r="A236" s="1">
        <v>227.42</v>
      </c>
      <c r="B236" s="147">
        <v>-0.000106</v>
      </c>
      <c r="C236" s="138"/>
    </row>
    <row r="237" spans="1:3" ht="15.75">
      <c r="A237" s="1">
        <v>227.53</v>
      </c>
      <c r="B237" s="147">
        <v>0.00011</v>
      </c>
      <c r="C237" s="138"/>
    </row>
    <row r="238" spans="1:3" ht="15.75">
      <c r="A238" s="1">
        <v>227.65</v>
      </c>
      <c r="B238" s="147">
        <v>-5.47E-05</v>
      </c>
      <c r="C238" s="138"/>
    </row>
    <row r="239" spans="1:3" ht="15.75">
      <c r="A239" s="1">
        <v>227.76</v>
      </c>
      <c r="B239" s="147">
        <v>9.52E-05</v>
      </c>
      <c r="C239" s="138"/>
    </row>
    <row r="240" spans="1:3" ht="15.75">
      <c r="A240" s="1">
        <v>227.88</v>
      </c>
      <c r="B240" s="147">
        <v>3.61E-05</v>
      </c>
      <c r="C240" s="138"/>
    </row>
    <row r="241" spans="1:3" ht="15.75">
      <c r="A241" s="1">
        <v>228</v>
      </c>
      <c r="B241" s="147">
        <v>0.000144</v>
      </c>
      <c r="C241" s="138"/>
    </row>
    <row r="242" spans="1:3" ht="15.75">
      <c r="A242" s="1">
        <v>228.11</v>
      </c>
      <c r="B242" s="147">
        <v>9.38E-05</v>
      </c>
      <c r="C242" s="138"/>
    </row>
    <row r="243" spans="1:3" ht="15.75">
      <c r="A243" s="1">
        <v>228.23</v>
      </c>
      <c r="B243" s="147">
        <v>4.45E-05</v>
      </c>
      <c r="C243" s="138"/>
    </row>
    <row r="244" spans="1:3" ht="15.75">
      <c r="A244" s="1">
        <v>228.34</v>
      </c>
      <c r="B244" s="147">
        <v>6.63E-05</v>
      </c>
      <c r="C244" s="138"/>
    </row>
    <row r="245" spans="1:3" ht="15.75">
      <c r="A245" s="1">
        <v>228.46</v>
      </c>
      <c r="B245" s="147">
        <v>4.84E-05</v>
      </c>
      <c r="C245" s="138"/>
    </row>
    <row r="246" spans="1:3" ht="15.75">
      <c r="A246" s="1">
        <v>228.58</v>
      </c>
      <c r="B246" s="147">
        <v>-8.75E-06</v>
      </c>
      <c r="C246" s="138"/>
    </row>
    <row r="247" spans="1:3" ht="15.75">
      <c r="A247" s="1">
        <v>228.69</v>
      </c>
      <c r="B247" s="147">
        <v>3.92E-05</v>
      </c>
      <c r="C247" s="138"/>
    </row>
    <row r="248" spans="1:3" ht="15.75">
      <c r="A248" s="1">
        <v>228.81</v>
      </c>
      <c r="B248" s="147">
        <v>8.23E-05</v>
      </c>
      <c r="C248" s="138"/>
    </row>
    <row r="249" spans="1:3" ht="15.75">
      <c r="A249" s="1">
        <v>228.92</v>
      </c>
      <c r="B249" s="147">
        <v>-8.62E-06</v>
      </c>
      <c r="C249" s="138"/>
    </row>
    <row r="250" spans="1:3" ht="15.75">
      <c r="A250" s="1">
        <v>229.04</v>
      </c>
      <c r="B250" s="147">
        <v>4.72E-05</v>
      </c>
      <c r="C250" s="138"/>
    </row>
    <row r="251" spans="1:3" ht="15.75">
      <c r="A251" s="1">
        <v>229.16</v>
      </c>
      <c r="B251" s="147">
        <v>1.28E-05</v>
      </c>
      <c r="C251" s="138"/>
    </row>
    <row r="252" spans="1:3" ht="15.75">
      <c r="A252" s="1">
        <v>229.27</v>
      </c>
      <c r="B252" s="147">
        <v>0.000106</v>
      </c>
      <c r="C252" s="138"/>
    </row>
    <row r="253" spans="1:3" ht="15.75">
      <c r="A253" s="1">
        <v>229.39</v>
      </c>
      <c r="B253" s="147">
        <v>3.8E-05</v>
      </c>
      <c r="C253" s="138"/>
    </row>
    <row r="254" spans="1:3" ht="15.75">
      <c r="A254" s="1">
        <v>229.5</v>
      </c>
      <c r="B254" s="147">
        <v>7.15E-05</v>
      </c>
      <c r="C254" s="138"/>
    </row>
    <row r="255" spans="1:3" ht="15.75">
      <c r="A255" s="1">
        <v>229.62</v>
      </c>
      <c r="B255" s="147">
        <v>6.28E-05</v>
      </c>
      <c r="C255" s="138"/>
    </row>
    <row r="256" spans="1:3" ht="15.75">
      <c r="A256" s="1">
        <v>229.74</v>
      </c>
      <c r="B256" s="147">
        <v>8.33E-05</v>
      </c>
      <c r="C256" s="138"/>
    </row>
    <row r="257" spans="1:3" ht="15.75">
      <c r="A257" s="1">
        <v>229.85</v>
      </c>
      <c r="B257" s="147">
        <v>4.56E-05</v>
      </c>
      <c r="C257" s="138"/>
    </row>
    <row r="258" spans="1:3" ht="15.75">
      <c r="A258" s="1">
        <v>229.97</v>
      </c>
      <c r="B258" s="147">
        <v>6.19E-05</v>
      </c>
      <c r="C258" s="138"/>
    </row>
    <row r="259" spans="1:3" ht="15.75">
      <c r="A259" s="1">
        <v>230.08</v>
      </c>
      <c r="B259" s="147">
        <v>0.000119</v>
      </c>
      <c r="C259" s="138"/>
    </row>
    <row r="260" spans="1:3" ht="15.75">
      <c r="A260" s="1">
        <v>230.2</v>
      </c>
      <c r="B260" s="147">
        <v>8.17E-06</v>
      </c>
      <c r="C260" s="138"/>
    </row>
    <row r="261" spans="1:3" ht="15.75">
      <c r="A261" s="1">
        <v>230.32</v>
      </c>
      <c r="B261" s="147">
        <v>9.36E-05</v>
      </c>
      <c r="C261" s="138"/>
    </row>
    <row r="262" spans="1:3" ht="15.75">
      <c r="A262" s="1">
        <v>230.43</v>
      </c>
      <c r="B262" s="147">
        <v>4.45E-05</v>
      </c>
      <c r="C262" s="138"/>
    </row>
    <row r="263" spans="1:3" ht="15.75">
      <c r="A263" s="1">
        <v>230.55</v>
      </c>
      <c r="B263" s="147">
        <v>0.000117</v>
      </c>
      <c r="C263" s="138"/>
    </row>
    <row r="264" spans="1:3" ht="15.75">
      <c r="A264" s="1">
        <v>230.66</v>
      </c>
      <c r="B264" s="147">
        <v>-4.01E-06</v>
      </c>
      <c r="C264" s="138"/>
    </row>
    <row r="265" spans="1:3" ht="15.75">
      <c r="A265" s="1">
        <v>230.78</v>
      </c>
      <c r="B265" s="147">
        <v>3.6E-05</v>
      </c>
      <c r="C265" s="138"/>
    </row>
    <row r="266" spans="1:3" ht="15.75">
      <c r="A266" s="1">
        <v>230.89</v>
      </c>
      <c r="B266" s="147">
        <v>8.35E-05</v>
      </c>
      <c r="C266" s="138"/>
    </row>
    <row r="267" spans="1:3" ht="15.75">
      <c r="A267" s="1">
        <v>231.01</v>
      </c>
      <c r="B267" s="147">
        <v>2.77E-05</v>
      </c>
      <c r="C267" s="138"/>
    </row>
    <row r="268" spans="1:3" ht="15.75">
      <c r="A268" s="1">
        <v>231.13</v>
      </c>
      <c r="B268" s="147">
        <v>7.49E-05</v>
      </c>
      <c r="C268" s="138"/>
    </row>
    <row r="269" spans="1:3" ht="15.75">
      <c r="A269" s="1">
        <v>231.24</v>
      </c>
      <c r="B269" s="147">
        <v>9.42E-05</v>
      </c>
      <c r="C269" s="138"/>
    </row>
    <row r="270" spans="1:3" ht="15.75">
      <c r="A270" s="1">
        <v>231.36</v>
      </c>
      <c r="B270" s="147">
        <v>8.98E-05</v>
      </c>
      <c r="C270" s="138"/>
    </row>
    <row r="271" spans="1:3" ht="15.75">
      <c r="A271" s="1">
        <v>231.47</v>
      </c>
      <c r="B271" s="147">
        <v>7.78E-05</v>
      </c>
      <c r="C271" s="138"/>
    </row>
    <row r="272" spans="1:3" ht="15.75">
      <c r="A272" s="1">
        <v>231.59</v>
      </c>
      <c r="B272" s="147">
        <v>5.81E-05</v>
      </c>
      <c r="C272" s="138"/>
    </row>
    <row r="273" spans="1:3" ht="15.75">
      <c r="A273" s="1">
        <v>231.71</v>
      </c>
      <c r="B273" s="147">
        <v>8.1E-05</v>
      </c>
      <c r="C273" s="138"/>
    </row>
    <row r="274" spans="1:3" ht="15.75">
      <c r="A274" s="1">
        <v>231.82</v>
      </c>
      <c r="B274" s="147">
        <v>5.37E-05</v>
      </c>
      <c r="C274" s="138"/>
    </row>
    <row r="275" spans="1:3" ht="15.75">
      <c r="A275" s="1">
        <v>231.94</v>
      </c>
      <c r="B275" s="147">
        <v>2.29E-05</v>
      </c>
      <c r="C275" s="138"/>
    </row>
    <row r="276" spans="1:3" ht="15.75">
      <c r="A276" s="1">
        <v>232.05</v>
      </c>
      <c r="B276" s="147">
        <v>0.000118</v>
      </c>
      <c r="C276" s="138"/>
    </row>
    <row r="277" spans="1:3" ht="15.75">
      <c r="A277" s="1">
        <v>232.17</v>
      </c>
      <c r="B277" s="147">
        <v>0</v>
      </c>
      <c r="C277" s="138"/>
    </row>
    <row r="278" spans="1:3" ht="15.75">
      <c r="A278" s="1">
        <v>232.28</v>
      </c>
      <c r="B278" s="147">
        <v>-4.15E-05</v>
      </c>
      <c r="C278" s="138"/>
    </row>
    <row r="279" spans="1:3" ht="15.75">
      <c r="A279" s="1">
        <v>232.4</v>
      </c>
      <c r="B279" s="147">
        <v>-3.39E-05</v>
      </c>
      <c r="C279" s="138"/>
    </row>
    <row r="280" spans="1:3" ht="15.75">
      <c r="A280" s="1">
        <v>232.52</v>
      </c>
      <c r="B280" s="147">
        <v>7.12E-05</v>
      </c>
      <c r="C280" s="138"/>
    </row>
    <row r="281" spans="1:3" ht="15.75">
      <c r="A281" s="1">
        <v>232.63</v>
      </c>
      <c r="B281" s="147">
        <v>5.97E-05</v>
      </c>
      <c r="C281" s="138"/>
    </row>
    <row r="282" spans="1:3" ht="15.75">
      <c r="A282" s="1">
        <v>232.75</v>
      </c>
      <c r="B282" s="147">
        <v>5.21E-05</v>
      </c>
      <c r="C282" s="138"/>
    </row>
    <row r="283" spans="1:3" ht="15.75">
      <c r="A283" s="1">
        <v>232.86</v>
      </c>
      <c r="B283" s="147">
        <v>6.3E-05</v>
      </c>
      <c r="C283" s="138"/>
    </row>
    <row r="284" spans="1:3" ht="15.75">
      <c r="A284" s="1">
        <v>232.98</v>
      </c>
      <c r="B284" s="147">
        <v>0.000118</v>
      </c>
      <c r="C284" s="138"/>
    </row>
    <row r="285" spans="1:3" ht="15.75">
      <c r="A285" s="1">
        <v>233.09</v>
      </c>
      <c r="B285" s="147">
        <v>5.89E-05</v>
      </c>
      <c r="C285" s="138"/>
    </row>
    <row r="286" spans="1:3" ht="15.75">
      <c r="A286" s="1">
        <v>233.21</v>
      </c>
      <c r="B286" s="147">
        <v>7.7E-05</v>
      </c>
      <c r="C286" s="138"/>
    </row>
    <row r="287" spans="1:3" ht="15.75">
      <c r="A287" s="1">
        <v>233.33</v>
      </c>
      <c r="B287" s="147">
        <v>7.3E-05</v>
      </c>
      <c r="C287" s="138"/>
    </row>
    <row r="288" spans="1:3" ht="15.75">
      <c r="A288" s="1">
        <v>233.44</v>
      </c>
      <c r="B288" s="147">
        <v>1.46E-05</v>
      </c>
      <c r="C288" s="138"/>
    </row>
    <row r="289" spans="1:3" ht="15.75">
      <c r="A289" s="1">
        <v>233.56</v>
      </c>
      <c r="B289" s="147">
        <v>1.81E-05</v>
      </c>
      <c r="C289" s="138"/>
    </row>
    <row r="290" spans="1:3" ht="15.75">
      <c r="A290" s="1">
        <v>233.67</v>
      </c>
      <c r="B290" s="147">
        <v>7.59E-05</v>
      </c>
      <c r="C290" s="138"/>
    </row>
    <row r="291" spans="1:3" ht="15.75">
      <c r="A291" s="1">
        <v>233.79</v>
      </c>
      <c r="B291" s="147">
        <v>5.4E-05</v>
      </c>
      <c r="C291" s="138"/>
    </row>
    <row r="292" spans="1:3" ht="15.75">
      <c r="A292" s="1">
        <v>233.9</v>
      </c>
      <c r="B292" s="147">
        <v>6.46E-05</v>
      </c>
      <c r="C292" s="138"/>
    </row>
    <row r="293" spans="1:3" ht="15.75">
      <c r="A293" s="1">
        <v>234.02</v>
      </c>
      <c r="B293" s="147">
        <v>3.22E-05</v>
      </c>
      <c r="C293" s="138"/>
    </row>
    <row r="294" spans="1:3" ht="15.75">
      <c r="A294" s="1">
        <v>234.13</v>
      </c>
      <c r="B294" s="147">
        <v>7.13E-05</v>
      </c>
      <c r="C294" s="138"/>
    </row>
    <row r="295" spans="1:3" ht="15.75">
      <c r="A295" s="1">
        <v>234.25</v>
      </c>
      <c r="B295" s="147">
        <v>8.53E-05</v>
      </c>
      <c r="C295" s="138"/>
    </row>
    <row r="296" spans="1:3" ht="15.75">
      <c r="A296" s="1">
        <v>234.37</v>
      </c>
      <c r="B296" s="147">
        <v>4.25E-05</v>
      </c>
      <c r="C296" s="138"/>
    </row>
    <row r="297" spans="1:3" ht="15.75">
      <c r="A297" s="1">
        <v>234.48</v>
      </c>
      <c r="B297" s="147">
        <v>6.71E-05</v>
      </c>
      <c r="C297" s="138"/>
    </row>
    <row r="298" spans="1:3" ht="15.75">
      <c r="A298" s="1">
        <v>234.6</v>
      </c>
      <c r="B298" s="147">
        <v>0.000109</v>
      </c>
      <c r="C298" s="138"/>
    </row>
    <row r="299" spans="1:3" ht="15.75">
      <c r="A299" s="1">
        <v>234.71</v>
      </c>
      <c r="B299" s="147">
        <v>1.05E-05</v>
      </c>
      <c r="C299" s="138"/>
    </row>
    <row r="300" spans="1:3" ht="15.75">
      <c r="A300" s="1">
        <v>234.83</v>
      </c>
      <c r="B300" s="147">
        <v>6.64E-05</v>
      </c>
      <c r="C300" s="138"/>
    </row>
    <row r="301" spans="1:3" ht="15.75">
      <c r="A301" s="1">
        <v>234.94</v>
      </c>
      <c r="B301" s="147">
        <v>5.93E-05</v>
      </c>
      <c r="C301" s="138"/>
    </row>
    <row r="302" spans="1:3" ht="15.75">
      <c r="A302" s="1">
        <v>235.06</v>
      </c>
      <c r="B302" s="147">
        <v>2.78E-05</v>
      </c>
      <c r="C302" s="138"/>
    </row>
    <row r="303" spans="1:3" ht="15.75">
      <c r="A303" s="1">
        <v>235.17</v>
      </c>
      <c r="B303" s="147">
        <v>0</v>
      </c>
      <c r="C303" s="138"/>
    </row>
    <row r="304" spans="1:3" ht="15.75">
      <c r="A304" s="1">
        <v>235.29</v>
      </c>
      <c r="B304" s="147">
        <v>0.000121</v>
      </c>
      <c r="C304" s="138"/>
    </row>
    <row r="305" spans="1:3" ht="15.75">
      <c r="A305" s="1">
        <v>235.41</v>
      </c>
      <c r="B305" s="147">
        <v>4.13E-05</v>
      </c>
      <c r="C305" s="138"/>
    </row>
    <row r="306" spans="1:3" ht="15.75">
      <c r="A306" s="1">
        <v>235.52</v>
      </c>
      <c r="B306" s="147">
        <v>7.21E-05</v>
      </c>
      <c r="C306" s="138"/>
    </row>
    <row r="307" spans="1:3" ht="15.75">
      <c r="A307" s="1">
        <v>235.64</v>
      </c>
      <c r="B307" s="147">
        <v>0.000134</v>
      </c>
      <c r="C307" s="138"/>
    </row>
    <row r="308" spans="1:3" ht="15.75">
      <c r="A308" s="1">
        <v>235.75</v>
      </c>
      <c r="B308" s="147">
        <v>7.85E-05</v>
      </c>
      <c r="C308" s="138"/>
    </row>
    <row r="309" spans="1:3" ht="15.75">
      <c r="A309" s="1">
        <v>235.87</v>
      </c>
      <c r="B309" s="147">
        <v>2.38E-05</v>
      </c>
      <c r="C309" s="138"/>
    </row>
    <row r="310" spans="1:3" ht="15.75">
      <c r="A310" s="1">
        <v>235.98</v>
      </c>
      <c r="B310" s="147">
        <v>6.45E-05</v>
      </c>
      <c r="C310" s="138"/>
    </row>
    <row r="311" spans="1:3" ht="15.75">
      <c r="A311" s="1">
        <v>236.1</v>
      </c>
      <c r="B311" s="147">
        <v>9.14E-05</v>
      </c>
      <c r="C311" s="138"/>
    </row>
    <row r="312" spans="1:3" ht="15.75">
      <c r="A312" s="1">
        <v>236.21</v>
      </c>
      <c r="B312" s="147">
        <v>5.07E-05</v>
      </c>
      <c r="C312" s="138"/>
    </row>
    <row r="313" spans="1:3" ht="15.75">
      <c r="A313" s="1">
        <v>236.33</v>
      </c>
      <c r="B313" s="147">
        <v>0.000108</v>
      </c>
      <c r="C313" s="138"/>
    </row>
    <row r="314" spans="1:3" ht="15.75">
      <c r="A314" s="1">
        <v>236.44</v>
      </c>
      <c r="B314" s="147">
        <v>0.000104</v>
      </c>
      <c r="C314" s="138"/>
    </row>
    <row r="315" spans="1:3" ht="15.75">
      <c r="A315" s="1">
        <v>236.56</v>
      </c>
      <c r="B315" s="147">
        <v>3.35E-05</v>
      </c>
      <c r="C315" s="138"/>
    </row>
    <row r="316" spans="1:3" ht="15.75">
      <c r="A316" s="1">
        <v>236.68</v>
      </c>
      <c r="B316" s="147">
        <v>6.68E-05</v>
      </c>
      <c r="C316" s="138"/>
    </row>
    <row r="317" spans="1:3" ht="15.75">
      <c r="A317" s="1">
        <v>236.79</v>
      </c>
      <c r="B317" s="147">
        <v>7E-05</v>
      </c>
      <c r="C317" s="138"/>
    </row>
    <row r="318" spans="1:3" ht="15.75">
      <c r="A318" s="1">
        <v>236.91</v>
      </c>
      <c r="B318" s="147">
        <v>6.98E-05</v>
      </c>
      <c r="C318" s="138"/>
    </row>
    <row r="319" spans="1:3" ht="15.75">
      <c r="A319" s="1">
        <v>237.02</v>
      </c>
      <c r="B319" s="147">
        <v>1.33E-05</v>
      </c>
      <c r="C319" s="138"/>
    </row>
    <row r="320" spans="1:3" ht="15.75">
      <c r="A320" s="1">
        <v>237.14</v>
      </c>
      <c r="B320" s="147">
        <v>6.62E-05</v>
      </c>
      <c r="C320" s="138"/>
    </row>
    <row r="321" spans="1:3" ht="15.75">
      <c r="A321" s="1">
        <v>237.25</v>
      </c>
      <c r="B321" s="147">
        <v>3.63E-05</v>
      </c>
      <c r="C321" s="138"/>
    </row>
    <row r="322" spans="1:3" ht="15.75">
      <c r="A322" s="1">
        <v>237.37</v>
      </c>
      <c r="B322" s="147">
        <v>0.000122</v>
      </c>
      <c r="C322" s="138"/>
    </row>
    <row r="323" spans="1:3" ht="15.75">
      <c r="A323" s="1">
        <v>237.48</v>
      </c>
      <c r="B323" s="147">
        <v>8.88E-05</v>
      </c>
      <c r="C323" s="138"/>
    </row>
    <row r="324" spans="1:3" ht="15.75">
      <c r="A324" s="1">
        <v>237.6</v>
      </c>
      <c r="B324" s="147">
        <v>-1.64E-05</v>
      </c>
      <c r="C324" s="138"/>
    </row>
    <row r="325" spans="1:3" ht="15.75">
      <c r="A325" s="1">
        <v>237.71</v>
      </c>
      <c r="B325" s="147">
        <v>0.00019</v>
      </c>
      <c r="C325" s="138"/>
    </row>
    <row r="326" spans="1:3" ht="15.75">
      <c r="A326" s="1">
        <v>237.83</v>
      </c>
      <c r="B326" s="147">
        <v>1.96E-05</v>
      </c>
      <c r="C326" s="138"/>
    </row>
    <row r="327" spans="1:3" ht="15.75">
      <c r="A327" s="1">
        <v>237.94</v>
      </c>
      <c r="B327" s="147">
        <v>9.46E-05</v>
      </c>
      <c r="C327" s="138"/>
    </row>
    <row r="328" spans="1:3" ht="15.75">
      <c r="A328" s="1">
        <v>238.06</v>
      </c>
      <c r="B328" s="147">
        <v>0.000133</v>
      </c>
      <c r="C328" s="138"/>
    </row>
    <row r="329" spans="1:3" ht="15.75">
      <c r="A329" s="1">
        <v>238.17</v>
      </c>
      <c r="B329" s="147">
        <v>6.5E-05</v>
      </c>
      <c r="C329" s="138"/>
    </row>
    <row r="330" spans="1:3" ht="15.75">
      <c r="A330" s="1">
        <v>238.29</v>
      </c>
      <c r="B330" s="147">
        <v>0.000159</v>
      </c>
      <c r="C330" s="138"/>
    </row>
    <row r="331" spans="1:3" ht="15.75">
      <c r="A331" s="1">
        <v>238.4</v>
      </c>
      <c r="B331" s="147">
        <v>3.24E-06</v>
      </c>
      <c r="C331" s="138"/>
    </row>
    <row r="332" spans="1:3" ht="15.75">
      <c r="A332" s="1">
        <v>238.52</v>
      </c>
      <c r="B332" s="147">
        <v>0.000168</v>
      </c>
      <c r="C332" s="138"/>
    </row>
    <row r="333" spans="1:3" ht="15.75">
      <c r="A333" s="1">
        <v>238.64</v>
      </c>
      <c r="B333" s="147">
        <v>9.68E-05</v>
      </c>
      <c r="C333" s="138"/>
    </row>
    <row r="334" spans="1:3" ht="15.75">
      <c r="A334" s="1">
        <v>238.75</v>
      </c>
      <c r="B334" s="147">
        <v>9.98E-05</v>
      </c>
      <c r="C334" s="138"/>
    </row>
    <row r="335" spans="1:3" ht="15.75">
      <c r="A335" s="1">
        <v>238.87</v>
      </c>
      <c r="B335" s="147">
        <v>0.000209</v>
      </c>
      <c r="C335" s="138"/>
    </row>
    <row r="336" spans="1:3" ht="15.75">
      <c r="A336" s="1">
        <v>238.98</v>
      </c>
      <c r="B336" s="147">
        <v>6.74E-05</v>
      </c>
      <c r="C336" s="138"/>
    </row>
    <row r="337" spans="1:3" ht="15.75">
      <c r="A337" s="1">
        <v>239.1</v>
      </c>
      <c r="B337" s="147">
        <v>0.000135</v>
      </c>
      <c r="C337" s="138"/>
    </row>
    <row r="338" spans="1:3" ht="15.75">
      <c r="A338" s="1">
        <v>239.21</v>
      </c>
      <c r="B338" s="147">
        <v>8.95E-05</v>
      </c>
      <c r="C338" s="138"/>
    </row>
    <row r="339" spans="1:3" ht="15.75">
      <c r="A339" s="1">
        <v>239.33</v>
      </c>
      <c r="B339" s="147">
        <v>0.000102</v>
      </c>
      <c r="C339" s="138"/>
    </row>
    <row r="340" spans="1:3" ht="15.75">
      <c r="A340" s="1">
        <v>239.44</v>
      </c>
      <c r="B340" s="147">
        <v>5.74E-05</v>
      </c>
      <c r="C340" s="138"/>
    </row>
    <row r="341" spans="1:3" ht="15.75">
      <c r="A341" s="1">
        <v>239.56</v>
      </c>
      <c r="B341" s="147">
        <v>9.23E-05</v>
      </c>
      <c r="C341" s="138"/>
    </row>
    <row r="342" spans="1:3" ht="15.75">
      <c r="A342" s="1">
        <v>239.67</v>
      </c>
      <c r="B342" s="147">
        <v>0.000133</v>
      </c>
      <c r="C342" s="138"/>
    </row>
    <row r="343" spans="1:3" ht="15.75">
      <c r="A343" s="1">
        <v>239.79</v>
      </c>
      <c r="B343" s="147">
        <v>0.000102</v>
      </c>
      <c r="C343" s="138"/>
    </row>
    <row r="344" spans="1:3" ht="15.75">
      <c r="A344" s="1">
        <v>239.9</v>
      </c>
      <c r="B344" s="147">
        <v>0.000146</v>
      </c>
      <c r="C344" s="138"/>
    </row>
    <row r="345" spans="1:3" ht="15.75">
      <c r="A345" s="1">
        <v>240.02</v>
      </c>
      <c r="B345" s="147">
        <v>0.000133</v>
      </c>
      <c r="C345" s="138"/>
    </row>
    <row r="346" spans="1:3" ht="15.75">
      <c r="A346" s="1">
        <v>240.13</v>
      </c>
      <c r="B346" s="147">
        <v>0.000164</v>
      </c>
      <c r="C346" s="138"/>
    </row>
    <row r="347" spans="1:3" ht="15.75">
      <c r="A347" s="1">
        <v>240.25</v>
      </c>
      <c r="B347" s="147">
        <v>0.000151</v>
      </c>
      <c r="C347" s="138"/>
    </row>
    <row r="348" spans="1:3" ht="15.75">
      <c r="A348" s="1">
        <v>240.36</v>
      </c>
      <c r="B348" s="147">
        <v>0.000189</v>
      </c>
      <c r="C348" s="138"/>
    </row>
    <row r="349" spans="1:3" ht="15.75">
      <c r="A349" s="1">
        <v>240.48</v>
      </c>
      <c r="B349" s="147">
        <v>0.000148</v>
      </c>
      <c r="C349" s="138"/>
    </row>
    <row r="350" spans="1:3" ht="15.75">
      <c r="A350" s="1">
        <v>240.59</v>
      </c>
      <c r="B350" s="147">
        <v>0.000144</v>
      </c>
      <c r="C350" s="138"/>
    </row>
    <row r="351" spans="1:3" ht="15.75">
      <c r="A351" s="1">
        <v>240.71</v>
      </c>
      <c r="B351" s="147">
        <v>0.000122</v>
      </c>
      <c r="C351" s="138"/>
    </row>
    <row r="352" spans="1:3" ht="15.75">
      <c r="A352" s="1">
        <v>240.82</v>
      </c>
      <c r="B352" s="147">
        <v>0.000191</v>
      </c>
      <c r="C352" s="138"/>
    </row>
    <row r="353" spans="1:3" ht="15.75">
      <c r="A353" s="1">
        <v>240.94</v>
      </c>
      <c r="B353" s="147">
        <v>0.00015</v>
      </c>
      <c r="C353" s="138"/>
    </row>
    <row r="354" spans="1:3" ht="15.75">
      <c r="A354" s="1">
        <v>241.05</v>
      </c>
      <c r="B354" s="147">
        <v>0.000159</v>
      </c>
      <c r="C354" s="138"/>
    </row>
    <row r="355" spans="1:3" ht="15.75">
      <c r="A355" s="1">
        <v>241.17</v>
      </c>
      <c r="B355" s="147">
        <v>0.000119</v>
      </c>
      <c r="C355" s="138"/>
    </row>
    <row r="356" spans="1:3" ht="15.75">
      <c r="A356" s="1">
        <v>241.28</v>
      </c>
      <c r="B356" s="147">
        <v>0.000147</v>
      </c>
      <c r="C356" s="138"/>
    </row>
    <row r="357" spans="1:3" ht="15.75">
      <c r="A357" s="1">
        <v>241.4</v>
      </c>
      <c r="B357" s="147">
        <v>0.000221</v>
      </c>
      <c r="C357" s="138"/>
    </row>
    <row r="358" spans="1:3" ht="15.75">
      <c r="A358" s="1">
        <v>241.51</v>
      </c>
      <c r="B358" s="147">
        <v>0.000112</v>
      </c>
      <c r="C358" s="138"/>
    </row>
    <row r="359" spans="1:3" ht="15.75">
      <c r="A359" s="1">
        <v>241.63</v>
      </c>
      <c r="B359" s="147">
        <v>0.000106</v>
      </c>
      <c r="C359" s="138"/>
    </row>
    <row r="360" spans="1:3" ht="15.75">
      <c r="A360" s="1">
        <v>241.74</v>
      </c>
      <c r="B360" s="147">
        <v>0.000261</v>
      </c>
      <c r="C360" s="138"/>
    </row>
    <row r="361" spans="1:3" ht="15.75">
      <c r="A361" s="1">
        <v>241.86</v>
      </c>
      <c r="B361" s="147">
        <v>0.00022</v>
      </c>
      <c r="C361" s="138"/>
    </row>
    <row r="362" spans="1:3" ht="15.75">
      <c r="A362" s="1">
        <v>241.97</v>
      </c>
      <c r="B362" s="147">
        <v>0.000267</v>
      </c>
      <c r="C362" s="138"/>
    </row>
    <row r="363" spans="1:3" ht="15.75">
      <c r="A363" s="1">
        <v>242.09</v>
      </c>
      <c r="B363" s="147">
        <v>0.00022</v>
      </c>
      <c r="C363" s="138"/>
    </row>
    <row r="364" spans="1:3" ht="15.75">
      <c r="A364" s="1">
        <v>242.2</v>
      </c>
      <c r="B364" s="147">
        <v>0.000235</v>
      </c>
      <c r="C364" s="138"/>
    </row>
    <row r="365" spans="1:3" ht="15.75">
      <c r="A365" s="1">
        <v>242.32</v>
      </c>
      <c r="B365" s="147">
        <v>0.000229</v>
      </c>
      <c r="C365" s="138"/>
    </row>
    <row r="366" spans="1:3" ht="15.75">
      <c r="A366" s="1">
        <v>242.43</v>
      </c>
      <c r="B366" s="147">
        <v>0.000207</v>
      </c>
      <c r="C366" s="138"/>
    </row>
    <row r="367" spans="1:3" ht="15.75">
      <c r="A367" s="1">
        <v>242.55</v>
      </c>
      <c r="B367" s="147">
        <v>0.00025</v>
      </c>
      <c r="C367" s="138"/>
    </row>
    <row r="368" spans="1:3" ht="15.75">
      <c r="A368" s="1">
        <v>242.66</v>
      </c>
      <c r="B368" s="147">
        <v>0.00025</v>
      </c>
      <c r="C368" s="138"/>
    </row>
    <row r="369" spans="1:3" ht="15.75">
      <c r="A369" s="1">
        <v>242.78</v>
      </c>
      <c r="B369" s="147">
        <v>0.00028</v>
      </c>
      <c r="C369" s="138"/>
    </row>
    <row r="370" spans="1:3" ht="15.75">
      <c r="A370" s="1">
        <v>242.89</v>
      </c>
      <c r="B370" s="147">
        <v>0.000295</v>
      </c>
      <c r="C370" s="138"/>
    </row>
    <row r="371" spans="1:3" ht="15.75">
      <c r="A371" s="1">
        <v>243.01</v>
      </c>
      <c r="B371" s="147">
        <v>0.000341</v>
      </c>
      <c r="C371" s="138"/>
    </row>
    <row r="372" spans="1:3" ht="15.75">
      <c r="A372" s="1">
        <v>243.12</v>
      </c>
      <c r="B372" s="147">
        <v>0.00027</v>
      </c>
      <c r="C372" s="138"/>
    </row>
    <row r="373" spans="1:3" ht="15.75">
      <c r="A373" s="1">
        <v>243.24</v>
      </c>
      <c r="B373" s="147">
        <v>0.000319</v>
      </c>
      <c r="C373" s="138"/>
    </row>
    <row r="374" spans="1:3" ht="15.75">
      <c r="A374" s="1">
        <v>243.35</v>
      </c>
      <c r="B374" s="147">
        <v>0.000273</v>
      </c>
      <c r="C374" s="138"/>
    </row>
    <row r="375" spans="1:3" ht="15.75">
      <c r="A375" s="1">
        <v>243.47</v>
      </c>
      <c r="B375" s="147">
        <v>0.000316</v>
      </c>
      <c r="C375" s="138"/>
    </row>
    <row r="376" spans="1:3" ht="15.75">
      <c r="A376" s="1">
        <v>243.58</v>
      </c>
      <c r="B376" s="147">
        <v>0.000356</v>
      </c>
      <c r="C376" s="138"/>
    </row>
    <row r="377" spans="1:3" ht="15.75">
      <c r="A377" s="1">
        <v>243.7</v>
      </c>
      <c r="B377" s="147">
        <v>0.000435</v>
      </c>
      <c r="C377" s="138"/>
    </row>
    <row r="378" spans="1:3" ht="15.75">
      <c r="A378" s="1">
        <v>243.81</v>
      </c>
      <c r="B378" s="147">
        <v>0.000386</v>
      </c>
      <c r="C378" s="138"/>
    </row>
    <row r="379" spans="1:3" ht="15.75">
      <c r="A379" s="1">
        <v>243.93</v>
      </c>
      <c r="B379" s="147">
        <v>0.000355</v>
      </c>
      <c r="C379" s="138"/>
    </row>
    <row r="380" spans="1:3" ht="15.75">
      <c r="A380" s="1">
        <v>244.04</v>
      </c>
      <c r="B380" s="147">
        <v>0.000428</v>
      </c>
      <c r="C380" s="138"/>
    </row>
    <row r="381" spans="1:3" ht="15.75">
      <c r="A381" s="1">
        <v>244.16</v>
      </c>
      <c r="B381" s="147">
        <v>0.000477</v>
      </c>
      <c r="C381" s="138"/>
    </row>
    <row r="382" spans="1:3" ht="15.75">
      <c r="A382" s="1">
        <v>244.27</v>
      </c>
      <c r="B382" s="147">
        <v>0.000486</v>
      </c>
      <c r="C382" s="138"/>
    </row>
    <row r="383" spans="1:3" ht="15.75">
      <c r="A383" s="1">
        <v>244.38</v>
      </c>
      <c r="B383" s="147">
        <v>0.000504</v>
      </c>
      <c r="C383" s="138"/>
    </row>
    <row r="384" spans="1:3" ht="15.75">
      <c r="A384" s="1">
        <v>244.5</v>
      </c>
      <c r="B384" s="147">
        <v>0.000501</v>
      </c>
      <c r="C384" s="138"/>
    </row>
    <row r="385" spans="1:3" ht="15.75">
      <c r="A385" s="1">
        <v>244.61</v>
      </c>
      <c r="B385" s="147">
        <v>0.000595</v>
      </c>
      <c r="C385" s="138"/>
    </row>
    <row r="386" spans="1:3" ht="15.75">
      <c r="A386" s="1">
        <v>244.73</v>
      </c>
      <c r="B386" s="147">
        <v>0.00057</v>
      </c>
      <c r="C386" s="138"/>
    </row>
    <row r="387" spans="1:3" ht="15.75">
      <c r="A387" s="1">
        <v>244.84</v>
      </c>
      <c r="B387" s="147">
        <v>0.000662</v>
      </c>
      <c r="C387" s="138"/>
    </row>
    <row r="388" spans="1:3" ht="15.75">
      <c r="A388" s="1">
        <v>244.96</v>
      </c>
      <c r="B388" s="147">
        <v>0.00064</v>
      </c>
      <c r="C388" s="138"/>
    </row>
    <row r="389" spans="1:3" ht="15.75">
      <c r="A389" s="1">
        <v>245.07</v>
      </c>
      <c r="B389" s="147">
        <v>0.000719</v>
      </c>
      <c r="C389" s="138"/>
    </row>
    <row r="390" spans="1:3" ht="15.75">
      <c r="A390" s="1">
        <v>245.19</v>
      </c>
      <c r="B390" s="147">
        <v>0.000712</v>
      </c>
      <c r="C390" s="138"/>
    </row>
    <row r="391" spans="1:3" ht="15.75">
      <c r="A391" s="1">
        <v>245.3</v>
      </c>
      <c r="B391" s="147">
        <v>0.000727</v>
      </c>
      <c r="C391" s="138"/>
    </row>
    <row r="392" spans="1:3" ht="15.75">
      <c r="A392" s="1">
        <v>245.42</v>
      </c>
      <c r="B392" s="147">
        <v>0.000763</v>
      </c>
      <c r="C392" s="138"/>
    </row>
    <row r="393" spans="1:3" ht="15.75">
      <c r="A393" s="1">
        <v>245.53</v>
      </c>
      <c r="B393" s="147">
        <v>0.000836</v>
      </c>
      <c r="C393" s="138"/>
    </row>
    <row r="394" spans="1:3" ht="15.75">
      <c r="A394" s="1">
        <v>245.65</v>
      </c>
      <c r="B394" s="147">
        <v>0.000933</v>
      </c>
      <c r="C394" s="138"/>
    </row>
    <row r="395" spans="1:3" ht="15.75">
      <c r="A395" s="1">
        <v>245.76</v>
      </c>
      <c r="B395" s="147">
        <v>0.000908</v>
      </c>
      <c r="C395" s="138"/>
    </row>
    <row r="396" spans="1:3" ht="15.75">
      <c r="A396" s="1">
        <v>245.88</v>
      </c>
      <c r="B396" s="147">
        <v>0.00102</v>
      </c>
      <c r="C396" s="138"/>
    </row>
    <row r="397" spans="1:3" ht="15.75">
      <c r="A397" s="1">
        <v>245.99</v>
      </c>
      <c r="B397" s="147">
        <v>0.00109</v>
      </c>
      <c r="C397" s="138"/>
    </row>
    <row r="398" spans="1:3" ht="15.75">
      <c r="A398" s="1">
        <v>246.11</v>
      </c>
      <c r="B398" s="147">
        <v>0.00121</v>
      </c>
      <c r="C398" s="138"/>
    </row>
    <row r="399" spans="1:3" ht="15.75">
      <c r="A399" s="1">
        <v>246.22</v>
      </c>
      <c r="B399" s="147">
        <v>0.00119</v>
      </c>
      <c r="C399" s="138"/>
    </row>
    <row r="400" spans="1:3" ht="15.75">
      <c r="A400" s="1">
        <v>246.33</v>
      </c>
      <c r="B400" s="147">
        <v>0.00139</v>
      </c>
      <c r="C400" s="138"/>
    </row>
    <row r="401" spans="1:3" ht="15.75">
      <c r="A401" s="1">
        <v>246.45</v>
      </c>
      <c r="B401" s="147">
        <v>0.00138</v>
      </c>
      <c r="C401" s="138"/>
    </row>
    <row r="402" spans="1:3" ht="15.75">
      <c r="A402" s="1">
        <v>246.56</v>
      </c>
      <c r="B402" s="147">
        <v>0.00146</v>
      </c>
      <c r="C402" s="138"/>
    </row>
    <row r="403" spans="1:3" ht="15.75">
      <c r="A403" s="1">
        <v>246.68</v>
      </c>
      <c r="B403" s="147">
        <v>0.00164</v>
      </c>
      <c r="C403" s="138"/>
    </row>
    <row r="404" spans="1:3" ht="15.75">
      <c r="A404" s="1">
        <v>246.79</v>
      </c>
      <c r="B404" s="147">
        <v>0.00165</v>
      </c>
      <c r="C404" s="138"/>
    </row>
    <row r="405" spans="1:3" ht="15.75">
      <c r="A405" s="1">
        <v>246.91</v>
      </c>
      <c r="B405" s="147">
        <v>0.00176</v>
      </c>
      <c r="C405" s="138"/>
    </row>
    <row r="406" spans="1:3" ht="15.75">
      <c r="A406" s="1">
        <v>247.02</v>
      </c>
      <c r="B406" s="147">
        <v>0.0019</v>
      </c>
      <c r="C406" s="138"/>
    </row>
    <row r="407" spans="1:3" ht="15.75">
      <c r="A407" s="1">
        <v>247.14</v>
      </c>
      <c r="B407" s="147">
        <v>0.00202</v>
      </c>
      <c r="C407" s="138"/>
    </row>
    <row r="408" spans="1:3" ht="15.75">
      <c r="A408" s="1">
        <v>247.25</v>
      </c>
      <c r="B408" s="147">
        <v>0.00221</v>
      </c>
      <c r="C408" s="138"/>
    </row>
    <row r="409" spans="1:3" ht="15.75">
      <c r="A409" s="1">
        <v>247.37</v>
      </c>
      <c r="B409" s="147">
        <v>0.00219</v>
      </c>
      <c r="C409" s="138"/>
    </row>
    <row r="410" spans="1:3" ht="15.75">
      <c r="A410" s="1">
        <v>247.48</v>
      </c>
      <c r="B410" s="147">
        <v>0.00238</v>
      </c>
      <c r="C410" s="138"/>
    </row>
    <row r="411" spans="1:3" ht="15.75">
      <c r="A411" s="1">
        <v>247.59</v>
      </c>
      <c r="B411" s="147">
        <v>0.00252</v>
      </c>
      <c r="C411" s="138"/>
    </row>
    <row r="412" spans="1:3" ht="15.75">
      <c r="A412" s="1">
        <v>247.71</v>
      </c>
      <c r="B412" s="147">
        <v>0.00278</v>
      </c>
      <c r="C412" s="138"/>
    </row>
    <row r="413" spans="1:3" ht="15.75">
      <c r="A413" s="1">
        <v>247.82</v>
      </c>
      <c r="B413" s="147">
        <v>0.00302</v>
      </c>
      <c r="C413" s="138"/>
    </row>
    <row r="414" spans="1:3" ht="15.75">
      <c r="A414" s="1">
        <v>247.94</v>
      </c>
      <c r="B414" s="147">
        <v>0.00314</v>
      </c>
      <c r="C414" s="138"/>
    </row>
    <row r="415" spans="1:3" ht="15.75">
      <c r="A415" s="1">
        <v>248.05</v>
      </c>
      <c r="B415" s="147">
        <v>0.00321</v>
      </c>
      <c r="C415" s="138"/>
    </row>
    <row r="416" spans="1:3" ht="15.75">
      <c r="A416" s="1">
        <v>248.17</v>
      </c>
      <c r="B416" s="147">
        <v>0.00337</v>
      </c>
      <c r="C416" s="138"/>
    </row>
    <row r="417" spans="1:3" ht="15.75">
      <c r="A417" s="1">
        <v>248.28</v>
      </c>
      <c r="B417" s="147">
        <v>0.00374</v>
      </c>
      <c r="C417" s="138"/>
    </row>
    <row r="418" spans="1:3" ht="15.75">
      <c r="A418" s="1">
        <v>248.4</v>
      </c>
      <c r="B418" s="147">
        <v>0.00396</v>
      </c>
      <c r="C418" s="138"/>
    </row>
    <row r="419" spans="1:3" ht="15.75">
      <c r="A419" s="1">
        <v>248.51</v>
      </c>
      <c r="B419" s="147">
        <v>0.00407</v>
      </c>
      <c r="C419" s="138"/>
    </row>
    <row r="420" spans="1:3" ht="15.75">
      <c r="A420" s="1">
        <v>248.62</v>
      </c>
      <c r="B420" s="147">
        <v>0.00455</v>
      </c>
      <c r="C420" s="138"/>
    </row>
    <row r="421" spans="1:3" ht="15.75">
      <c r="A421" s="1">
        <v>248.74</v>
      </c>
      <c r="B421" s="147">
        <v>0.0047</v>
      </c>
      <c r="C421" s="138"/>
    </row>
    <row r="422" spans="1:3" ht="15.75">
      <c r="A422" s="1">
        <v>248.85</v>
      </c>
      <c r="B422" s="147">
        <v>0.00495</v>
      </c>
      <c r="C422" s="138"/>
    </row>
    <row r="423" spans="1:3" ht="15.75">
      <c r="A423" s="1">
        <v>248.97</v>
      </c>
      <c r="B423" s="147">
        <v>0.00529</v>
      </c>
      <c r="C423" s="138"/>
    </row>
    <row r="424" spans="1:3" ht="15.75">
      <c r="A424" s="1">
        <v>249.08</v>
      </c>
      <c r="B424" s="147">
        <v>0.00558</v>
      </c>
      <c r="C424" s="138"/>
    </row>
    <row r="425" spans="1:3" ht="15.75">
      <c r="A425" s="1">
        <v>249.2</v>
      </c>
      <c r="B425" s="147">
        <v>0.00592</v>
      </c>
      <c r="C425" s="138"/>
    </row>
    <row r="426" spans="1:3" ht="15.75">
      <c r="A426" s="1">
        <v>249.31</v>
      </c>
      <c r="B426" s="147">
        <v>0.00613</v>
      </c>
      <c r="C426" s="138"/>
    </row>
    <row r="427" spans="1:3" ht="15.75">
      <c r="A427" s="1">
        <v>249.43</v>
      </c>
      <c r="B427" s="147">
        <v>0.0063</v>
      </c>
      <c r="C427" s="138"/>
    </row>
    <row r="428" spans="1:3" ht="15.75">
      <c r="A428" s="1">
        <v>249.54</v>
      </c>
      <c r="B428" s="147">
        <v>0.00693</v>
      </c>
      <c r="C428" s="138"/>
    </row>
    <row r="429" spans="1:3" ht="15.75">
      <c r="A429" s="1">
        <v>249.65</v>
      </c>
      <c r="B429" s="147">
        <v>0.0071</v>
      </c>
      <c r="C429" s="138"/>
    </row>
    <row r="430" spans="1:3" ht="15.75">
      <c r="A430" s="1">
        <v>249.77</v>
      </c>
      <c r="B430" s="147">
        <v>0.0077</v>
      </c>
      <c r="C430" s="138"/>
    </row>
    <row r="431" spans="1:3" ht="15.75">
      <c r="A431" s="1">
        <v>249.88</v>
      </c>
      <c r="B431" s="147">
        <v>0.00787</v>
      </c>
      <c r="C431" s="138"/>
    </row>
    <row r="432" spans="1:3" ht="15.75">
      <c r="A432" s="1">
        <v>250</v>
      </c>
      <c r="B432" s="147">
        <v>0.00847</v>
      </c>
      <c r="C432" s="138"/>
    </row>
    <row r="433" spans="1:3" ht="15.75">
      <c r="A433" s="1">
        <v>250.11</v>
      </c>
      <c r="B433" s="147">
        <v>0.00894</v>
      </c>
      <c r="C433" s="138"/>
    </row>
    <row r="434" spans="1:3" ht="15.75">
      <c r="A434" s="1">
        <v>250.23</v>
      </c>
      <c r="B434" s="147">
        <v>0.00951</v>
      </c>
      <c r="C434" s="138"/>
    </row>
    <row r="435" spans="1:3" ht="15.75">
      <c r="A435" s="1">
        <v>250.34</v>
      </c>
      <c r="B435" s="147">
        <v>0.0101</v>
      </c>
      <c r="C435" s="138"/>
    </row>
    <row r="436" spans="1:3" ht="15.75">
      <c r="A436" s="1">
        <v>250.45</v>
      </c>
      <c r="B436" s="147">
        <v>0.0104</v>
      </c>
      <c r="C436" s="138"/>
    </row>
    <row r="437" spans="1:3" ht="15.75">
      <c r="A437" s="1">
        <v>250.57</v>
      </c>
      <c r="B437" s="147">
        <v>0.0109</v>
      </c>
      <c r="C437" s="138"/>
    </row>
    <row r="438" spans="1:3" ht="15.75">
      <c r="A438" s="1">
        <v>250.68</v>
      </c>
      <c r="B438" s="147">
        <v>0.0113</v>
      </c>
      <c r="C438" s="138"/>
    </row>
    <row r="439" spans="1:3" ht="15.75">
      <c r="A439" s="1">
        <v>250.8</v>
      </c>
      <c r="B439" s="147">
        <v>0.0121</v>
      </c>
      <c r="C439" s="138"/>
    </row>
    <row r="440" spans="1:3" ht="15.75">
      <c r="A440" s="1">
        <v>250.91</v>
      </c>
      <c r="B440" s="147">
        <v>0.0128</v>
      </c>
      <c r="C440" s="138"/>
    </row>
    <row r="441" spans="1:3" ht="15.75">
      <c r="A441" s="1">
        <v>251.03</v>
      </c>
      <c r="B441" s="147">
        <v>0.0134</v>
      </c>
      <c r="C441" s="138"/>
    </row>
    <row r="442" spans="1:3" ht="15.75">
      <c r="A442" s="1">
        <v>251.14</v>
      </c>
      <c r="B442" s="147">
        <v>0.0141</v>
      </c>
      <c r="C442" s="138"/>
    </row>
    <row r="443" spans="1:3" ht="15.75">
      <c r="A443" s="1">
        <v>251.25</v>
      </c>
      <c r="B443" s="147">
        <v>0.0148</v>
      </c>
      <c r="C443" s="138"/>
    </row>
    <row r="444" spans="1:3" ht="15.75">
      <c r="A444" s="1">
        <v>251.37</v>
      </c>
      <c r="B444" s="147">
        <v>0.0154</v>
      </c>
      <c r="C444" s="138"/>
    </row>
    <row r="445" spans="1:3" ht="15.75">
      <c r="A445" s="1">
        <v>251.48</v>
      </c>
      <c r="B445" s="147">
        <v>0.0159</v>
      </c>
      <c r="C445" s="138"/>
    </row>
    <row r="446" spans="1:3" ht="15.75">
      <c r="A446" s="1">
        <v>251.6</v>
      </c>
      <c r="B446" s="147">
        <v>0.0168</v>
      </c>
      <c r="C446" s="138"/>
    </row>
    <row r="447" spans="1:3" ht="15.75">
      <c r="A447" s="1">
        <v>251.71</v>
      </c>
      <c r="B447" s="147">
        <v>0.0175</v>
      </c>
      <c r="C447" s="138"/>
    </row>
    <row r="448" spans="1:3" ht="15.75">
      <c r="A448" s="1">
        <v>251.82</v>
      </c>
      <c r="B448" s="147">
        <v>0.0185</v>
      </c>
      <c r="C448" s="138"/>
    </row>
    <row r="449" spans="1:3" ht="15.75">
      <c r="A449" s="1">
        <v>251.94</v>
      </c>
      <c r="B449" s="147">
        <v>0.0191</v>
      </c>
      <c r="C449" s="138"/>
    </row>
    <row r="450" spans="1:3" ht="15.75">
      <c r="A450" s="1">
        <v>252.05</v>
      </c>
      <c r="B450" s="147">
        <v>0.0198</v>
      </c>
      <c r="C450" s="138"/>
    </row>
    <row r="451" spans="1:3" ht="15.75">
      <c r="A451" s="1">
        <v>252.17</v>
      </c>
      <c r="B451" s="147">
        <v>0.0206</v>
      </c>
      <c r="C451" s="138"/>
    </row>
    <row r="452" spans="1:3" ht="15.75">
      <c r="A452" s="1">
        <v>252.28</v>
      </c>
      <c r="B452" s="147">
        <v>0.0216</v>
      </c>
      <c r="C452" s="138"/>
    </row>
    <row r="453" spans="1:3" ht="15.75">
      <c r="A453" s="1">
        <v>252.4</v>
      </c>
      <c r="B453" s="147">
        <v>0.0222</v>
      </c>
      <c r="C453" s="138"/>
    </row>
    <row r="454" spans="1:3" ht="15.75">
      <c r="A454" s="1">
        <v>252.51</v>
      </c>
      <c r="B454" s="147">
        <v>0.0232</v>
      </c>
      <c r="C454" s="138"/>
    </row>
    <row r="455" spans="1:3" ht="15.75">
      <c r="A455" s="1">
        <v>252.62</v>
      </c>
      <c r="B455" s="147">
        <v>0.0243</v>
      </c>
      <c r="C455" s="138"/>
    </row>
    <row r="456" spans="1:3" ht="15.75">
      <c r="A456" s="1">
        <v>252.74</v>
      </c>
      <c r="B456" s="147">
        <v>0.0249</v>
      </c>
      <c r="C456" s="138"/>
    </row>
    <row r="457" spans="1:3" ht="15.75">
      <c r="A457" s="1">
        <v>252.85</v>
      </c>
      <c r="B457" s="147">
        <v>0.026</v>
      </c>
      <c r="C457" s="138"/>
    </row>
    <row r="458" spans="1:3" ht="15.75">
      <c r="A458" s="1">
        <v>252.97</v>
      </c>
      <c r="B458" s="147">
        <v>0.0271</v>
      </c>
      <c r="C458" s="138"/>
    </row>
    <row r="459" spans="1:3" ht="15.75">
      <c r="A459" s="1">
        <v>253.08</v>
      </c>
      <c r="B459" s="147">
        <v>0.0282</v>
      </c>
      <c r="C459" s="138"/>
    </row>
    <row r="460" spans="1:3" ht="15.75">
      <c r="A460" s="1">
        <v>253.19</v>
      </c>
      <c r="B460" s="147">
        <v>0.0292</v>
      </c>
      <c r="C460" s="138"/>
    </row>
    <row r="461" spans="1:3" ht="15.75">
      <c r="A461" s="1">
        <v>253.31</v>
      </c>
      <c r="B461" s="147">
        <v>0.0299</v>
      </c>
      <c r="C461" s="138"/>
    </row>
    <row r="462" spans="1:3" ht="15.75">
      <c r="A462" s="1">
        <v>253.42</v>
      </c>
      <c r="B462" s="147">
        <v>0.0311</v>
      </c>
      <c r="C462" s="138"/>
    </row>
    <row r="463" spans="1:3" ht="15.75">
      <c r="A463" s="1">
        <v>253.54</v>
      </c>
      <c r="B463" s="147">
        <v>0.0322</v>
      </c>
      <c r="C463" s="138"/>
    </row>
    <row r="464" spans="1:3" ht="15.75">
      <c r="A464" s="1">
        <v>253.65</v>
      </c>
      <c r="B464" s="147">
        <v>0.033</v>
      </c>
      <c r="C464" s="138"/>
    </row>
    <row r="465" spans="1:3" ht="15.75">
      <c r="A465" s="1">
        <v>253.76</v>
      </c>
      <c r="B465" s="147">
        <v>0.0345</v>
      </c>
      <c r="C465" s="138"/>
    </row>
    <row r="466" spans="1:3" ht="15.75">
      <c r="A466" s="1">
        <v>253.88</v>
      </c>
      <c r="B466" s="147">
        <v>0.0354</v>
      </c>
      <c r="C466" s="138"/>
    </row>
    <row r="467" spans="1:3" ht="15.75">
      <c r="A467" s="1">
        <v>253.99</v>
      </c>
      <c r="B467" s="147">
        <v>0.0365</v>
      </c>
      <c r="C467" s="138"/>
    </row>
    <row r="468" spans="1:3" ht="15.75">
      <c r="A468" s="1">
        <v>254.11</v>
      </c>
      <c r="B468" s="147">
        <v>0.0376</v>
      </c>
      <c r="C468" s="138"/>
    </row>
    <row r="469" spans="1:3" ht="15.75">
      <c r="A469" s="1">
        <v>254.22</v>
      </c>
      <c r="B469" s="147">
        <v>0.039</v>
      </c>
      <c r="C469" s="138"/>
    </row>
    <row r="470" spans="1:3" ht="15.75">
      <c r="A470" s="1">
        <v>254.33</v>
      </c>
      <c r="B470" s="147">
        <v>0.0398</v>
      </c>
      <c r="C470" s="138"/>
    </row>
    <row r="471" spans="1:3" ht="15.75">
      <c r="A471" s="1">
        <v>254.45</v>
      </c>
      <c r="B471" s="147">
        <v>0.041</v>
      </c>
      <c r="C471" s="138"/>
    </row>
    <row r="472" spans="1:3" ht="15.75">
      <c r="A472" s="1">
        <v>254.56</v>
      </c>
      <c r="B472" s="147">
        <v>0.0422</v>
      </c>
      <c r="C472" s="138"/>
    </row>
    <row r="473" spans="1:3" ht="15.75">
      <c r="A473" s="1">
        <v>254.68</v>
      </c>
      <c r="B473" s="147">
        <v>0.0435</v>
      </c>
      <c r="C473" s="138"/>
    </row>
    <row r="474" spans="1:3" ht="15.75">
      <c r="A474" s="1">
        <v>254.79</v>
      </c>
      <c r="B474" s="147">
        <v>0.0444</v>
      </c>
      <c r="C474" s="138"/>
    </row>
    <row r="475" spans="1:3" ht="15.75">
      <c r="A475" s="1">
        <v>254.9</v>
      </c>
      <c r="B475" s="147">
        <v>0.0456</v>
      </c>
      <c r="C475" s="138"/>
    </row>
    <row r="476" spans="1:3" ht="15.75">
      <c r="A476" s="1">
        <v>255.02</v>
      </c>
      <c r="B476" s="147">
        <v>0.0466</v>
      </c>
      <c r="C476" s="138"/>
    </row>
    <row r="477" spans="1:3" ht="15.75">
      <c r="A477" s="1">
        <v>255.13</v>
      </c>
      <c r="B477" s="147">
        <v>0.0482</v>
      </c>
      <c r="C477" s="138"/>
    </row>
    <row r="478" spans="1:3" ht="15.75">
      <c r="A478" s="1">
        <v>255.25</v>
      </c>
      <c r="B478" s="147">
        <v>0.0492</v>
      </c>
      <c r="C478" s="138"/>
    </row>
    <row r="479" spans="1:3" ht="15.75">
      <c r="A479" s="1">
        <v>255.36</v>
      </c>
      <c r="B479" s="147">
        <v>0.0504</v>
      </c>
      <c r="C479" s="138"/>
    </row>
    <row r="480" spans="1:3" ht="15.75">
      <c r="A480" s="1">
        <v>255.47</v>
      </c>
      <c r="B480" s="147">
        <v>0.0515</v>
      </c>
      <c r="C480" s="138"/>
    </row>
    <row r="481" spans="1:3" ht="15.75">
      <c r="A481" s="1">
        <v>255.59</v>
      </c>
      <c r="B481" s="147">
        <v>0.0531</v>
      </c>
      <c r="C481" s="138"/>
    </row>
    <row r="482" spans="1:3" ht="15.75">
      <c r="A482" s="1">
        <v>255.7</v>
      </c>
      <c r="B482" s="147">
        <v>0.054</v>
      </c>
      <c r="C482" s="138"/>
    </row>
    <row r="483" spans="1:3" ht="15.75">
      <c r="A483" s="1">
        <v>255.81</v>
      </c>
      <c r="B483" s="147">
        <v>0.0553</v>
      </c>
      <c r="C483" s="138"/>
    </row>
    <row r="484" spans="1:3" ht="15.75">
      <c r="A484" s="1">
        <v>255.93</v>
      </c>
      <c r="B484" s="147">
        <v>0.0566</v>
      </c>
      <c r="C484" s="138"/>
    </row>
    <row r="485" spans="1:3" ht="15.75">
      <c r="A485" s="1">
        <v>256.04</v>
      </c>
      <c r="B485" s="147">
        <v>0.0576</v>
      </c>
      <c r="C485" s="138"/>
    </row>
    <row r="486" spans="1:3" ht="15.75">
      <c r="A486" s="1">
        <v>256.16</v>
      </c>
      <c r="B486" s="147">
        <v>0.0591</v>
      </c>
      <c r="C486" s="138"/>
    </row>
    <row r="487" spans="1:3" ht="15.75">
      <c r="A487" s="1">
        <v>256.27</v>
      </c>
      <c r="B487" s="147">
        <v>0.0598</v>
      </c>
      <c r="C487" s="138"/>
    </row>
    <row r="488" spans="1:3" ht="15.75">
      <c r="A488" s="1">
        <v>256.38</v>
      </c>
      <c r="B488" s="147">
        <v>0.0611</v>
      </c>
      <c r="C488" s="138"/>
    </row>
    <row r="489" spans="1:3" ht="15.75">
      <c r="A489" s="1">
        <v>256.5</v>
      </c>
      <c r="B489" s="147">
        <v>0.0618</v>
      </c>
      <c r="C489" s="138"/>
    </row>
    <row r="490" spans="1:3" ht="15.75">
      <c r="A490" s="1">
        <v>256.61</v>
      </c>
      <c r="B490" s="147">
        <v>0.0635</v>
      </c>
      <c r="C490" s="138"/>
    </row>
    <row r="491" spans="1:3" ht="15.75">
      <c r="A491" s="1">
        <v>256.72</v>
      </c>
      <c r="B491" s="147">
        <v>0.0643</v>
      </c>
      <c r="C491" s="138"/>
    </row>
    <row r="492" spans="1:3" ht="15.75">
      <c r="A492" s="1">
        <v>256.84</v>
      </c>
      <c r="B492" s="147">
        <v>0.0654</v>
      </c>
      <c r="C492" s="138"/>
    </row>
    <row r="493" spans="1:3" ht="15.75">
      <c r="A493" s="1">
        <v>256.95</v>
      </c>
      <c r="B493" s="147">
        <v>0.0659</v>
      </c>
      <c r="C493" s="138"/>
    </row>
    <row r="494" spans="1:3" ht="15.75">
      <c r="A494" s="1">
        <v>257.07</v>
      </c>
      <c r="B494" s="147">
        <v>0.0673</v>
      </c>
      <c r="C494" s="138"/>
    </row>
    <row r="495" spans="1:3" ht="15.75">
      <c r="A495" s="1">
        <v>257.18</v>
      </c>
      <c r="B495" s="147">
        <v>0.0684</v>
      </c>
      <c r="C495" s="138"/>
    </row>
    <row r="496" spans="1:3" ht="15.75">
      <c r="A496" s="1">
        <v>257.29</v>
      </c>
      <c r="B496" s="147">
        <v>0.0687</v>
      </c>
      <c r="C496" s="138"/>
    </row>
    <row r="497" spans="1:3" ht="15.75">
      <c r="A497" s="1">
        <v>257.41</v>
      </c>
      <c r="B497" s="147">
        <v>0.0698</v>
      </c>
      <c r="C497" s="138"/>
    </row>
    <row r="498" spans="1:3" ht="15.75">
      <c r="A498" s="1">
        <v>257.52</v>
      </c>
      <c r="B498" s="147">
        <v>0.0707</v>
      </c>
      <c r="C498" s="138"/>
    </row>
    <row r="499" spans="1:3" ht="15.75">
      <c r="A499" s="1">
        <v>257.63</v>
      </c>
      <c r="B499" s="147">
        <v>0.0723</v>
      </c>
      <c r="C499" s="138"/>
    </row>
    <row r="500" spans="1:3" ht="15.75">
      <c r="A500" s="1">
        <v>257.75</v>
      </c>
      <c r="B500" s="147">
        <v>0.0729</v>
      </c>
      <c r="C500" s="138"/>
    </row>
    <row r="501" spans="1:3" ht="15.75">
      <c r="A501" s="1">
        <v>257.86</v>
      </c>
      <c r="B501" s="147">
        <v>0.0737</v>
      </c>
      <c r="C501" s="138"/>
    </row>
    <row r="502" spans="1:3" ht="15.75">
      <c r="A502" s="1">
        <v>257.98</v>
      </c>
      <c r="B502" s="147">
        <v>0.0748</v>
      </c>
      <c r="C502" s="138"/>
    </row>
    <row r="503" spans="1:3" ht="15.75">
      <c r="A503" s="1">
        <v>258.09</v>
      </c>
      <c r="B503" s="147">
        <v>0.0755</v>
      </c>
      <c r="C503" s="138"/>
    </row>
    <row r="504" spans="1:3" ht="15.75">
      <c r="A504" s="1">
        <v>258.2</v>
      </c>
      <c r="B504" s="147">
        <v>0.0761</v>
      </c>
      <c r="C504" s="138"/>
    </row>
    <row r="505" spans="1:3" ht="15.75">
      <c r="A505" s="1">
        <v>258.32</v>
      </c>
      <c r="B505" s="147">
        <v>0.0773</v>
      </c>
      <c r="C505" s="138"/>
    </row>
    <row r="506" spans="1:3" ht="15.75">
      <c r="A506" s="1">
        <v>258.43</v>
      </c>
      <c r="B506" s="147">
        <v>0.0778</v>
      </c>
      <c r="C506" s="138"/>
    </row>
    <row r="507" spans="1:3" ht="15.75">
      <c r="A507" s="1">
        <v>258.54</v>
      </c>
      <c r="B507" s="147">
        <v>0.079</v>
      </c>
      <c r="C507" s="138"/>
    </row>
    <row r="508" spans="1:3" ht="15.75">
      <c r="A508" s="1">
        <v>258.66</v>
      </c>
      <c r="B508" s="147">
        <v>0.0792</v>
      </c>
      <c r="C508" s="138"/>
    </row>
    <row r="509" spans="1:3" ht="15.75">
      <c r="A509" s="1">
        <v>258.77</v>
      </c>
      <c r="B509" s="147">
        <v>0.0804</v>
      </c>
      <c r="C509" s="138"/>
    </row>
    <row r="510" spans="1:3" ht="15.75">
      <c r="A510" s="1">
        <v>258.88</v>
      </c>
      <c r="B510" s="147">
        <v>0.0808</v>
      </c>
      <c r="C510" s="138"/>
    </row>
    <row r="511" spans="1:3" ht="15.75">
      <c r="A511" s="1">
        <v>259</v>
      </c>
      <c r="B511" s="147">
        <v>0.0814</v>
      </c>
      <c r="C511" s="138"/>
    </row>
    <row r="512" spans="1:3" ht="15.75">
      <c r="A512" s="1">
        <v>259.11</v>
      </c>
      <c r="B512" s="147">
        <v>0.0815</v>
      </c>
      <c r="C512" s="138"/>
    </row>
    <row r="513" spans="1:3" ht="15.75">
      <c r="A513" s="1">
        <v>259.23</v>
      </c>
      <c r="B513" s="147">
        <v>0.0823</v>
      </c>
      <c r="C513" s="138"/>
    </row>
    <row r="514" spans="1:3" ht="15.75">
      <c r="A514" s="1">
        <v>259.34</v>
      </c>
      <c r="B514" s="147">
        <v>0.083</v>
      </c>
      <c r="C514" s="138"/>
    </row>
    <row r="515" spans="1:3" ht="15.75">
      <c r="A515" s="1">
        <v>259.45</v>
      </c>
      <c r="B515" s="147">
        <v>0.0824</v>
      </c>
      <c r="C515" s="138"/>
    </row>
    <row r="516" spans="1:3" ht="15.75">
      <c r="A516" s="1">
        <v>259.57</v>
      </c>
      <c r="B516" s="147">
        <v>0.0844</v>
      </c>
      <c r="C516" s="138"/>
    </row>
    <row r="517" spans="1:3" ht="15.75">
      <c r="A517" s="1">
        <v>259.68</v>
      </c>
      <c r="B517" s="147">
        <v>0.084</v>
      </c>
      <c r="C517" s="138"/>
    </row>
    <row r="518" spans="1:3" ht="15.75">
      <c r="A518" s="1">
        <v>259.79</v>
      </c>
      <c r="B518" s="147">
        <v>0.0838</v>
      </c>
      <c r="C518" s="138"/>
    </row>
    <row r="519" spans="1:3" ht="15.75">
      <c r="A519" s="1">
        <v>259.91</v>
      </c>
      <c r="B519" s="147">
        <v>0.0848</v>
      </c>
      <c r="C519" s="138"/>
    </row>
    <row r="520" spans="1:3" ht="15.75">
      <c r="A520" s="1">
        <v>260.02</v>
      </c>
      <c r="B520" s="147">
        <v>0.0846</v>
      </c>
      <c r="C520" s="138"/>
    </row>
    <row r="521" spans="1:3" ht="15.75">
      <c r="A521" s="1">
        <v>260.13</v>
      </c>
      <c r="B521" s="147">
        <v>0.085</v>
      </c>
      <c r="C521" s="138"/>
    </row>
    <row r="522" spans="1:3" ht="15.75">
      <c r="A522" s="1">
        <v>260.25</v>
      </c>
      <c r="B522" s="147">
        <v>0.0851</v>
      </c>
      <c r="C522" s="138"/>
    </row>
    <row r="523" spans="1:3" ht="15.75">
      <c r="A523" s="1">
        <v>260.36</v>
      </c>
      <c r="B523" s="147">
        <v>0.0851</v>
      </c>
      <c r="C523" s="138"/>
    </row>
    <row r="524" spans="1:3" ht="15.75">
      <c r="A524" s="1">
        <v>260.47</v>
      </c>
      <c r="B524" s="147">
        <v>0.0853</v>
      </c>
      <c r="C524" s="138"/>
    </row>
    <row r="525" spans="1:3" ht="15.75">
      <c r="A525" s="1">
        <v>260.59</v>
      </c>
      <c r="B525" s="147">
        <v>0.0852</v>
      </c>
      <c r="C525" s="138"/>
    </row>
    <row r="526" spans="1:3" ht="15.75">
      <c r="A526" s="1">
        <v>260.7</v>
      </c>
      <c r="B526" s="147">
        <v>0.0852</v>
      </c>
      <c r="C526" s="138"/>
    </row>
    <row r="527" spans="1:3" ht="15.75">
      <c r="A527" s="1">
        <v>260.81</v>
      </c>
      <c r="B527" s="147">
        <v>0.0858</v>
      </c>
      <c r="C527" s="138"/>
    </row>
    <row r="528" spans="1:3" ht="15.75">
      <c r="A528" s="1">
        <v>260.93</v>
      </c>
      <c r="B528" s="147">
        <v>0.0855</v>
      </c>
      <c r="C528" s="138"/>
    </row>
    <row r="529" spans="1:3" ht="15.75">
      <c r="A529" s="1">
        <v>261.04</v>
      </c>
      <c r="B529" s="147">
        <v>0.0853</v>
      </c>
      <c r="C529" s="138"/>
    </row>
    <row r="530" spans="1:3" ht="15.75">
      <c r="A530" s="1">
        <v>261.15</v>
      </c>
      <c r="B530" s="147">
        <v>0.0854</v>
      </c>
      <c r="C530" s="138"/>
    </row>
    <row r="531" spans="1:3" ht="15.75">
      <c r="A531" s="1">
        <v>261.27</v>
      </c>
      <c r="B531" s="147">
        <v>0.0848</v>
      </c>
      <c r="C531" s="138"/>
    </row>
    <row r="532" spans="1:3" ht="15.75">
      <c r="A532" s="1">
        <v>261.38</v>
      </c>
      <c r="B532" s="147">
        <v>0.0853</v>
      </c>
      <c r="C532" s="138"/>
    </row>
    <row r="533" spans="1:3" ht="15.75">
      <c r="A533" s="1">
        <v>261.49</v>
      </c>
      <c r="B533" s="147">
        <v>0.0849</v>
      </c>
      <c r="C533" s="138"/>
    </row>
    <row r="534" spans="1:3" ht="15.75">
      <c r="A534" s="1">
        <v>261.61</v>
      </c>
      <c r="B534" s="147">
        <v>0.0844</v>
      </c>
      <c r="C534" s="138"/>
    </row>
    <row r="535" spans="1:3" ht="15.75">
      <c r="A535" s="1">
        <v>261.72</v>
      </c>
      <c r="B535" s="147">
        <v>0.0842</v>
      </c>
      <c r="C535" s="138"/>
    </row>
    <row r="536" spans="1:3" ht="15.75">
      <c r="A536" s="1">
        <v>261.83</v>
      </c>
      <c r="B536" s="147">
        <v>0.0842</v>
      </c>
      <c r="C536" s="138"/>
    </row>
    <row r="537" spans="1:3" ht="15.75">
      <c r="A537" s="1">
        <v>261.95</v>
      </c>
      <c r="B537" s="147">
        <v>0.0832</v>
      </c>
      <c r="C537" s="138"/>
    </row>
    <row r="538" spans="1:3" ht="15.75">
      <c r="A538" s="1">
        <v>262.06</v>
      </c>
      <c r="B538" s="147">
        <v>0.0833</v>
      </c>
      <c r="C538" s="138"/>
    </row>
    <row r="539" spans="1:3" ht="15.75">
      <c r="A539" s="1">
        <v>262.17</v>
      </c>
      <c r="B539" s="147">
        <v>0.0829</v>
      </c>
      <c r="C539" s="138"/>
    </row>
    <row r="540" spans="1:3" ht="15.75">
      <c r="A540" s="1">
        <v>262.29</v>
      </c>
      <c r="B540" s="147">
        <v>0.0821</v>
      </c>
      <c r="C540" s="138"/>
    </row>
    <row r="541" spans="1:3" ht="15.75">
      <c r="A541" s="1">
        <v>262.4</v>
      </c>
      <c r="B541" s="147">
        <v>0.0817</v>
      </c>
      <c r="C541" s="138"/>
    </row>
    <row r="542" spans="1:3" ht="15.75">
      <c r="A542" s="1">
        <v>262.51</v>
      </c>
      <c r="B542" s="147">
        <v>0.0815</v>
      </c>
      <c r="C542" s="138"/>
    </row>
    <row r="543" spans="1:3" ht="15.75">
      <c r="A543" s="1">
        <v>262.63</v>
      </c>
      <c r="B543" s="147">
        <v>0.0803</v>
      </c>
      <c r="C543" s="138"/>
    </row>
    <row r="544" spans="1:3" ht="15.75">
      <c r="A544" s="1">
        <v>262.74</v>
      </c>
      <c r="B544" s="147">
        <v>0.0799</v>
      </c>
      <c r="C544" s="138"/>
    </row>
    <row r="545" spans="1:3" ht="15.75">
      <c r="A545" s="1">
        <v>262.85</v>
      </c>
      <c r="B545" s="147">
        <v>0.0796</v>
      </c>
      <c r="C545" s="138"/>
    </row>
    <row r="546" spans="1:3" ht="15.75">
      <c r="A546" s="1">
        <v>262.97</v>
      </c>
      <c r="B546" s="147">
        <v>0.0789</v>
      </c>
      <c r="C546" s="138"/>
    </row>
    <row r="547" spans="1:3" ht="15.75">
      <c r="A547" s="1">
        <v>263.08</v>
      </c>
      <c r="B547" s="147">
        <v>0.0781</v>
      </c>
      <c r="C547" s="138"/>
    </row>
    <row r="548" spans="1:3" ht="15.75">
      <c r="A548" s="1">
        <v>263.19</v>
      </c>
      <c r="B548" s="147">
        <v>0.0767</v>
      </c>
      <c r="C548" s="138"/>
    </row>
    <row r="549" spans="1:3" ht="15.75">
      <c r="A549" s="1">
        <v>263.31</v>
      </c>
      <c r="B549" s="147">
        <v>0.0774</v>
      </c>
      <c r="C549" s="138"/>
    </row>
    <row r="550" spans="1:3" ht="15.75">
      <c r="A550" s="1">
        <v>263.42</v>
      </c>
      <c r="B550" s="147">
        <v>0.0761</v>
      </c>
      <c r="C550" s="138"/>
    </row>
    <row r="551" spans="1:3" ht="15.75">
      <c r="A551" s="1">
        <v>263.53</v>
      </c>
      <c r="B551" s="147">
        <v>0.0754</v>
      </c>
      <c r="C551" s="138"/>
    </row>
    <row r="552" spans="1:3" ht="15.75">
      <c r="A552" s="1">
        <v>263.65</v>
      </c>
      <c r="B552" s="147">
        <v>0.0748</v>
      </c>
      <c r="C552" s="138"/>
    </row>
    <row r="553" spans="1:3" ht="15.75">
      <c r="A553" s="1">
        <v>263.76</v>
      </c>
      <c r="B553" s="147">
        <v>0.0742</v>
      </c>
      <c r="C553" s="138"/>
    </row>
    <row r="554" spans="1:3" ht="15.75">
      <c r="A554" s="1">
        <v>263.87</v>
      </c>
      <c r="B554" s="147">
        <v>0.0734</v>
      </c>
      <c r="C554" s="138"/>
    </row>
    <row r="555" spans="1:3" ht="15.75">
      <c r="A555" s="1">
        <v>263.99</v>
      </c>
      <c r="B555" s="147">
        <v>0.0726</v>
      </c>
      <c r="C555" s="138"/>
    </row>
    <row r="556" spans="1:3" ht="15.75">
      <c r="A556" s="1">
        <v>264.1</v>
      </c>
      <c r="B556" s="147">
        <v>0.0718</v>
      </c>
      <c r="C556" s="138"/>
    </row>
    <row r="557" spans="1:3" ht="15.75">
      <c r="A557" s="1">
        <v>264.21</v>
      </c>
      <c r="B557" s="147">
        <v>0.071</v>
      </c>
      <c r="C557" s="138"/>
    </row>
    <row r="558" spans="1:3" ht="15.75">
      <c r="A558" s="1">
        <v>264.33</v>
      </c>
      <c r="B558" s="147">
        <v>0.0706</v>
      </c>
      <c r="C558" s="138"/>
    </row>
    <row r="559" spans="1:3" ht="15.75">
      <c r="A559" s="1">
        <v>264.44</v>
      </c>
      <c r="B559" s="147">
        <v>0.0697</v>
      </c>
      <c r="C559" s="138"/>
    </row>
    <row r="560" spans="1:3" ht="15.75">
      <c r="A560" s="1">
        <v>264.55</v>
      </c>
      <c r="B560" s="147">
        <v>0.0686</v>
      </c>
      <c r="C560" s="138"/>
    </row>
    <row r="561" spans="1:3" ht="15.75">
      <c r="A561" s="1">
        <v>264.67</v>
      </c>
      <c r="B561" s="147">
        <v>0.0677</v>
      </c>
      <c r="C561" s="138"/>
    </row>
    <row r="562" spans="1:3" ht="15.75">
      <c r="A562" s="1">
        <v>264.78</v>
      </c>
      <c r="B562" s="147">
        <v>0.0676</v>
      </c>
      <c r="C562" s="138"/>
    </row>
    <row r="563" spans="1:3" ht="15.75">
      <c r="A563" s="1">
        <v>264.89</v>
      </c>
      <c r="B563" s="147">
        <v>0.0668</v>
      </c>
      <c r="C563" s="138"/>
    </row>
    <row r="564" spans="1:3" ht="15.75">
      <c r="A564" s="1">
        <v>265.01</v>
      </c>
      <c r="B564" s="147">
        <v>0.0664</v>
      </c>
      <c r="C564" s="138"/>
    </row>
    <row r="565" spans="1:3" ht="15.75">
      <c r="A565" s="1">
        <v>265.12</v>
      </c>
      <c r="B565" s="147">
        <v>0.0653</v>
      </c>
      <c r="C565" s="138"/>
    </row>
    <row r="566" spans="1:3" ht="15.75">
      <c r="A566" s="1">
        <v>265.23</v>
      </c>
      <c r="B566" s="147">
        <v>0.0643</v>
      </c>
      <c r="C566" s="138"/>
    </row>
    <row r="567" spans="1:3" ht="15.75">
      <c r="A567" s="1">
        <v>265.34</v>
      </c>
      <c r="B567" s="147">
        <v>0.064</v>
      </c>
      <c r="C567" s="138"/>
    </row>
    <row r="568" spans="1:3" ht="15.75">
      <c r="A568" s="1">
        <v>265.46</v>
      </c>
      <c r="B568" s="147">
        <v>0.0632</v>
      </c>
      <c r="C568" s="138"/>
    </row>
    <row r="569" spans="1:3" ht="15.75">
      <c r="A569" s="1">
        <v>265.57</v>
      </c>
      <c r="B569" s="147">
        <v>0.0624</v>
      </c>
      <c r="C569" s="138"/>
    </row>
    <row r="570" spans="1:3" ht="15.75">
      <c r="A570" s="1">
        <v>265.68</v>
      </c>
      <c r="B570" s="147">
        <v>0.0618</v>
      </c>
      <c r="C570" s="138"/>
    </row>
    <row r="571" spans="1:3" ht="15.75">
      <c r="A571" s="1">
        <v>265.8</v>
      </c>
      <c r="B571" s="147">
        <v>0.0612</v>
      </c>
      <c r="C571" s="138"/>
    </row>
    <row r="572" spans="1:3" ht="15.75">
      <c r="A572" s="1">
        <v>265.91</v>
      </c>
      <c r="B572" s="147">
        <v>0.0606</v>
      </c>
      <c r="C572" s="138"/>
    </row>
    <row r="573" spans="1:3" ht="15.75">
      <c r="A573" s="1">
        <v>266.02</v>
      </c>
      <c r="B573" s="147">
        <v>0.0602</v>
      </c>
      <c r="C573" s="138"/>
    </row>
    <row r="574" spans="1:3" ht="15.75">
      <c r="A574" s="1">
        <v>266.14</v>
      </c>
      <c r="B574" s="147">
        <v>0.0591</v>
      </c>
      <c r="C574" s="138"/>
    </row>
    <row r="575" spans="1:3" ht="15.75">
      <c r="A575" s="1">
        <v>266.25</v>
      </c>
      <c r="B575" s="147">
        <v>0.0591</v>
      </c>
      <c r="C575" s="138"/>
    </row>
    <row r="576" spans="1:3" ht="15.75">
      <c r="A576" s="1">
        <v>266.36</v>
      </c>
      <c r="B576" s="147">
        <v>0.0585</v>
      </c>
      <c r="C576" s="138"/>
    </row>
    <row r="577" spans="1:3" ht="15.75">
      <c r="A577" s="1">
        <v>266.47</v>
      </c>
      <c r="B577" s="147">
        <v>0.0574</v>
      </c>
      <c r="C577" s="138"/>
    </row>
    <row r="578" spans="1:3" ht="15.75">
      <c r="A578" s="1">
        <v>266.59</v>
      </c>
      <c r="B578" s="147">
        <v>0.057</v>
      </c>
      <c r="C578" s="138"/>
    </row>
    <row r="579" spans="1:3" ht="15.75">
      <c r="A579" s="1">
        <v>266.7</v>
      </c>
      <c r="B579" s="147">
        <v>0.0565</v>
      </c>
      <c r="C579" s="138"/>
    </row>
    <row r="580" spans="1:3" ht="15.75">
      <c r="A580" s="1">
        <v>266.81</v>
      </c>
      <c r="B580" s="147">
        <v>0.0559</v>
      </c>
      <c r="C580" s="138"/>
    </row>
    <row r="581" spans="1:3" ht="15.75">
      <c r="A581" s="1">
        <v>266.93</v>
      </c>
      <c r="B581" s="147">
        <v>0.0555</v>
      </c>
      <c r="C581" s="138"/>
    </row>
    <row r="582" spans="1:3" ht="15.75">
      <c r="A582" s="1">
        <v>267.04</v>
      </c>
      <c r="B582" s="147">
        <v>0.0555</v>
      </c>
      <c r="C582" s="138"/>
    </row>
    <row r="583" spans="1:3" ht="15.75">
      <c r="A583" s="1">
        <v>267.15</v>
      </c>
      <c r="B583" s="147">
        <v>0.055</v>
      </c>
      <c r="C583" s="138"/>
    </row>
    <row r="584" spans="1:3" ht="15.75">
      <c r="A584" s="1">
        <v>267.26</v>
      </c>
      <c r="B584" s="147">
        <v>0.0542</v>
      </c>
      <c r="C584" s="138"/>
    </row>
    <row r="585" spans="1:3" ht="15.75">
      <c r="A585" s="1">
        <v>267.38</v>
      </c>
      <c r="B585" s="147">
        <v>0.0536</v>
      </c>
      <c r="C585" s="138"/>
    </row>
    <row r="586" spans="1:3" ht="15.75">
      <c r="A586" s="1">
        <v>267.49</v>
      </c>
      <c r="B586" s="147">
        <v>0.0534</v>
      </c>
      <c r="C586" s="138"/>
    </row>
    <row r="587" spans="1:3" ht="15.75">
      <c r="A587" s="1">
        <v>267.6</v>
      </c>
      <c r="B587" s="147">
        <v>0.0535</v>
      </c>
      <c r="C587" s="138"/>
    </row>
    <row r="588" spans="1:3" ht="15.75">
      <c r="A588" s="1">
        <v>267.72</v>
      </c>
      <c r="B588" s="147">
        <v>0.0531</v>
      </c>
      <c r="C588" s="138"/>
    </row>
    <row r="589" spans="1:3" ht="15.75">
      <c r="A589" s="1">
        <v>267.83</v>
      </c>
      <c r="B589" s="147">
        <v>0.0528</v>
      </c>
      <c r="C589" s="138"/>
    </row>
    <row r="590" spans="1:3" ht="15.75">
      <c r="A590" s="1">
        <v>267.94</v>
      </c>
      <c r="B590" s="147">
        <v>0.0528</v>
      </c>
      <c r="C590" s="138"/>
    </row>
    <row r="591" spans="1:3" ht="15.75">
      <c r="A591" s="1">
        <v>268.06</v>
      </c>
      <c r="B591" s="147">
        <v>0.0525</v>
      </c>
      <c r="C591" s="138"/>
    </row>
    <row r="592" spans="1:3" ht="15.75">
      <c r="A592" s="1">
        <v>268.17</v>
      </c>
      <c r="B592" s="147">
        <v>0.0522</v>
      </c>
      <c r="C592" s="138"/>
    </row>
    <row r="593" spans="1:3" ht="15.75">
      <c r="A593" s="1">
        <v>268.28</v>
      </c>
      <c r="B593" s="147">
        <v>0.0523</v>
      </c>
      <c r="C593" s="138"/>
    </row>
    <row r="594" spans="1:3" ht="15.75">
      <c r="A594" s="1">
        <v>268.39</v>
      </c>
      <c r="B594" s="147">
        <v>0.0522</v>
      </c>
      <c r="C594" s="138"/>
    </row>
    <row r="595" spans="1:3" ht="15.75">
      <c r="A595" s="1">
        <v>268.51</v>
      </c>
      <c r="B595" s="147">
        <v>0.0524</v>
      </c>
      <c r="C595" s="138"/>
    </row>
    <row r="596" spans="1:3" ht="15.75">
      <c r="A596" s="1">
        <v>268.62</v>
      </c>
      <c r="B596" s="147">
        <v>0.0521</v>
      </c>
      <c r="C596" s="138"/>
    </row>
    <row r="597" spans="1:3" ht="15.75">
      <c r="A597" s="1">
        <v>268.73</v>
      </c>
      <c r="B597" s="147">
        <v>0.0526</v>
      </c>
      <c r="C597" s="138"/>
    </row>
    <row r="598" spans="1:3" ht="15.75">
      <c r="A598" s="1">
        <v>268.84</v>
      </c>
      <c r="B598" s="147">
        <v>0.0527</v>
      </c>
      <c r="C598" s="138"/>
    </row>
    <row r="599" spans="1:3" ht="15.75">
      <c r="A599" s="1">
        <v>268.96</v>
      </c>
      <c r="B599" s="147">
        <v>0.053</v>
      </c>
      <c r="C599" s="138"/>
    </row>
    <row r="600" spans="1:3" ht="15.75">
      <c r="A600" s="1">
        <v>269.07</v>
      </c>
      <c r="B600" s="147">
        <v>0.0533</v>
      </c>
      <c r="C600" s="138"/>
    </row>
    <row r="601" spans="1:3" ht="15.75">
      <c r="A601" s="1">
        <v>269.18</v>
      </c>
      <c r="B601" s="147">
        <v>0.0537</v>
      </c>
      <c r="C601" s="138"/>
    </row>
    <row r="602" spans="1:3" ht="15.75">
      <c r="A602" s="1">
        <v>269.3</v>
      </c>
      <c r="B602" s="147">
        <v>0.054</v>
      </c>
      <c r="C602" s="138"/>
    </row>
    <row r="603" spans="1:3" ht="15.75">
      <c r="A603" s="1">
        <v>269.41</v>
      </c>
      <c r="B603" s="147">
        <v>0.0547</v>
      </c>
      <c r="C603" s="138"/>
    </row>
    <row r="604" spans="1:3" ht="15.75">
      <c r="A604" s="1">
        <v>269.52</v>
      </c>
      <c r="B604" s="147">
        <v>0.055</v>
      </c>
      <c r="C604" s="138"/>
    </row>
    <row r="605" spans="1:3" ht="15.75">
      <c r="A605" s="1">
        <v>269.63</v>
      </c>
      <c r="B605" s="147">
        <v>0.0553</v>
      </c>
      <c r="C605" s="138"/>
    </row>
    <row r="606" spans="1:3" ht="15.75">
      <c r="A606" s="1">
        <v>269.75</v>
      </c>
      <c r="B606" s="147">
        <v>0.0558</v>
      </c>
      <c r="C606" s="138"/>
    </row>
    <row r="607" spans="1:3" ht="15.75">
      <c r="A607" s="1">
        <v>269.86</v>
      </c>
      <c r="B607" s="147">
        <v>0.0569</v>
      </c>
      <c r="C607" s="138"/>
    </row>
    <row r="608" spans="1:3" ht="15.75">
      <c r="A608" s="1">
        <v>269.97</v>
      </c>
      <c r="B608" s="147">
        <v>0.0575</v>
      </c>
      <c r="C608" s="138"/>
    </row>
    <row r="609" spans="1:3" ht="15.75">
      <c r="A609" s="1">
        <v>270.08</v>
      </c>
      <c r="B609" s="147">
        <v>0.0583</v>
      </c>
      <c r="C609" s="138"/>
    </row>
    <row r="610" spans="1:3" ht="15.75">
      <c r="A610" s="1">
        <v>270.2</v>
      </c>
      <c r="B610" s="147">
        <v>0.0594</v>
      </c>
      <c r="C610" s="138"/>
    </row>
    <row r="611" spans="1:3" ht="15.75">
      <c r="A611" s="1">
        <v>270.31</v>
      </c>
      <c r="B611" s="147">
        <v>0.0605</v>
      </c>
      <c r="C611" s="138"/>
    </row>
    <row r="612" spans="1:3" ht="15.75">
      <c r="A612" s="1">
        <v>270.42</v>
      </c>
      <c r="B612" s="147">
        <v>0.0615</v>
      </c>
      <c r="C612" s="138"/>
    </row>
    <row r="613" spans="1:3" ht="15.75">
      <c r="A613" s="1">
        <v>270.54</v>
      </c>
      <c r="B613" s="147">
        <v>0.0628</v>
      </c>
      <c r="C613" s="138"/>
    </row>
    <row r="614" spans="1:3" ht="15.75">
      <c r="A614" s="1">
        <v>270.65</v>
      </c>
      <c r="B614" s="147">
        <v>0.0636</v>
      </c>
      <c r="C614" s="138"/>
    </row>
    <row r="615" spans="1:3" ht="15.75">
      <c r="A615" s="1">
        <v>270.76</v>
      </c>
      <c r="B615" s="147">
        <v>0.0648</v>
      </c>
      <c r="C615" s="138"/>
    </row>
    <row r="616" spans="1:3" ht="15.75">
      <c r="A616" s="1">
        <v>270.87</v>
      </c>
      <c r="B616" s="147">
        <v>0.0664</v>
      </c>
      <c r="C616" s="138"/>
    </row>
    <row r="617" spans="1:3" ht="15.75">
      <c r="A617" s="1">
        <v>270.99</v>
      </c>
      <c r="B617" s="147">
        <v>0.0681</v>
      </c>
      <c r="C617" s="138"/>
    </row>
    <row r="618" spans="1:3" ht="15.75">
      <c r="A618" s="1">
        <v>271.1</v>
      </c>
      <c r="B618" s="147">
        <v>0.0697</v>
      </c>
      <c r="C618" s="138"/>
    </row>
    <row r="619" spans="1:3" ht="15.75">
      <c r="A619" s="1">
        <v>271.21</v>
      </c>
      <c r="B619" s="147">
        <v>0.071</v>
      </c>
      <c r="C619" s="138"/>
    </row>
    <row r="620" spans="1:3" ht="15.75">
      <c r="A620" s="1">
        <v>271.32</v>
      </c>
      <c r="B620" s="147">
        <v>0.0725</v>
      </c>
      <c r="C620" s="138"/>
    </row>
    <row r="621" spans="1:3" ht="15.75">
      <c r="A621" s="1">
        <v>271.44</v>
      </c>
      <c r="B621" s="147">
        <v>0.0743</v>
      </c>
      <c r="C621" s="138"/>
    </row>
    <row r="622" spans="1:3" ht="15.75">
      <c r="A622" s="1">
        <v>271.55</v>
      </c>
      <c r="B622" s="147">
        <v>0.0761</v>
      </c>
      <c r="C622" s="138"/>
    </row>
    <row r="623" spans="1:3" ht="15.75">
      <c r="A623" s="1">
        <v>271.66</v>
      </c>
      <c r="B623" s="147">
        <v>0.0778</v>
      </c>
      <c r="C623" s="138"/>
    </row>
    <row r="624" spans="1:3" ht="15.75">
      <c r="A624" s="1">
        <v>271.77</v>
      </c>
      <c r="B624" s="147">
        <v>0.0797</v>
      </c>
      <c r="C624" s="138"/>
    </row>
    <row r="625" spans="1:3" ht="15.75">
      <c r="A625" s="1">
        <v>271.89</v>
      </c>
      <c r="B625" s="147">
        <v>0.0821</v>
      </c>
      <c r="C625" s="138"/>
    </row>
    <row r="626" spans="1:3" ht="15.75">
      <c r="A626" s="1">
        <v>272</v>
      </c>
      <c r="B626" s="147">
        <v>0.0841</v>
      </c>
      <c r="C626" s="138"/>
    </row>
    <row r="627" spans="1:3" ht="15.75">
      <c r="A627" s="1">
        <v>272.11</v>
      </c>
      <c r="B627" s="147">
        <v>0.0861</v>
      </c>
      <c r="C627" s="138"/>
    </row>
    <row r="628" spans="1:3" ht="15.75">
      <c r="A628" s="1">
        <v>272.22</v>
      </c>
      <c r="B628" s="147">
        <v>0.0884</v>
      </c>
      <c r="C628" s="138"/>
    </row>
    <row r="629" spans="1:3" ht="15.75">
      <c r="A629" s="1">
        <v>272.34</v>
      </c>
      <c r="B629" s="147">
        <v>0.0908</v>
      </c>
      <c r="C629" s="138"/>
    </row>
    <row r="630" spans="1:3" ht="15.75">
      <c r="A630" s="1">
        <v>272.45</v>
      </c>
      <c r="B630" s="147">
        <v>0.093</v>
      </c>
      <c r="C630" s="138"/>
    </row>
    <row r="631" spans="1:3" ht="15.75">
      <c r="A631" s="1">
        <v>272.56</v>
      </c>
      <c r="B631" s="147">
        <v>0.095</v>
      </c>
      <c r="C631" s="138"/>
    </row>
    <row r="632" spans="1:3" ht="15.75">
      <c r="A632" s="1">
        <v>272.67</v>
      </c>
      <c r="B632" s="147">
        <v>0.0971</v>
      </c>
      <c r="C632" s="138"/>
    </row>
    <row r="633" spans="1:3" ht="15.75">
      <c r="A633" s="1">
        <v>272.79</v>
      </c>
      <c r="B633" s="147">
        <v>0.0996</v>
      </c>
      <c r="C633" s="138"/>
    </row>
    <row r="634" spans="1:3" ht="15.75">
      <c r="A634" s="1">
        <v>272.9</v>
      </c>
      <c r="B634" s="147">
        <v>0.102</v>
      </c>
      <c r="C634" s="138"/>
    </row>
    <row r="635" spans="1:3" ht="15.75">
      <c r="A635" s="1">
        <v>273.01</v>
      </c>
      <c r="B635" s="147">
        <v>0.105</v>
      </c>
      <c r="C635" s="138"/>
    </row>
    <row r="636" spans="1:3" ht="15.75">
      <c r="A636" s="1">
        <v>273.12</v>
      </c>
      <c r="B636" s="147">
        <v>0.108</v>
      </c>
      <c r="C636" s="138"/>
    </row>
    <row r="637" spans="1:3" ht="15.75">
      <c r="A637" s="1">
        <v>273.24</v>
      </c>
      <c r="B637" s="147">
        <v>0.11</v>
      </c>
      <c r="C637" s="138"/>
    </row>
    <row r="638" spans="1:3" ht="15.75">
      <c r="A638" s="1">
        <v>273.35</v>
      </c>
      <c r="B638" s="147">
        <v>0.113</v>
      </c>
      <c r="C638" s="138"/>
    </row>
    <row r="639" spans="1:3" ht="15.75">
      <c r="A639" s="1">
        <v>273.46</v>
      </c>
      <c r="B639" s="147">
        <v>0.115</v>
      </c>
      <c r="C639" s="138"/>
    </row>
    <row r="640" spans="1:3" ht="15.75">
      <c r="A640" s="1">
        <v>273.57</v>
      </c>
      <c r="B640" s="147">
        <v>0.118</v>
      </c>
      <c r="C640" s="138"/>
    </row>
    <row r="641" spans="1:3" ht="15.75">
      <c r="A641" s="1">
        <v>273.69</v>
      </c>
      <c r="B641" s="147">
        <v>0.12</v>
      </c>
      <c r="C641" s="138"/>
    </row>
    <row r="642" spans="1:3" ht="15.75">
      <c r="A642" s="1">
        <v>273.8</v>
      </c>
      <c r="B642" s="147">
        <v>0.123</v>
      </c>
      <c r="C642" s="138"/>
    </row>
    <row r="643" spans="1:3" ht="15.75">
      <c r="A643" s="1">
        <v>273.91</v>
      </c>
      <c r="B643" s="147">
        <v>0.126</v>
      </c>
      <c r="C643" s="138"/>
    </row>
    <row r="644" spans="1:3" ht="15.75">
      <c r="A644" s="1">
        <v>274.02</v>
      </c>
      <c r="B644" s="147">
        <v>0.127</v>
      </c>
      <c r="C644" s="138"/>
    </row>
    <row r="645" spans="1:3" ht="15.75">
      <c r="A645" s="1">
        <v>274.13</v>
      </c>
      <c r="B645" s="147">
        <v>0.13</v>
      </c>
      <c r="C645" s="138"/>
    </row>
    <row r="646" spans="1:3" ht="15.75">
      <c r="A646" s="1">
        <v>274.25</v>
      </c>
      <c r="B646" s="147">
        <v>0.133</v>
      </c>
      <c r="C646" s="138"/>
    </row>
    <row r="647" spans="1:3" ht="15.75">
      <c r="A647" s="1">
        <v>274.36</v>
      </c>
      <c r="B647" s="147">
        <v>0.135</v>
      </c>
      <c r="C647" s="138"/>
    </row>
    <row r="648" spans="1:3" ht="15.75">
      <c r="A648" s="1">
        <v>274.47</v>
      </c>
      <c r="B648" s="147">
        <v>0.137</v>
      </c>
      <c r="C648" s="138"/>
    </row>
    <row r="649" spans="1:3" ht="15.75">
      <c r="A649" s="1">
        <v>274.58</v>
      </c>
      <c r="B649" s="147">
        <v>0.139</v>
      </c>
      <c r="C649" s="138"/>
    </row>
    <row r="650" spans="1:3" ht="15.75">
      <c r="A650" s="1">
        <v>274.7</v>
      </c>
      <c r="B650" s="147">
        <v>0.142</v>
      </c>
      <c r="C650" s="138"/>
    </row>
    <row r="651" spans="1:3" ht="15.75">
      <c r="A651" s="1">
        <v>274.81</v>
      </c>
      <c r="B651" s="147">
        <v>0.143</v>
      </c>
      <c r="C651" s="138"/>
    </row>
    <row r="652" spans="1:3" ht="15.75">
      <c r="A652" s="1">
        <v>274.92</v>
      </c>
      <c r="B652" s="147">
        <v>0.146</v>
      </c>
      <c r="C652" s="138"/>
    </row>
    <row r="653" spans="1:3" ht="15.75">
      <c r="A653" s="1">
        <v>275.03</v>
      </c>
      <c r="B653" s="147">
        <v>0.148</v>
      </c>
      <c r="C653" s="138"/>
    </row>
    <row r="654" spans="1:3" ht="15.75">
      <c r="A654" s="1">
        <v>275.15</v>
      </c>
      <c r="B654" s="147">
        <v>0.149</v>
      </c>
      <c r="C654" s="138"/>
    </row>
    <row r="655" spans="1:3" ht="15.75">
      <c r="A655" s="1">
        <v>275.26</v>
      </c>
      <c r="B655" s="147">
        <v>0.151</v>
      </c>
      <c r="C655" s="138"/>
    </row>
    <row r="656" spans="1:3" ht="15.75">
      <c r="A656" s="1">
        <v>275.37</v>
      </c>
      <c r="B656" s="147">
        <v>0.152</v>
      </c>
      <c r="C656" s="138"/>
    </row>
    <row r="657" spans="1:3" ht="15.75">
      <c r="A657" s="1">
        <v>275.48</v>
      </c>
      <c r="B657" s="147">
        <v>0.154</v>
      </c>
      <c r="C657" s="138"/>
    </row>
    <row r="658" spans="1:3" ht="15.75">
      <c r="A658" s="1">
        <v>275.59</v>
      </c>
      <c r="B658" s="147">
        <v>0.156</v>
      </c>
      <c r="C658" s="138"/>
    </row>
    <row r="659" spans="1:3" ht="15.75">
      <c r="A659" s="1">
        <v>275.71</v>
      </c>
      <c r="B659" s="147">
        <v>0.157</v>
      </c>
      <c r="C659" s="138"/>
    </row>
    <row r="660" spans="1:3" ht="15.75">
      <c r="A660" s="1">
        <v>275.82</v>
      </c>
      <c r="B660" s="147">
        <v>0.158</v>
      </c>
      <c r="C660" s="138"/>
    </row>
    <row r="661" spans="1:3" ht="15.75">
      <c r="A661" s="1">
        <v>275.93</v>
      </c>
      <c r="B661" s="147">
        <v>0.16</v>
      </c>
      <c r="C661" s="138"/>
    </row>
    <row r="662" spans="1:3" ht="15.75">
      <c r="A662" s="1">
        <v>276.04</v>
      </c>
      <c r="B662" s="147">
        <v>0.16</v>
      </c>
      <c r="C662" s="138"/>
    </row>
    <row r="663" spans="1:3" ht="15.75">
      <c r="A663" s="1">
        <v>276.16</v>
      </c>
      <c r="B663" s="147">
        <v>0.161</v>
      </c>
      <c r="C663" s="138"/>
    </row>
    <row r="664" spans="1:3" ht="15.75">
      <c r="A664" s="1">
        <v>276.27</v>
      </c>
      <c r="B664" s="147">
        <v>0.162</v>
      </c>
      <c r="C664" s="138"/>
    </row>
    <row r="665" spans="1:3" ht="15.75">
      <c r="A665" s="1">
        <v>276.38</v>
      </c>
      <c r="B665" s="147">
        <v>0.162</v>
      </c>
      <c r="C665" s="138"/>
    </row>
    <row r="666" spans="1:3" ht="15.75">
      <c r="A666" s="1">
        <v>276.49</v>
      </c>
      <c r="B666" s="147">
        <v>0.163</v>
      </c>
      <c r="C666" s="138"/>
    </row>
    <row r="667" spans="1:3" ht="15.75">
      <c r="A667" s="1">
        <v>276.6</v>
      </c>
      <c r="B667" s="147">
        <v>0.163</v>
      </c>
      <c r="C667" s="138"/>
    </row>
    <row r="668" spans="1:3" ht="15.75">
      <c r="A668" s="1">
        <v>276.72</v>
      </c>
      <c r="B668" s="147">
        <v>0.163</v>
      </c>
      <c r="C668" s="138"/>
    </row>
    <row r="669" spans="1:3" ht="15.75">
      <c r="A669" s="1">
        <v>276.83</v>
      </c>
      <c r="B669" s="147">
        <v>0.162</v>
      </c>
      <c r="C669" s="138"/>
    </row>
    <row r="670" spans="1:3" ht="15.75">
      <c r="A670" s="1">
        <v>276.94</v>
      </c>
      <c r="B670" s="147">
        <v>0.163</v>
      </c>
      <c r="C670" s="138"/>
    </row>
    <row r="671" spans="1:3" ht="15.75">
      <c r="A671" s="1">
        <v>277.05</v>
      </c>
      <c r="B671" s="147">
        <v>0.163</v>
      </c>
      <c r="C671" s="138"/>
    </row>
    <row r="672" spans="1:3" ht="15.75">
      <c r="A672" s="1">
        <v>277.16</v>
      </c>
      <c r="B672" s="147">
        <v>0.162</v>
      </c>
      <c r="C672" s="138"/>
    </row>
    <row r="673" spans="1:3" ht="15.75">
      <c r="A673" s="1">
        <v>277.28</v>
      </c>
      <c r="B673" s="147">
        <v>0.163</v>
      </c>
      <c r="C673" s="138"/>
    </row>
    <row r="674" spans="1:3" ht="15.75">
      <c r="A674" s="1">
        <v>277.39</v>
      </c>
      <c r="B674" s="147">
        <v>0.161</v>
      </c>
      <c r="C674" s="138"/>
    </row>
    <row r="675" spans="1:3" ht="15.75">
      <c r="A675" s="1">
        <v>277.5</v>
      </c>
      <c r="B675" s="147">
        <v>0.161</v>
      </c>
      <c r="C675" s="138"/>
    </row>
    <row r="676" spans="1:3" ht="15.75">
      <c r="A676" s="1">
        <v>277.61</v>
      </c>
      <c r="B676" s="147">
        <v>0.16</v>
      </c>
      <c r="C676" s="138"/>
    </row>
    <row r="677" spans="1:3" ht="15.75">
      <c r="A677" s="1">
        <v>277.73</v>
      </c>
      <c r="B677" s="147">
        <v>0.159</v>
      </c>
      <c r="C677" s="138"/>
    </row>
    <row r="678" spans="1:3" ht="15.75">
      <c r="A678" s="1">
        <v>277.84</v>
      </c>
      <c r="B678" s="147">
        <v>0.158</v>
      </c>
      <c r="C678" s="138"/>
    </row>
    <row r="679" spans="1:3" ht="15.75">
      <c r="A679" s="1">
        <v>277.95</v>
      </c>
      <c r="B679" s="147">
        <v>0.157</v>
      </c>
      <c r="C679" s="138"/>
    </row>
    <row r="680" spans="1:3" ht="15.75">
      <c r="A680" s="1">
        <v>278.06</v>
      </c>
      <c r="B680" s="147">
        <v>0.155</v>
      </c>
      <c r="C680" s="138"/>
    </row>
    <row r="681" spans="1:3" ht="15.75">
      <c r="A681" s="1">
        <v>278.17</v>
      </c>
      <c r="B681" s="147">
        <v>0.154</v>
      </c>
      <c r="C681" s="138"/>
    </row>
    <row r="682" spans="1:3" ht="15.75">
      <c r="A682" s="1">
        <v>278.29</v>
      </c>
      <c r="B682" s="147">
        <v>0.153</v>
      </c>
      <c r="C682" s="138"/>
    </row>
    <row r="683" spans="1:3" ht="15.75">
      <c r="A683" s="1">
        <v>278.4</v>
      </c>
      <c r="B683" s="147">
        <v>0.151</v>
      </c>
      <c r="C683" s="138"/>
    </row>
    <row r="684" spans="1:3" ht="15.75">
      <c r="A684" s="1">
        <v>278.51</v>
      </c>
      <c r="B684" s="147">
        <v>0.15</v>
      </c>
      <c r="C684" s="138"/>
    </row>
    <row r="685" spans="1:3" ht="15.75">
      <c r="A685" s="1">
        <v>278.62</v>
      </c>
      <c r="B685" s="147">
        <v>0.147</v>
      </c>
      <c r="C685" s="138"/>
    </row>
    <row r="686" spans="1:3" ht="15.75">
      <c r="A686" s="1">
        <v>278.73</v>
      </c>
      <c r="B686" s="147">
        <v>0.146</v>
      </c>
      <c r="C686" s="138"/>
    </row>
    <row r="687" spans="1:3" ht="15.75">
      <c r="A687" s="1">
        <v>278.85</v>
      </c>
      <c r="B687" s="147">
        <v>0.144</v>
      </c>
      <c r="C687" s="138"/>
    </row>
    <row r="688" spans="1:3" ht="15.75">
      <c r="A688" s="1">
        <v>278.96</v>
      </c>
      <c r="B688" s="147">
        <v>0.142</v>
      </c>
      <c r="C688" s="138"/>
    </row>
    <row r="689" spans="1:3" ht="15.75">
      <c r="A689" s="1">
        <v>279.07</v>
      </c>
      <c r="B689" s="147">
        <v>0.14</v>
      </c>
      <c r="C689" s="138"/>
    </row>
    <row r="690" spans="1:3" ht="15.75">
      <c r="A690" s="1">
        <v>279.18</v>
      </c>
      <c r="B690" s="147">
        <v>0.138</v>
      </c>
      <c r="C690" s="138"/>
    </row>
    <row r="691" spans="1:3" ht="15.75">
      <c r="A691" s="1">
        <v>279.29</v>
      </c>
      <c r="B691" s="147">
        <v>0.137</v>
      </c>
      <c r="C691" s="138"/>
    </row>
    <row r="692" spans="1:3" ht="15.75">
      <c r="A692" s="1">
        <v>279.4</v>
      </c>
      <c r="B692" s="147">
        <v>0.135</v>
      </c>
      <c r="C692" s="138"/>
    </row>
    <row r="693" spans="1:3" ht="15.75">
      <c r="A693" s="1">
        <v>279.52</v>
      </c>
      <c r="B693" s="147">
        <v>0.133</v>
      </c>
      <c r="C693" s="138"/>
    </row>
    <row r="694" spans="1:3" ht="15.75">
      <c r="A694" s="1">
        <v>279.63</v>
      </c>
      <c r="B694" s="147">
        <v>0.13</v>
      </c>
      <c r="C694" s="138"/>
    </row>
    <row r="695" spans="1:3" ht="15.75">
      <c r="A695" s="1">
        <v>279.74</v>
      </c>
      <c r="B695" s="147">
        <v>0.128</v>
      </c>
      <c r="C695" s="138"/>
    </row>
    <row r="696" spans="1:3" ht="15.75">
      <c r="A696" s="1">
        <v>279.85</v>
      </c>
      <c r="B696" s="147">
        <v>0.125</v>
      </c>
      <c r="C696" s="138"/>
    </row>
    <row r="697" spans="1:3" ht="15.75">
      <c r="A697" s="1">
        <v>279.96</v>
      </c>
      <c r="B697" s="147">
        <v>0.123</v>
      </c>
      <c r="C697" s="138"/>
    </row>
    <row r="698" spans="1:3" ht="15.75">
      <c r="A698" s="1">
        <v>280.08</v>
      </c>
      <c r="B698" s="147">
        <v>0.12</v>
      </c>
      <c r="C698" s="138"/>
    </row>
    <row r="699" spans="1:3" ht="15.75">
      <c r="A699" s="1">
        <v>280.19</v>
      </c>
      <c r="B699" s="147">
        <v>0.119</v>
      </c>
      <c r="C699" s="138"/>
    </row>
    <row r="700" spans="1:3" ht="15.75">
      <c r="A700" s="1">
        <v>280.3</v>
      </c>
      <c r="B700" s="147">
        <v>0.116</v>
      </c>
      <c r="C700" s="138"/>
    </row>
    <row r="701" spans="1:3" ht="15.75">
      <c r="A701" s="1">
        <v>280.41</v>
      </c>
      <c r="B701" s="147">
        <v>0.114</v>
      </c>
      <c r="C701" s="138"/>
    </row>
    <row r="702" spans="1:3" ht="15.75">
      <c r="A702" s="1">
        <v>280.52</v>
      </c>
      <c r="B702" s="147">
        <v>0.112</v>
      </c>
      <c r="C702" s="138"/>
    </row>
    <row r="703" spans="1:3" ht="15.75">
      <c r="A703" s="1">
        <v>280.64</v>
      </c>
      <c r="B703" s="147">
        <v>0.11</v>
      </c>
      <c r="C703" s="138"/>
    </row>
    <row r="704" spans="1:3" ht="15.75">
      <c r="A704" s="1">
        <v>280.75</v>
      </c>
      <c r="B704" s="147">
        <v>0.108</v>
      </c>
      <c r="C704" s="138"/>
    </row>
    <row r="705" spans="1:3" ht="15.75">
      <c r="A705" s="1">
        <v>280.86</v>
      </c>
      <c r="B705" s="147">
        <v>0.105</v>
      </c>
      <c r="C705" s="138"/>
    </row>
    <row r="706" spans="1:3" ht="15.75">
      <c r="A706" s="1">
        <v>280.97</v>
      </c>
      <c r="B706" s="147">
        <v>0.103</v>
      </c>
      <c r="C706" s="138"/>
    </row>
    <row r="707" spans="1:3" ht="15.75">
      <c r="A707" s="1">
        <v>281.08</v>
      </c>
      <c r="B707" s="147">
        <v>0.101</v>
      </c>
      <c r="C707" s="138"/>
    </row>
    <row r="708" spans="1:3" ht="15.75">
      <c r="A708" s="1">
        <v>281.19</v>
      </c>
      <c r="B708" s="147">
        <v>0.0984</v>
      </c>
      <c r="C708" s="138"/>
    </row>
    <row r="709" spans="1:3" ht="15.75">
      <c r="A709" s="1">
        <v>281.31</v>
      </c>
      <c r="B709" s="147">
        <v>0.0959</v>
      </c>
      <c r="C709" s="138"/>
    </row>
    <row r="710" spans="1:3" ht="15.75">
      <c r="A710" s="1">
        <v>281.42</v>
      </c>
      <c r="B710" s="147">
        <v>0.094</v>
      </c>
      <c r="C710" s="138"/>
    </row>
    <row r="711" spans="1:3" ht="15.75">
      <c r="A711" s="1">
        <v>281.53</v>
      </c>
      <c r="B711" s="147">
        <v>0.0919</v>
      </c>
      <c r="C711" s="138"/>
    </row>
    <row r="712" spans="1:3" ht="15.75">
      <c r="A712" s="1">
        <v>281.64</v>
      </c>
      <c r="B712" s="147">
        <v>0.0902</v>
      </c>
      <c r="C712" s="138"/>
    </row>
    <row r="713" spans="1:3" ht="15.75">
      <c r="A713" s="1">
        <v>281.75</v>
      </c>
      <c r="B713" s="147">
        <v>0.0882</v>
      </c>
      <c r="C713" s="138"/>
    </row>
    <row r="714" spans="1:3" ht="15.75">
      <c r="A714" s="1">
        <v>281.86</v>
      </c>
      <c r="B714" s="147">
        <v>0.0859</v>
      </c>
      <c r="C714" s="138"/>
    </row>
    <row r="715" spans="1:3" ht="15.75">
      <c r="A715" s="1">
        <v>281.98</v>
      </c>
      <c r="B715" s="147">
        <v>0.0841</v>
      </c>
      <c r="C715" s="138"/>
    </row>
    <row r="716" spans="1:3" ht="15.75">
      <c r="A716" s="1">
        <v>282.09</v>
      </c>
      <c r="B716" s="147">
        <v>0.0817</v>
      </c>
      <c r="C716" s="138"/>
    </row>
    <row r="717" spans="1:3" ht="15.75">
      <c r="A717" s="1">
        <v>282.2</v>
      </c>
      <c r="B717" s="147">
        <v>0.0804</v>
      </c>
      <c r="C717" s="138"/>
    </row>
    <row r="718" spans="1:3" ht="15.75">
      <c r="A718" s="1">
        <v>282.31</v>
      </c>
      <c r="B718" s="147">
        <v>0.078</v>
      </c>
      <c r="C718" s="138"/>
    </row>
    <row r="719" spans="1:3" ht="15.75">
      <c r="A719" s="1">
        <v>282.42</v>
      </c>
      <c r="B719" s="147">
        <v>0.0765</v>
      </c>
      <c r="C719" s="138"/>
    </row>
    <row r="720" spans="1:3" ht="15.75">
      <c r="A720" s="1">
        <v>282.53</v>
      </c>
      <c r="B720" s="147">
        <v>0.0745</v>
      </c>
      <c r="C720" s="138"/>
    </row>
    <row r="721" spans="1:3" ht="15.75">
      <c r="A721" s="1">
        <v>282.65</v>
      </c>
      <c r="B721" s="147">
        <v>0.072</v>
      </c>
      <c r="C721" s="138"/>
    </row>
    <row r="722" spans="1:3" ht="15.75">
      <c r="A722" s="1">
        <v>282.76</v>
      </c>
      <c r="B722" s="147">
        <v>0.0705</v>
      </c>
      <c r="C722" s="138"/>
    </row>
    <row r="723" spans="1:3" ht="15.75">
      <c r="A723" s="1">
        <v>282.87</v>
      </c>
      <c r="B723" s="147">
        <v>0.0685</v>
      </c>
      <c r="C723" s="138"/>
    </row>
    <row r="724" spans="1:3" ht="15.75">
      <c r="A724" s="1">
        <v>282.98</v>
      </c>
      <c r="B724" s="147">
        <v>0.0672</v>
      </c>
      <c r="C724" s="138"/>
    </row>
    <row r="725" spans="1:3" ht="15.75">
      <c r="A725" s="1">
        <v>283.09</v>
      </c>
      <c r="B725" s="147">
        <v>0.0656</v>
      </c>
      <c r="C725" s="138"/>
    </row>
    <row r="726" spans="1:3" ht="15.75">
      <c r="A726" s="1">
        <v>283.2</v>
      </c>
      <c r="B726" s="147">
        <v>0.0638</v>
      </c>
      <c r="C726" s="138"/>
    </row>
    <row r="727" spans="1:3" ht="15.75">
      <c r="A727" s="1">
        <v>283.32</v>
      </c>
      <c r="B727" s="147">
        <v>0.0622</v>
      </c>
      <c r="C727" s="138"/>
    </row>
    <row r="728" spans="1:3" ht="15.75">
      <c r="A728" s="1">
        <v>283.43</v>
      </c>
      <c r="B728" s="147">
        <v>0.0603</v>
      </c>
      <c r="C728" s="138"/>
    </row>
    <row r="729" spans="1:3" ht="15.75">
      <c r="A729" s="1">
        <v>283.54</v>
      </c>
      <c r="B729" s="147">
        <v>0.0589</v>
      </c>
      <c r="C729" s="138"/>
    </row>
    <row r="730" spans="1:3" ht="15.75">
      <c r="A730" s="1">
        <v>283.65</v>
      </c>
      <c r="B730" s="147">
        <v>0.0575</v>
      </c>
      <c r="C730" s="138"/>
    </row>
    <row r="731" spans="1:3" ht="15.75">
      <c r="A731" s="1">
        <v>283.76</v>
      </c>
      <c r="B731" s="147">
        <v>0.056</v>
      </c>
      <c r="C731" s="138"/>
    </row>
    <row r="732" spans="1:3" ht="15.75">
      <c r="A732" s="1">
        <v>283.87</v>
      </c>
      <c r="B732" s="147">
        <v>0.0548</v>
      </c>
      <c r="C732" s="138"/>
    </row>
    <row r="733" spans="1:3" ht="15.75">
      <c r="A733" s="1">
        <v>283.99</v>
      </c>
      <c r="B733" s="147">
        <v>0.0532</v>
      </c>
      <c r="C733" s="138"/>
    </row>
    <row r="734" spans="1:3" ht="15.75">
      <c r="A734" s="1">
        <v>284.1</v>
      </c>
      <c r="B734" s="147">
        <v>0.0518</v>
      </c>
      <c r="C734" s="138"/>
    </row>
    <row r="735" spans="1:3" ht="15.75">
      <c r="A735" s="1">
        <v>284.21</v>
      </c>
      <c r="B735" s="147">
        <v>0.051</v>
      </c>
      <c r="C735" s="138"/>
    </row>
    <row r="736" spans="1:3" ht="15.75">
      <c r="A736" s="1">
        <v>284.32</v>
      </c>
      <c r="B736" s="147">
        <v>0.0492</v>
      </c>
      <c r="C736" s="138"/>
    </row>
    <row r="737" spans="1:3" ht="15.75">
      <c r="A737" s="1">
        <v>284.43</v>
      </c>
      <c r="B737" s="147">
        <v>0.0479</v>
      </c>
      <c r="C737" s="138"/>
    </row>
    <row r="738" spans="1:3" ht="15.75">
      <c r="A738" s="1">
        <v>284.54</v>
      </c>
      <c r="B738" s="147">
        <v>0.047</v>
      </c>
      <c r="C738" s="138"/>
    </row>
    <row r="739" spans="1:3" ht="15.75">
      <c r="A739" s="1">
        <v>284.65</v>
      </c>
      <c r="B739" s="147">
        <v>0.0456</v>
      </c>
      <c r="C739" s="138"/>
    </row>
    <row r="740" spans="1:3" ht="15.75">
      <c r="A740" s="1">
        <v>284.77</v>
      </c>
      <c r="B740" s="147">
        <v>0.0444</v>
      </c>
      <c r="C740" s="138"/>
    </row>
    <row r="741" spans="1:3" ht="15.75">
      <c r="A741" s="1">
        <v>284.88</v>
      </c>
      <c r="B741" s="147">
        <v>0.0432</v>
      </c>
      <c r="C741" s="138"/>
    </row>
    <row r="742" spans="1:3" ht="15.75">
      <c r="A742" s="1">
        <v>284.99</v>
      </c>
      <c r="B742" s="147">
        <v>0.042</v>
      </c>
      <c r="C742" s="138"/>
    </row>
    <row r="743" spans="1:3" ht="15.75">
      <c r="A743" s="1">
        <v>285.1</v>
      </c>
      <c r="B743" s="147">
        <v>0.0407</v>
      </c>
      <c r="C743" s="138"/>
    </row>
    <row r="744" spans="1:3" ht="15.75">
      <c r="A744" s="1">
        <v>285.21</v>
      </c>
      <c r="B744" s="147">
        <v>0.0401</v>
      </c>
      <c r="C744" s="138"/>
    </row>
    <row r="745" spans="1:3" ht="15.75">
      <c r="A745" s="1">
        <v>285.32</v>
      </c>
      <c r="B745" s="147">
        <v>0.0389</v>
      </c>
      <c r="C745" s="138"/>
    </row>
    <row r="746" spans="1:3" ht="15.75">
      <c r="A746" s="1">
        <v>285.43</v>
      </c>
      <c r="B746" s="147">
        <v>0.0379</v>
      </c>
      <c r="C746" s="138"/>
    </row>
    <row r="747" spans="1:3" ht="15.75">
      <c r="A747" s="1">
        <v>285.55</v>
      </c>
      <c r="B747" s="147">
        <v>0.0369</v>
      </c>
      <c r="C747" s="138"/>
    </row>
    <row r="748" spans="1:3" ht="15.75">
      <c r="A748" s="1">
        <v>285.66</v>
      </c>
      <c r="B748" s="147">
        <v>0.0361</v>
      </c>
      <c r="C748" s="138"/>
    </row>
    <row r="749" spans="1:3" ht="15.75">
      <c r="A749" s="1">
        <v>285.77</v>
      </c>
      <c r="B749" s="147">
        <v>0.0351</v>
      </c>
      <c r="C749" s="138"/>
    </row>
    <row r="750" spans="1:3" ht="15.75">
      <c r="A750" s="1">
        <v>285.88</v>
      </c>
      <c r="B750" s="147">
        <v>0.034</v>
      </c>
      <c r="C750" s="138"/>
    </row>
    <row r="751" spans="1:3" ht="15.75">
      <c r="A751" s="1">
        <v>285.99</v>
      </c>
      <c r="B751" s="147">
        <v>0.0333</v>
      </c>
      <c r="C751" s="138"/>
    </row>
    <row r="752" spans="1:3" ht="15.75">
      <c r="A752" s="1">
        <v>286.1</v>
      </c>
      <c r="B752" s="147">
        <v>0.0324</v>
      </c>
      <c r="C752" s="138"/>
    </row>
    <row r="753" spans="1:3" ht="15.75">
      <c r="A753" s="1">
        <v>286.21</v>
      </c>
      <c r="B753" s="147">
        <v>0.0321</v>
      </c>
      <c r="C753" s="138"/>
    </row>
    <row r="754" spans="1:3" ht="15.75">
      <c r="A754" s="1">
        <v>286.33</v>
      </c>
      <c r="B754" s="147">
        <v>0.0308</v>
      </c>
      <c r="C754" s="138"/>
    </row>
    <row r="755" spans="1:3" ht="15.75">
      <c r="A755" s="1">
        <v>286.44</v>
      </c>
      <c r="B755" s="147">
        <v>0.0299</v>
      </c>
      <c r="C755" s="138"/>
    </row>
    <row r="756" spans="1:3" ht="15.75">
      <c r="A756" s="1">
        <v>286.55</v>
      </c>
      <c r="B756" s="147">
        <v>0.0295</v>
      </c>
      <c r="C756" s="138"/>
    </row>
    <row r="757" spans="1:3" ht="15.75">
      <c r="A757" s="1">
        <v>286.66</v>
      </c>
      <c r="B757" s="147">
        <v>0.0286</v>
      </c>
      <c r="C757" s="138"/>
    </row>
    <row r="758" spans="1:3" ht="15.75">
      <c r="A758" s="1">
        <v>286.77</v>
      </c>
      <c r="B758" s="147">
        <v>0.0279</v>
      </c>
      <c r="C758" s="138"/>
    </row>
    <row r="759" spans="1:3" ht="15.75">
      <c r="A759" s="1">
        <v>286.88</v>
      </c>
      <c r="B759" s="147">
        <v>0.0273</v>
      </c>
      <c r="C759" s="138"/>
    </row>
    <row r="760" spans="1:3" ht="15.75">
      <c r="A760" s="1">
        <v>286.99</v>
      </c>
      <c r="B760" s="147">
        <v>0.0267</v>
      </c>
      <c r="C760" s="138"/>
    </row>
    <row r="761" spans="1:3" ht="15.75">
      <c r="A761" s="1">
        <v>287.1</v>
      </c>
      <c r="B761" s="147">
        <v>0.0261</v>
      </c>
      <c r="C761" s="138"/>
    </row>
    <row r="762" spans="1:3" ht="15.75">
      <c r="A762" s="1">
        <v>287.22</v>
      </c>
      <c r="B762" s="147">
        <v>0.0254</v>
      </c>
      <c r="C762" s="138"/>
    </row>
    <row r="763" spans="1:3" ht="15.75">
      <c r="A763" s="1">
        <v>287.33</v>
      </c>
      <c r="B763" s="147">
        <v>0.0247</v>
      </c>
      <c r="C763" s="138"/>
    </row>
    <row r="764" spans="1:3" ht="15.75">
      <c r="A764" s="1">
        <v>287.44</v>
      </c>
      <c r="B764" s="147">
        <v>0.0238</v>
      </c>
      <c r="C764" s="138"/>
    </row>
    <row r="765" spans="1:3" ht="15.75">
      <c r="A765" s="1">
        <v>287.55</v>
      </c>
      <c r="B765" s="147">
        <v>0.0236</v>
      </c>
      <c r="C765" s="138"/>
    </row>
    <row r="766" spans="1:3" ht="15.75">
      <c r="A766" s="1">
        <v>287.66</v>
      </c>
      <c r="B766" s="147">
        <v>0.0229</v>
      </c>
      <c r="C766" s="138"/>
    </row>
    <row r="767" spans="1:3" ht="15.75">
      <c r="A767" s="1">
        <v>287.77</v>
      </c>
      <c r="B767" s="147">
        <v>0.0224</v>
      </c>
      <c r="C767" s="138"/>
    </row>
    <row r="768" spans="1:3" ht="15.75">
      <c r="A768" s="1">
        <v>287.88</v>
      </c>
      <c r="B768" s="147">
        <v>0.022</v>
      </c>
      <c r="C768" s="138"/>
    </row>
    <row r="769" spans="1:3" ht="15.75">
      <c r="A769" s="1">
        <v>287.99</v>
      </c>
      <c r="B769" s="147">
        <v>0.0213</v>
      </c>
      <c r="C769" s="138"/>
    </row>
    <row r="770" spans="1:3" ht="15.75">
      <c r="A770" s="1">
        <v>288.11</v>
      </c>
      <c r="B770" s="147">
        <v>0.021</v>
      </c>
      <c r="C770" s="138"/>
    </row>
    <row r="771" spans="1:3" ht="15.75">
      <c r="A771" s="1">
        <v>288.22</v>
      </c>
      <c r="B771" s="147">
        <v>0.0203</v>
      </c>
      <c r="C771" s="138"/>
    </row>
    <row r="772" spans="1:3" ht="15.75">
      <c r="A772" s="1">
        <v>288.33</v>
      </c>
      <c r="B772" s="147">
        <v>0.0202</v>
      </c>
      <c r="C772" s="138"/>
    </row>
    <row r="773" spans="1:3" ht="15.75">
      <c r="A773" s="1">
        <v>288.44</v>
      </c>
      <c r="B773" s="147">
        <v>0.0194</v>
      </c>
      <c r="C773" s="138"/>
    </row>
    <row r="774" spans="1:3" ht="15.75">
      <c r="A774" s="1">
        <v>288.55</v>
      </c>
      <c r="B774" s="147">
        <v>0.0191</v>
      </c>
      <c r="C774" s="138"/>
    </row>
    <row r="775" spans="1:3" ht="15.75">
      <c r="A775" s="1">
        <v>288.66</v>
      </c>
      <c r="B775" s="147">
        <v>0.0186</v>
      </c>
      <c r="C775" s="138"/>
    </row>
    <row r="776" spans="1:3" ht="15.75">
      <c r="A776" s="1">
        <v>288.77</v>
      </c>
      <c r="B776" s="147">
        <v>0.0181</v>
      </c>
      <c r="C776" s="138"/>
    </row>
    <row r="777" spans="1:3" ht="15.75">
      <c r="A777" s="1">
        <v>288.88</v>
      </c>
      <c r="B777" s="147">
        <v>0.0178</v>
      </c>
      <c r="C777" s="138"/>
    </row>
    <row r="778" spans="1:3" ht="15.75">
      <c r="A778" s="1">
        <v>288.99</v>
      </c>
      <c r="B778" s="147">
        <v>0.0175</v>
      </c>
      <c r="C778" s="138"/>
    </row>
    <row r="779" spans="1:3" ht="15.75">
      <c r="A779" s="1">
        <v>289.11</v>
      </c>
      <c r="B779" s="147">
        <v>0.017</v>
      </c>
      <c r="C779" s="138"/>
    </row>
    <row r="780" spans="1:3" ht="15.75">
      <c r="A780" s="1">
        <v>289.22</v>
      </c>
      <c r="B780" s="147">
        <v>0.0166</v>
      </c>
      <c r="C780" s="138"/>
    </row>
    <row r="781" spans="1:3" ht="15.75">
      <c r="A781" s="1">
        <v>289.33</v>
      </c>
      <c r="B781" s="147">
        <v>0.0164</v>
      </c>
      <c r="C781" s="138"/>
    </row>
    <row r="782" spans="1:3" ht="15.75">
      <c r="A782" s="1">
        <v>289.44</v>
      </c>
      <c r="B782" s="147">
        <v>0.0159</v>
      </c>
      <c r="C782" s="138"/>
    </row>
    <row r="783" spans="1:3" ht="15.75">
      <c r="A783" s="1">
        <v>289.55</v>
      </c>
      <c r="B783" s="147">
        <v>0.0156</v>
      </c>
      <c r="C783" s="138"/>
    </row>
    <row r="784" spans="1:3" ht="15.75">
      <c r="A784" s="1">
        <v>289.66</v>
      </c>
      <c r="B784" s="147">
        <v>0.0152</v>
      </c>
      <c r="C784" s="138"/>
    </row>
    <row r="785" spans="1:3" ht="15.75">
      <c r="A785" s="1">
        <v>289.77</v>
      </c>
      <c r="B785" s="147">
        <v>0.0149</v>
      </c>
      <c r="C785" s="138"/>
    </row>
    <row r="786" spans="1:3" ht="15.75">
      <c r="A786" s="1">
        <v>289.88</v>
      </c>
      <c r="B786" s="147">
        <v>0.0144</v>
      </c>
      <c r="C786" s="138"/>
    </row>
    <row r="787" spans="1:3" ht="15.75">
      <c r="A787" s="1">
        <v>289.99</v>
      </c>
      <c r="B787" s="147">
        <v>0.0141</v>
      </c>
      <c r="C787" s="138"/>
    </row>
    <row r="788" spans="1:3" ht="15.75">
      <c r="A788" s="1">
        <v>290.11</v>
      </c>
      <c r="B788" s="147">
        <v>0.0139</v>
      </c>
      <c r="C788" s="138"/>
    </row>
    <row r="789" spans="1:3" ht="15.75">
      <c r="A789" s="1">
        <v>290.22</v>
      </c>
      <c r="B789" s="147">
        <v>0.0136</v>
      </c>
      <c r="C789" s="138"/>
    </row>
    <row r="790" spans="1:3" ht="15.75">
      <c r="A790" s="1">
        <v>290.33</v>
      </c>
      <c r="B790" s="147">
        <v>0.0134</v>
      </c>
      <c r="C790" s="138"/>
    </row>
    <row r="791" spans="1:3" ht="15.75">
      <c r="A791" s="1">
        <v>290.44</v>
      </c>
      <c r="B791" s="147">
        <v>0.0131</v>
      </c>
      <c r="C791" s="138"/>
    </row>
    <row r="792" spans="1:3" ht="15.75">
      <c r="A792" s="1">
        <v>290.55</v>
      </c>
      <c r="B792" s="147">
        <v>0.0127</v>
      </c>
      <c r="C792" s="138"/>
    </row>
    <row r="793" spans="1:3" ht="15.75">
      <c r="A793" s="1">
        <v>290.66</v>
      </c>
      <c r="B793" s="147">
        <v>0.0125</v>
      </c>
      <c r="C793" s="138"/>
    </row>
    <row r="794" spans="1:3" ht="15.75">
      <c r="A794" s="1">
        <v>290.77</v>
      </c>
      <c r="B794" s="147">
        <v>0.0124</v>
      </c>
      <c r="C794" s="138"/>
    </row>
    <row r="795" spans="1:3" ht="15.75">
      <c r="A795" s="1">
        <v>290.88</v>
      </c>
      <c r="B795" s="147">
        <v>0.012</v>
      </c>
      <c r="C795" s="138"/>
    </row>
    <row r="796" spans="1:3" ht="15.75">
      <c r="A796" s="1">
        <v>290.99</v>
      </c>
      <c r="B796" s="147">
        <v>0.0118</v>
      </c>
      <c r="C796" s="138"/>
    </row>
    <row r="797" spans="1:3" ht="15.75">
      <c r="A797" s="1">
        <v>291.1</v>
      </c>
      <c r="B797" s="147">
        <v>0.0115</v>
      </c>
      <c r="C797" s="138"/>
    </row>
    <row r="798" spans="1:3" ht="15.75">
      <c r="A798" s="1">
        <v>291.21</v>
      </c>
      <c r="B798" s="147">
        <v>0.0111</v>
      </c>
      <c r="C798" s="138"/>
    </row>
    <row r="799" spans="1:3" ht="15.75">
      <c r="A799" s="1">
        <v>291.33</v>
      </c>
      <c r="B799" s="147">
        <v>0.0109</v>
      </c>
      <c r="C799" s="138"/>
    </row>
    <row r="800" spans="1:3" ht="15.75">
      <c r="A800" s="1">
        <v>291.44</v>
      </c>
      <c r="B800" s="147">
        <v>0.0109</v>
      </c>
      <c r="C800" s="138"/>
    </row>
    <row r="801" spans="1:3" ht="15.75">
      <c r="A801" s="1">
        <v>291.55</v>
      </c>
      <c r="B801" s="147">
        <v>0.0106</v>
      </c>
      <c r="C801" s="138"/>
    </row>
    <row r="802" spans="1:3" ht="15.75">
      <c r="A802" s="1">
        <v>291.66</v>
      </c>
      <c r="B802" s="147">
        <v>0.0104</v>
      </c>
      <c r="C802" s="138"/>
    </row>
    <row r="803" spans="1:3" ht="15.75">
      <c r="A803" s="1">
        <v>291.77</v>
      </c>
      <c r="B803" s="147">
        <v>0.0101</v>
      </c>
      <c r="C803" s="138"/>
    </row>
    <row r="804" spans="1:3" ht="15.75">
      <c r="A804" s="1">
        <v>291.88</v>
      </c>
      <c r="B804" s="147">
        <v>0.0101</v>
      </c>
      <c r="C804" s="138"/>
    </row>
    <row r="805" spans="1:3" ht="15.75">
      <c r="A805" s="1">
        <v>291.99</v>
      </c>
      <c r="B805" s="147">
        <v>0.00973</v>
      </c>
      <c r="C805" s="138"/>
    </row>
    <row r="806" spans="1:3" ht="15.75">
      <c r="A806" s="1">
        <v>292.1</v>
      </c>
      <c r="B806" s="147">
        <v>0.00948</v>
      </c>
      <c r="C806" s="138"/>
    </row>
    <row r="807" spans="1:3" ht="15.75">
      <c r="A807" s="1">
        <v>292.21</v>
      </c>
      <c r="B807" s="147">
        <v>0.00944</v>
      </c>
      <c r="C807" s="138"/>
    </row>
    <row r="808" spans="1:3" ht="15.75">
      <c r="A808" s="1">
        <v>292.32</v>
      </c>
      <c r="B808" s="147">
        <v>0.00925</v>
      </c>
      <c r="C808" s="138"/>
    </row>
    <row r="809" spans="1:3" ht="15.75">
      <c r="A809" s="1">
        <v>292.43</v>
      </c>
      <c r="B809" s="147">
        <v>0.00898</v>
      </c>
      <c r="C809" s="138"/>
    </row>
    <row r="810" spans="1:3" ht="15.75">
      <c r="A810" s="1">
        <v>292.55</v>
      </c>
      <c r="B810" s="147">
        <v>0.0088</v>
      </c>
      <c r="C810" s="138"/>
    </row>
    <row r="811" spans="1:3" ht="15.75">
      <c r="A811" s="1">
        <v>292.66</v>
      </c>
      <c r="B811" s="147">
        <v>0.00856</v>
      </c>
      <c r="C811" s="138"/>
    </row>
    <row r="812" spans="1:3" ht="15.75">
      <c r="A812" s="1">
        <v>292.77</v>
      </c>
      <c r="B812" s="147">
        <v>0.00833</v>
      </c>
      <c r="C812" s="138"/>
    </row>
    <row r="813" spans="1:3" ht="15.75">
      <c r="A813" s="1">
        <v>292.88</v>
      </c>
      <c r="B813" s="147">
        <v>0.00813</v>
      </c>
      <c r="C813" s="138"/>
    </row>
    <row r="814" spans="1:3" ht="15.75">
      <c r="A814" s="1">
        <v>292.99</v>
      </c>
      <c r="B814" s="147">
        <v>0.00809</v>
      </c>
      <c r="C814" s="138"/>
    </row>
    <row r="815" spans="1:3" ht="15.75">
      <c r="A815" s="1">
        <v>293.1</v>
      </c>
      <c r="B815" s="147">
        <v>0.00779</v>
      </c>
      <c r="C815" s="138"/>
    </row>
    <row r="816" spans="1:3" ht="15.75">
      <c r="A816" s="1">
        <v>293.21</v>
      </c>
      <c r="B816" s="147">
        <v>0.0077</v>
      </c>
      <c r="C816" s="138"/>
    </row>
    <row r="817" spans="1:3" ht="15.75">
      <c r="A817" s="1">
        <v>293.32</v>
      </c>
      <c r="B817" s="147">
        <v>0.00764</v>
      </c>
      <c r="C817" s="138"/>
    </row>
    <row r="818" spans="1:3" ht="15.75">
      <c r="A818" s="1">
        <v>293.43</v>
      </c>
      <c r="B818" s="147">
        <v>0.00738</v>
      </c>
      <c r="C818" s="138"/>
    </row>
    <row r="819" spans="1:3" ht="15.75">
      <c r="A819" s="1">
        <v>293.54</v>
      </c>
      <c r="B819" s="147">
        <v>0.00721</v>
      </c>
      <c r="C819" s="138"/>
    </row>
    <row r="820" spans="1:3" ht="15.75">
      <c r="A820" s="1">
        <v>293.65</v>
      </c>
      <c r="B820" s="147">
        <v>0.00713</v>
      </c>
      <c r="C820" s="138"/>
    </row>
    <row r="821" spans="1:3" ht="15.75">
      <c r="A821" s="1">
        <v>293.76</v>
      </c>
      <c r="B821" s="147">
        <v>0.00703</v>
      </c>
      <c r="C821" s="138"/>
    </row>
    <row r="822" spans="1:3" ht="15.75">
      <c r="A822" s="1">
        <v>293.87</v>
      </c>
      <c r="B822" s="147">
        <v>0.00687</v>
      </c>
      <c r="C822" s="138"/>
    </row>
    <row r="823" spans="1:3" ht="15.75">
      <c r="A823" s="1">
        <v>293.99</v>
      </c>
      <c r="B823" s="147">
        <v>0.00683</v>
      </c>
      <c r="C823" s="138"/>
    </row>
    <row r="824" spans="1:3" ht="15.75">
      <c r="A824" s="1">
        <v>294.1</v>
      </c>
      <c r="B824" s="147">
        <v>0.00651</v>
      </c>
      <c r="C824" s="138"/>
    </row>
    <row r="825" spans="1:3" ht="15.75">
      <c r="A825" s="1">
        <v>294.21</v>
      </c>
      <c r="B825" s="147">
        <v>0.00649</v>
      </c>
      <c r="C825" s="138"/>
    </row>
    <row r="826" spans="1:3" ht="15.75">
      <c r="A826" s="1">
        <v>294.32</v>
      </c>
      <c r="B826" s="147">
        <v>0.00629</v>
      </c>
      <c r="C826" s="138"/>
    </row>
    <row r="827" spans="1:3" ht="15.75">
      <c r="A827" s="1">
        <v>294.43</v>
      </c>
      <c r="B827" s="147">
        <v>0.00597</v>
      </c>
      <c r="C827" s="138"/>
    </row>
    <row r="828" spans="1:3" ht="15.75">
      <c r="A828" s="1">
        <v>294.54</v>
      </c>
      <c r="B828" s="147">
        <v>0.00594</v>
      </c>
      <c r="C828" s="138"/>
    </row>
    <row r="829" spans="1:3" ht="15.75">
      <c r="A829" s="1">
        <v>294.65</v>
      </c>
      <c r="B829" s="147">
        <v>0.00586</v>
      </c>
      <c r="C829" s="138"/>
    </row>
    <row r="830" spans="1:3" ht="15.75">
      <c r="A830" s="1">
        <v>294.76</v>
      </c>
      <c r="B830" s="147">
        <v>0.00576</v>
      </c>
      <c r="C830" s="138"/>
    </row>
    <row r="831" spans="1:3" ht="15.75">
      <c r="A831" s="1">
        <v>294.87</v>
      </c>
      <c r="B831" s="147">
        <v>0.00563</v>
      </c>
      <c r="C831" s="138"/>
    </row>
    <row r="832" spans="1:3" ht="15.75">
      <c r="A832" s="1">
        <v>294.98</v>
      </c>
      <c r="B832" s="147">
        <v>0.00562</v>
      </c>
      <c r="C832" s="138"/>
    </row>
    <row r="833" spans="1:3" ht="15.75">
      <c r="A833" s="1">
        <v>295.09</v>
      </c>
      <c r="B833" s="147">
        <v>0.00539</v>
      </c>
      <c r="C833" s="138"/>
    </row>
    <row r="834" spans="1:3" ht="15.75">
      <c r="A834" s="1">
        <v>295.2</v>
      </c>
      <c r="B834" s="147">
        <v>0.00523</v>
      </c>
      <c r="C834" s="138"/>
    </row>
    <row r="835" spans="1:3" ht="15.75">
      <c r="A835" s="1">
        <v>295.31</v>
      </c>
      <c r="B835" s="147">
        <v>0.00519</v>
      </c>
      <c r="C835" s="138"/>
    </row>
    <row r="836" spans="1:3" ht="15.75">
      <c r="A836" s="1">
        <v>295.42</v>
      </c>
      <c r="B836" s="147">
        <v>0.00508</v>
      </c>
      <c r="C836" s="138"/>
    </row>
    <row r="837" spans="1:3" ht="15.75">
      <c r="A837" s="1">
        <v>295.53</v>
      </c>
      <c r="B837" s="147">
        <v>0.00492</v>
      </c>
      <c r="C837" s="138"/>
    </row>
    <row r="838" spans="1:3" ht="15.75">
      <c r="A838" s="1">
        <v>295.64</v>
      </c>
      <c r="B838" s="147">
        <v>0.00487</v>
      </c>
      <c r="C838" s="138"/>
    </row>
    <row r="839" spans="1:3" ht="15.75">
      <c r="A839" s="1">
        <v>295.76</v>
      </c>
      <c r="B839" s="147">
        <v>0.00477</v>
      </c>
      <c r="C839" s="138"/>
    </row>
    <row r="840" spans="1:3" ht="15.75">
      <c r="A840" s="1">
        <v>295.87</v>
      </c>
      <c r="B840" s="147">
        <v>0.00461</v>
      </c>
      <c r="C840" s="138"/>
    </row>
    <row r="841" spans="1:3" ht="15.75">
      <c r="A841" s="1">
        <v>295.98</v>
      </c>
      <c r="B841" s="147">
        <v>0.00449</v>
      </c>
      <c r="C841" s="138"/>
    </row>
    <row r="842" spans="1:3" ht="15.75">
      <c r="A842" s="1">
        <v>296.09</v>
      </c>
      <c r="B842" s="147">
        <v>0.0045</v>
      </c>
      <c r="C842" s="138"/>
    </row>
    <row r="843" spans="1:3" ht="15.75">
      <c r="A843" s="1">
        <v>296.2</v>
      </c>
      <c r="B843" s="147">
        <v>0.00438</v>
      </c>
      <c r="C843" s="138"/>
    </row>
    <row r="844" spans="1:3" ht="15.75">
      <c r="A844" s="1">
        <v>296.31</v>
      </c>
      <c r="B844" s="147">
        <v>0.00423</v>
      </c>
      <c r="C844" s="138"/>
    </row>
    <row r="845" spans="1:3" ht="15.75">
      <c r="A845" s="1">
        <v>296.42</v>
      </c>
      <c r="B845" s="147">
        <v>0.00417</v>
      </c>
      <c r="C845" s="138"/>
    </row>
    <row r="846" spans="1:3" ht="15.75">
      <c r="A846" s="1">
        <v>296.53</v>
      </c>
      <c r="B846" s="147">
        <v>0.00407</v>
      </c>
      <c r="C846" s="138"/>
    </row>
    <row r="847" spans="1:3" ht="15.75">
      <c r="A847" s="1">
        <v>296.64</v>
      </c>
      <c r="B847" s="147">
        <v>0.00405</v>
      </c>
      <c r="C847" s="138"/>
    </row>
    <row r="848" spans="1:3" ht="15.75">
      <c r="A848" s="1">
        <v>296.75</v>
      </c>
      <c r="B848" s="147">
        <v>0.00396</v>
      </c>
      <c r="C848" s="138"/>
    </row>
    <row r="849" spans="1:3" ht="15.75">
      <c r="A849" s="1">
        <v>296.86</v>
      </c>
      <c r="B849" s="147">
        <v>0.00384</v>
      </c>
      <c r="C849" s="138"/>
    </row>
    <row r="850" spans="1:3" ht="15.75">
      <c r="A850" s="1">
        <v>296.97</v>
      </c>
      <c r="B850" s="147">
        <v>0.00375</v>
      </c>
      <c r="C850" s="138"/>
    </row>
    <row r="851" spans="1:3" ht="15.75">
      <c r="A851" s="1">
        <v>297.08</v>
      </c>
      <c r="B851" s="147">
        <v>0.00364</v>
      </c>
      <c r="C851" s="138"/>
    </row>
    <row r="852" spans="1:3" ht="15.75">
      <c r="A852" s="1">
        <v>297.19</v>
      </c>
      <c r="B852" s="147">
        <v>0.00353</v>
      </c>
      <c r="C852" s="138"/>
    </row>
    <row r="853" spans="1:3" ht="15.75">
      <c r="A853" s="1">
        <v>297.3</v>
      </c>
      <c r="B853" s="147">
        <v>0.00345</v>
      </c>
      <c r="C853" s="138"/>
    </row>
    <row r="854" spans="1:3" ht="15.75">
      <c r="A854" s="1">
        <v>297.41</v>
      </c>
      <c r="B854" s="147">
        <v>0.00338</v>
      </c>
      <c r="C854" s="138"/>
    </row>
    <row r="855" spans="1:3" ht="15.75">
      <c r="A855" s="1">
        <v>297.52</v>
      </c>
      <c r="B855" s="147">
        <v>0.00332</v>
      </c>
      <c r="C855" s="138"/>
    </row>
    <row r="856" spans="1:3" ht="15.75">
      <c r="A856" s="1">
        <v>297.63</v>
      </c>
      <c r="B856" s="147">
        <v>0.00329</v>
      </c>
      <c r="C856" s="138"/>
    </row>
    <row r="857" spans="1:3" ht="15.75">
      <c r="A857" s="1">
        <v>297.74</v>
      </c>
      <c r="B857" s="147">
        <v>0.00329</v>
      </c>
      <c r="C857" s="138"/>
    </row>
    <row r="858" spans="1:3" ht="15.75">
      <c r="A858" s="1">
        <v>297.85</v>
      </c>
      <c r="B858" s="147">
        <v>0.00311</v>
      </c>
      <c r="C858" s="138"/>
    </row>
    <row r="859" spans="1:3" ht="15.75">
      <c r="A859" s="1">
        <v>297.96</v>
      </c>
      <c r="B859" s="147">
        <v>0.00311</v>
      </c>
      <c r="C859" s="138"/>
    </row>
    <row r="860" spans="1:3" ht="15.75">
      <c r="A860" s="1">
        <v>298.07</v>
      </c>
      <c r="B860" s="147">
        <v>0.00294</v>
      </c>
      <c r="C860" s="138"/>
    </row>
    <row r="861" spans="1:3" ht="15.75">
      <c r="A861" s="1">
        <v>298.19</v>
      </c>
      <c r="B861" s="147">
        <v>0.00296</v>
      </c>
      <c r="C861" s="138"/>
    </row>
    <row r="862" spans="1:3" ht="15.75">
      <c r="A862" s="1">
        <v>298.3</v>
      </c>
      <c r="B862" s="147">
        <v>0.00298</v>
      </c>
      <c r="C862" s="138"/>
    </row>
    <row r="863" spans="1:3" ht="15.75">
      <c r="A863" s="1">
        <v>298.41</v>
      </c>
      <c r="B863" s="147">
        <v>0.00285</v>
      </c>
      <c r="C863" s="138"/>
    </row>
    <row r="864" spans="1:3" ht="15.75">
      <c r="A864" s="1">
        <v>298.52</v>
      </c>
      <c r="B864" s="147">
        <v>0.00271</v>
      </c>
      <c r="C864" s="138"/>
    </row>
    <row r="865" spans="1:3" ht="15.75">
      <c r="A865" s="1">
        <v>298.63</v>
      </c>
      <c r="B865" s="147">
        <v>0.0027</v>
      </c>
      <c r="C865" s="138"/>
    </row>
    <row r="866" spans="1:3" ht="15.75">
      <c r="A866" s="1">
        <v>298.74</v>
      </c>
      <c r="B866" s="147">
        <v>0.00262</v>
      </c>
      <c r="C866" s="138"/>
    </row>
    <row r="867" spans="1:3" ht="15.75">
      <c r="A867" s="1">
        <v>298.85</v>
      </c>
      <c r="B867" s="147">
        <v>0.00256</v>
      </c>
      <c r="C867" s="138"/>
    </row>
    <row r="868" spans="1:3" ht="15.75">
      <c r="A868" s="1">
        <v>298.96</v>
      </c>
      <c r="B868" s="147">
        <v>0.00249</v>
      </c>
      <c r="C868" s="138"/>
    </row>
    <row r="869" spans="1:3" ht="15.75">
      <c r="A869" s="1">
        <v>299.07</v>
      </c>
      <c r="B869" s="147">
        <v>0.00245</v>
      </c>
      <c r="C869" s="138"/>
    </row>
    <row r="870" spans="1:3" ht="15.75">
      <c r="A870" s="1">
        <v>299.18</v>
      </c>
      <c r="B870" s="147">
        <v>0.00238</v>
      </c>
      <c r="C870" s="138"/>
    </row>
    <row r="871" spans="1:3" ht="15.75">
      <c r="A871" s="1">
        <v>299.29</v>
      </c>
      <c r="B871" s="147">
        <v>0.00242</v>
      </c>
      <c r="C871" s="138"/>
    </row>
    <row r="872" spans="1:3" ht="15.75">
      <c r="A872" s="1">
        <v>299.4</v>
      </c>
      <c r="B872" s="147">
        <v>0.00228</v>
      </c>
      <c r="C872" s="138"/>
    </row>
    <row r="873" spans="1:3" ht="15.75">
      <c r="A873" s="1">
        <v>299.51</v>
      </c>
      <c r="B873" s="147">
        <v>0.0023</v>
      </c>
      <c r="C873" s="138"/>
    </row>
    <row r="874" spans="1:3" ht="15.75">
      <c r="A874" s="1">
        <v>299.62</v>
      </c>
      <c r="B874" s="147">
        <v>0.00222</v>
      </c>
      <c r="C874" s="138"/>
    </row>
    <row r="875" spans="1:3" ht="15.75">
      <c r="A875" s="1">
        <v>299.73</v>
      </c>
      <c r="B875" s="147">
        <v>0.0022</v>
      </c>
      <c r="C875" s="138"/>
    </row>
    <row r="876" spans="1:3" ht="15.75">
      <c r="A876" s="1">
        <v>299.84</v>
      </c>
      <c r="B876" s="147">
        <v>0.00203</v>
      </c>
      <c r="C876" s="138"/>
    </row>
    <row r="877" spans="1:3" ht="15.75">
      <c r="A877" s="1">
        <v>299.95</v>
      </c>
      <c r="B877" s="147">
        <v>0.00204</v>
      </c>
      <c r="C877" s="138"/>
    </row>
    <row r="878" spans="1:3" ht="15.75">
      <c r="A878" s="1">
        <v>300.06</v>
      </c>
      <c r="B878" s="147">
        <v>0.00207</v>
      </c>
      <c r="C878" s="138"/>
    </row>
    <row r="879" spans="2:3" ht="15">
      <c r="B879" s="138">
        <f>SUM(B3:B878)</f>
        <v>26.55059929</v>
      </c>
      <c r="C879" s="138"/>
    </row>
    <row r="880" ht="15">
      <c r="B880" s="30">
        <f>C879/B879</f>
        <v>0</v>
      </c>
    </row>
  </sheetData>
  <sheetProtection/>
  <mergeCells count="4">
    <mergeCell ref="E1:H1"/>
    <mergeCell ref="J1:L1"/>
    <mergeCell ref="O1:R1"/>
    <mergeCell ref="A2:B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Colorado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</dc:creator>
  <cp:keywords/>
  <dc:description/>
  <cp:lastModifiedBy>Ryu, Hodon</cp:lastModifiedBy>
  <dcterms:created xsi:type="dcterms:W3CDTF">2011-07-02T14:57:53Z</dcterms:created>
  <dcterms:modified xsi:type="dcterms:W3CDTF">2016-04-19T17:40:32Z</dcterms:modified>
  <cp:category/>
  <cp:version/>
  <cp:contentType/>
  <cp:contentStatus/>
</cp:coreProperties>
</file>