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https://usepa-my.sharepoint.com/personal/ware_michael_epa_gov/Documents/giardia animal model/"/>
    </mc:Choice>
  </mc:AlternateContent>
  <bookViews>
    <workbookView xWindow="0" yWindow="0" windowWidth="24615" windowHeight="10950" activeTab="1"/>
  </bookViews>
  <sheets>
    <sheet name="Table 1 data" sheetId="1" r:id="rId1"/>
    <sheet name="Description" sheetId="8" r:id="rId2"/>
    <sheet name="Fig 1 data" sheetId="5" r:id="rId3"/>
    <sheet name="Table 2" sheetId="6" r:id="rId4"/>
    <sheet name="Fig 2 data" sheetId="4" r:id="rId5"/>
    <sheet name="Fig 3 data" sheetId="7"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0" i="5" l="1"/>
  <c r="C271" i="5"/>
  <c r="C262" i="5"/>
  <c r="C253" i="5"/>
  <c r="C244" i="5"/>
  <c r="C235" i="5"/>
  <c r="C226" i="5"/>
  <c r="C217" i="5"/>
  <c r="C208" i="5"/>
  <c r="C195" i="5"/>
  <c r="C180" i="5"/>
  <c r="C164" i="5"/>
  <c r="C148" i="5"/>
  <c r="C131" i="5"/>
  <c r="C114" i="5"/>
  <c r="C97" i="5"/>
  <c r="C80" i="5"/>
  <c r="C63" i="5"/>
  <c r="C46" i="5"/>
  <c r="C29" i="5"/>
  <c r="C12" i="5"/>
  <c r="C2" i="5"/>
  <c r="H3" i="5" l="1"/>
  <c r="H4" i="5"/>
  <c r="H5" i="5"/>
  <c r="H6" i="5"/>
  <c r="H7" i="5"/>
  <c r="H8" i="5"/>
  <c r="H9" i="5"/>
  <c r="H10" i="5"/>
  <c r="H11" i="5"/>
  <c r="H12" i="5"/>
  <c r="H13" i="5"/>
  <c r="H14" i="5"/>
  <c r="H15" i="5"/>
  <c r="H16" i="5"/>
  <c r="H17" i="5"/>
  <c r="H18" i="5"/>
  <c r="H19" i="5"/>
  <c r="H20" i="5"/>
  <c r="H21" i="5"/>
  <c r="H29" i="5"/>
  <c r="H30" i="5"/>
  <c r="H31" i="5"/>
  <c r="H32" i="5"/>
  <c r="H33" i="5"/>
  <c r="H34" i="5"/>
  <c r="H35" i="5"/>
  <c r="H36" i="5"/>
  <c r="H37" i="5"/>
  <c r="H38" i="5"/>
  <c r="H46" i="5"/>
  <c r="H47" i="5"/>
  <c r="H48" i="5"/>
  <c r="H49" i="5"/>
  <c r="H50" i="5"/>
  <c r="H51" i="5"/>
  <c r="H52" i="5"/>
  <c r="H53" i="5"/>
  <c r="H54" i="5"/>
  <c r="H55" i="5"/>
  <c r="H63" i="5"/>
  <c r="H64" i="5"/>
  <c r="H65" i="5"/>
  <c r="H66" i="5"/>
  <c r="H67" i="5"/>
  <c r="H68" i="5"/>
  <c r="H69" i="5"/>
  <c r="H70" i="5"/>
  <c r="H71" i="5"/>
  <c r="H72" i="5"/>
  <c r="H80" i="5"/>
  <c r="H81" i="5"/>
  <c r="H82" i="5"/>
  <c r="H83" i="5"/>
  <c r="H84" i="5"/>
  <c r="H85" i="5"/>
  <c r="H86" i="5"/>
  <c r="H87" i="5"/>
  <c r="H88" i="5"/>
  <c r="H89" i="5"/>
  <c r="H97" i="5"/>
  <c r="H98" i="5"/>
  <c r="H99" i="5"/>
  <c r="H100" i="5"/>
  <c r="H101" i="5"/>
  <c r="H102" i="5"/>
  <c r="H103" i="5"/>
  <c r="H104" i="5"/>
  <c r="H105" i="5"/>
  <c r="H106" i="5"/>
  <c r="H114" i="5"/>
  <c r="H115" i="5"/>
  <c r="H116" i="5"/>
  <c r="H117" i="5"/>
  <c r="H118" i="5"/>
  <c r="H119" i="5"/>
  <c r="H120" i="5"/>
  <c r="H121" i="5"/>
  <c r="H122" i="5"/>
  <c r="H123" i="5"/>
  <c r="H131" i="5"/>
  <c r="H132" i="5"/>
  <c r="H133" i="5"/>
  <c r="H134" i="5"/>
  <c r="H135" i="5"/>
  <c r="H136" i="5"/>
  <c r="H137" i="5"/>
  <c r="H138" i="5"/>
  <c r="H139" i="5"/>
  <c r="H140" i="5"/>
  <c r="H148" i="5"/>
  <c r="H149" i="5"/>
  <c r="H150" i="5"/>
  <c r="H151" i="5"/>
  <c r="H152" i="5"/>
  <c r="H153" i="5"/>
  <c r="H154" i="5"/>
  <c r="H155" i="5"/>
  <c r="H156" i="5"/>
  <c r="H157" i="5"/>
  <c r="H164" i="5"/>
  <c r="H165" i="5"/>
  <c r="H166" i="5"/>
  <c r="H167" i="5"/>
  <c r="H168" i="5"/>
  <c r="H169" i="5"/>
  <c r="H170" i="5"/>
  <c r="H171" i="5"/>
  <c r="H172" i="5"/>
  <c r="H173" i="5"/>
  <c r="H180" i="5"/>
  <c r="H181" i="5"/>
  <c r="H182" i="5"/>
  <c r="H183" i="5"/>
  <c r="H184" i="5"/>
  <c r="H185" i="5"/>
  <c r="H186" i="5"/>
  <c r="H187" i="5"/>
  <c r="H188" i="5"/>
  <c r="H195" i="5"/>
  <c r="H196" i="5"/>
  <c r="H197" i="5"/>
  <c r="H198" i="5"/>
  <c r="H199" i="5"/>
  <c r="H200" i="5"/>
  <c r="H201" i="5"/>
  <c r="H202" i="5"/>
  <c r="H203"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 i="5"/>
  <c r="I40" i="1" l="1"/>
  <c r="I39" i="1"/>
  <c r="I38" i="1"/>
  <c r="I37" i="1"/>
  <c r="I36" i="1"/>
  <c r="I35" i="1"/>
  <c r="I34" i="1"/>
  <c r="I33" i="1"/>
  <c r="I32" i="1"/>
  <c r="I31" i="1"/>
  <c r="I30" i="1"/>
  <c r="I29" i="1"/>
  <c r="I28" i="1"/>
  <c r="I27" i="1"/>
  <c r="I26" i="1"/>
  <c r="I25" i="1"/>
  <c r="I23" i="1"/>
  <c r="I22" i="1"/>
  <c r="I21" i="1"/>
  <c r="I20" i="1"/>
  <c r="I19" i="1"/>
  <c r="I18" i="1"/>
  <c r="I17" i="1"/>
  <c r="I16" i="1"/>
  <c r="I15" i="1"/>
  <c r="I14" i="1"/>
  <c r="I13" i="1"/>
  <c r="I12" i="1"/>
  <c r="I10" i="1"/>
  <c r="I9" i="1"/>
  <c r="I8" i="1"/>
  <c r="I7" i="1"/>
  <c r="I6" i="1"/>
  <c r="I5" i="1"/>
  <c r="I3" i="1"/>
  <c r="D25" i="1"/>
  <c r="D13" i="1"/>
  <c r="D14" i="1"/>
  <c r="D15" i="1"/>
  <c r="D16" i="1"/>
  <c r="D17" i="1"/>
  <c r="D18" i="1"/>
  <c r="D19" i="1"/>
  <c r="D20" i="1"/>
  <c r="D21" i="1"/>
  <c r="D22" i="1"/>
  <c r="D23" i="1"/>
  <c r="D26" i="1"/>
  <c r="D27" i="1"/>
  <c r="D28" i="1"/>
  <c r="D29" i="1"/>
  <c r="D30" i="1"/>
  <c r="D31" i="1"/>
  <c r="D32" i="1"/>
  <c r="D33" i="1"/>
  <c r="D34" i="1"/>
  <c r="D35" i="1"/>
  <c r="D36" i="1"/>
  <c r="D37" i="1"/>
  <c r="D38" i="1"/>
  <c r="D39" i="1"/>
  <c r="D40" i="1"/>
  <c r="D12" i="1"/>
  <c r="D6" i="1"/>
  <c r="D7" i="1"/>
  <c r="D8" i="1"/>
  <c r="D9" i="1"/>
  <c r="D10" i="1"/>
  <c r="D5" i="1"/>
  <c r="D3" i="1"/>
  <c r="D52" i="1" l="1"/>
  <c r="D46" i="1"/>
  <c r="I47" i="1"/>
  <c r="D47" i="1"/>
  <c r="I46" i="1"/>
  <c r="A63" i="1"/>
  <c r="A5" i="1" s="1"/>
  <c r="A6" i="1" s="1"/>
  <c r="A7" i="1" s="1"/>
  <c r="A8" i="1" s="1"/>
  <c r="A9" i="1" s="1"/>
  <c r="A10" i="1" s="1"/>
  <c r="A60" i="1" s="1"/>
  <c r="A12" i="1" s="1"/>
  <c r="A13" i="1" s="1"/>
  <c r="B54" i="1"/>
  <c r="H47" i="1"/>
  <c r="G47" i="1"/>
  <c r="C47" i="1"/>
  <c r="B47" i="1"/>
  <c r="H46" i="1"/>
  <c r="G46" i="1"/>
  <c r="C46" i="1"/>
  <c r="B46" i="1"/>
  <c r="F30" i="1"/>
  <c r="F31" i="1" s="1"/>
  <c r="F32" i="1" s="1"/>
  <c r="F33" i="1" s="1"/>
  <c r="F34" i="1" s="1"/>
  <c r="F35" i="1" s="1"/>
  <c r="F36" i="1" s="1"/>
  <c r="F37" i="1" s="1"/>
  <c r="F38" i="1" s="1"/>
  <c r="F39" i="1" s="1"/>
  <c r="F40" i="1" s="1"/>
  <c r="F28" i="1"/>
  <c r="F27" i="1" s="1"/>
  <c r="F26" i="1" s="1"/>
  <c r="F25" i="1" s="1"/>
  <c r="E57" i="1" s="1"/>
  <c r="F23" i="1" s="1"/>
  <c r="F22" i="1" s="1"/>
  <c r="F21" i="1" s="1"/>
  <c r="F20" i="1" s="1"/>
  <c r="F19" i="1" s="1"/>
  <c r="F18" i="1" s="1"/>
  <c r="F17" i="1" s="1"/>
  <c r="F16" i="1" s="1"/>
  <c r="F15" i="1" s="1"/>
  <c r="F14" i="1" s="1"/>
  <c r="F13" i="1" s="1"/>
  <c r="F12" i="1" s="1"/>
  <c r="E60" i="1" s="1"/>
  <c r="F10" i="1" s="1"/>
  <c r="F9" i="1" s="1"/>
  <c r="F8" i="1" s="1"/>
  <c r="F7" i="1" s="1"/>
  <c r="F6" i="1" s="1"/>
  <c r="F5" i="1" s="1"/>
  <c r="E63" i="1" s="1"/>
  <c r="F3" i="1" s="1"/>
  <c r="A15" i="1"/>
  <c r="A16" i="1" s="1"/>
  <c r="A17" i="1" s="1"/>
  <c r="A18" i="1" s="1"/>
  <c r="A19" i="1" s="1"/>
  <c r="A20" i="1" s="1"/>
  <c r="A21" i="1" s="1"/>
  <c r="A22" i="1" s="1"/>
  <c r="A23" i="1" s="1"/>
  <c r="A57"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<sst xmlns="http://schemas.openxmlformats.org/spreadsheetml/2006/main" count="113" uniqueCount="88">
  <si>
    <t>CF1 mouse model</t>
  </si>
  <si>
    <t>Gebil</t>
  </si>
  <si>
    <t>Harvest Date</t>
  </si>
  <si>
    <t>Mouse #</t>
  </si>
  <si>
    <t>NOTES</t>
  </si>
  <si>
    <t>Harvest date</t>
  </si>
  <si>
    <t>gerbil #</t>
  </si>
  <si>
    <t>exclude</t>
  </si>
  <si>
    <t>analyzed area in border</t>
  </si>
  <si>
    <t>mean</t>
  </si>
  <si>
    <t>stdev</t>
  </si>
  <si>
    <t>p=</t>
  </si>
  <si>
    <t>tttest</t>
  </si>
  <si>
    <t>n</t>
  </si>
  <si>
    <t>not countable</t>
  </si>
  <si>
    <t>very few feces</t>
  </si>
  <si>
    <t>Exclude no paired data</t>
  </si>
  <si>
    <t>not recorded</t>
  </si>
  <si>
    <t>Total cysts</t>
  </si>
  <si>
    <t>gerbil count excluded an order of magnitude higher than average-- misrecorded?</t>
  </si>
  <si>
    <t>cysts/mouse</t>
  </si>
  <si>
    <t>cysts/gerbil</t>
  </si>
  <si>
    <t>cysts/ animal</t>
  </si>
  <si>
    <t>cysts/g</t>
  </si>
  <si>
    <t>tube with feces and 0.1 ml water (g)</t>
  </si>
  <si>
    <t>feces wt (g)</t>
  </si>
  <si>
    <t>Volume feces (ml)</t>
  </si>
  <si>
    <t>Day  post exposure</t>
  </si>
  <si>
    <t>average cysts/g-day</t>
  </si>
  <si>
    <t>Floated volume   (g)</t>
  </si>
  <si>
    <t>Calculated hemacyometer count/ml</t>
  </si>
  <si>
    <t>hemacytometer chamber count (0.01 ml) (cysts)</t>
  </si>
  <si>
    <t>Calculated chamber count/ml</t>
  </si>
  <si>
    <t>Total # cysts</t>
  </si>
  <si>
    <t>Sample</t>
  </si>
  <si>
    <t>IPR1</t>
  </si>
  <si>
    <t>IPR2</t>
  </si>
  <si>
    <t>IPR3</t>
  </si>
  <si>
    <t>OPR</t>
  </si>
  <si>
    <t>Mean</t>
  </si>
  <si>
    <t>St dev</t>
  </si>
  <si>
    <t>MS</t>
  </si>
  <si>
    <t>MSD</t>
  </si>
  <si>
    <t>precision</t>
  </si>
  <si>
    <t>blank</t>
  </si>
  <si>
    <t>Matrix</t>
  </si>
  <si>
    <t>recovery</t>
  </si>
  <si>
    <t>Giardia cysts</t>
  </si>
  <si>
    <t>10 L Reagent water</t>
  </si>
  <si>
    <t>IPR Mean</t>
  </si>
  <si>
    <t>IPR St dev</t>
  </si>
  <si>
    <t>IPR RSD</t>
  </si>
  <si>
    <t>10 L reagent water TN R sediment</t>
  </si>
  <si>
    <t># cysts spiked</t>
  </si>
  <si>
    <t>hemacytometer square count (cysts)</t>
  </si>
  <si>
    <t>NOTE:</t>
  </si>
  <si>
    <t>Day 24 stop immunosuppression.  First data point Fig 2</t>
  </si>
  <si>
    <t>NOTE:  tube tare weights determed by mean of  15 tubes.   Empty  1.4857 g, tube with 0.1 ml= 1.5855</t>
  </si>
  <si>
    <t>NOTE</t>
  </si>
  <si>
    <t>Immunosuppression stopped day 24; same as day 24 figure 1</t>
  </si>
  <si>
    <t xml:space="preserve">M36278.1 </t>
  </si>
  <si>
    <t>Portland strain, Assemblage A</t>
  </si>
  <si>
    <t xml:space="preserve">DQ116605.1 </t>
  </si>
  <si>
    <t>H3 strain, Assemblage B</t>
  </si>
  <si>
    <r>
      <t>MH669074</t>
    </r>
    <r>
      <rPr>
        <sz val="12"/>
        <color theme="1"/>
        <rFont val="Times New Roman"/>
        <family val="1"/>
      </rPr>
      <t xml:space="preserve"> and </t>
    </r>
    <r>
      <rPr>
        <b/>
        <u/>
        <sz val="12"/>
        <color theme="1"/>
        <rFont val="Times New Roman"/>
        <family val="1"/>
      </rPr>
      <t>MH669075</t>
    </r>
  </si>
  <si>
    <t>EPA G. duodenalis, H3 strain, Assemblage B, Mouse and gerbil derived</t>
  </si>
  <si>
    <t>Accession numbers</t>
  </si>
  <si>
    <t>this study</t>
  </si>
  <si>
    <t>Description</t>
  </si>
  <si>
    <t>Holberton,  et al. 1988</t>
  </si>
  <si>
    <t>DiGiovanni, et al. 2006</t>
  </si>
  <si>
    <t>Year</t>
  </si>
  <si>
    <t>The data in this work sheet compares a new animal model for the propagation of Giardia duodenalis cysts to the Mongolian gerbil.  The models were compared by overnight yield and by patency.  The cysts were evaluated by sequencing and their performance using US EPA Method 1623.1</t>
  </si>
  <si>
    <t>Units</t>
  </si>
  <si>
    <t>cyst count, mass, and volume</t>
  </si>
  <si>
    <t>Technology</t>
  </si>
  <si>
    <t>Controls</t>
  </si>
  <si>
    <t>No DNA template, method blanks, cyst seeded samples</t>
  </si>
  <si>
    <t>Microscopy, PCR, Sanger chemisty, US EPA Method 1623.1, flow cytometery</t>
  </si>
  <si>
    <t>Organisms</t>
  </si>
  <si>
    <t>Giardia duodenalis, mouse (Mus  musculus), Mongolian gerbil (Meriones unguiculatus)</t>
  </si>
  <si>
    <t xml:space="preserve">Spreadsheet </t>
  </si>
  <si>
    <t>Table 1 data:  overnight yields of mouse and gerbil model</t>
  </si>
  <si>
    <t>Fig 2 data:  Description of mouse patency period</t>
  </si>
  <si>
    <t>Fig 3 data:   Removal of immunosuppression</t>
  </si>
  <si>
    <t>Table 2 data:   Method 1623.1 results</t>
  </si>
  <si>
    <t>Fig 3 data:   Sequenceing results</t>
  </si>
  <si>
    <t>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</si>
</sst>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rgb="FFFF0000"/>
      <name val="Calibri"/>
      <family val="2"/>
      <scheme val="minor"/>
    </font>
    <font>
      <sz val="11"/>
      <color rgb="FF000000"/>
      <name val="Calibri"/>
      <family val="2"/>
    </font>
    <font>
      <b/>
      <sz val="11"/>
      <color rgb="FF000000"/>
      <name val="Calibri"/>
      <family val="2"/>
    </font>
    <font>
      <sz val="12"/>
      <color rgb="FF222222"/>
      <name val="Times New Roman"/>
      <family val="1"/>
    </font>
    <font>
      <b/>
      <u/>
      <sz val="12"/>
      <color theme="1"/>
      <name val="Times New Roman"/>
      <family val="1"/>
    </font>
    <font>
      <sz val="12"/>
      <color theme="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A3A3A3"/>
      </left>
      <right style="medium">
        <color rgb="FFA3A3A3"/>
      </right>
      <top style="medium">
        <color rgb="FFA3A3A3"/>
      </top>
      <bottom style="medium">
        <color rgb="FFA3A3A3"/>
      </bottom>
      <diagonal/>
    </border>
    <border>
      <left style="medium">
        <color rgb="FFA3A3A3"/>
      </left>
      <right style="medium">
        <color rgb="FFA3A3A3"/>
      </right>
      <top style="medium">
        <color rgb="FFA3A3A3"/>
      </top>
      <bottom style="thin">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style="thin">
        <color indexed="64"/>
      </bottom>
      <diagonal/>
    </border>
  </borders>
  <cellStyleXfs count="1">
    <xf numFmtId="0" fontId="0" fillId="0" borderId="0"/>
  </cellStyleXfs>
  <cellXfs count="41">
    <xf numFmtId="0" fontId="0" fillId="0" borderId="0" xfId="0"/>
    <xf numFmtId="0" fontId="0" fillId="0" borderId="1" xfId="0" applyBorder="1"/>
    <xf numFmtId="14" fontId="0" fillId="0" borderId="1" xfId="0" applyNumberFormat="1" applyBorder="1"/>
    <xf numFmtId="0" fontId="0" fillId="0" borderId="1" xfId="0" applyBorder="1" applyAlignment="1">
      <alignment horizontal="center"/>
    </xf>
    <xf numFmtId="11" fontId="0" fillId="0" borderId="1" xfId="0" applyNumberFormat="1" applyBorder="1"/>
    <xf numFmtId="0" fontId="0" fillId="0" borderId="1" xfId="0" applyBorder="1" applyAlignment="1">
      <alignment horizontal="center" vertical="center"/>
    </xf>
    <xf numFmtId="14" fontId="0" fillId="0" borderId="2" xfId="0" applyNumberFormat="1" applyBorder="1"/>
    <xf numFmtId="0" fontId="0" fillId="0" borderId="2" xfId="0" applyBorder="1" applyAlignment="1">
      <alignment horizontal="center"/>
    </xf>
    <xf numFmtId="11" fontId="0" fillId="0" borderId="2" xfId="0" applyNumberFormat="1" applyBorder="1"/>
    <xf numFmtId="0" fontId="0" fillId="0" borderId="2" xfId="0" applyBorder="1"/>
    <xf numFmtId="0" fontId="0" fillId="0" borderId="2" xfId="0" applyBorder="1" applyAlignment="1">
      <alignment horizontal="center" vertical="center"/>
    </xf>
    <xf numFmtId="0" fontId="0" fillId="0" borderId="1" xfId="0" applyFill="1" applyBorder="1" applyAlignment="1">
      <alignment horizontal="center"/>
    </xf>
    <xf numFmtId="14" fontId="0" fillId="0" borderId="0" xfId="0" applyNumberFormat="1" applyBorder="1"/>
    <xf numFmtId="0" fontId="0" fillId="0" borderId="0" xfId="0" applyBorder="1" applyAlignment="1">
      <alignment horizontal="center"/>
    </xf>
    <xf numFmtId="11" fontId="0" fillId="0" borderId="0" xfId="0" applyNumberFormat="1" applyBorder="1"/>
    <xf numFmtId="17" fontId="0" fillId="0" borderId="0" xfId="0" applyNumberFormat="1"/>
    <xf numFmtId="2" fontId="0" fillId="0" borderId="0" xfId="0" applyNumberFormat="1"/>
    <xf numFmtId="11" fontId="0" fillId="0" borderId="0" xfId="0" applyNumberFormat="1"/>
    <xf numFmtId="11" fontId="1" fillId="0" borderId="1" xfId="0" applyNumberFormat="1" applyFont="1" applyBorder="1"/>
    <xf numFmtId="0" fontId="0" fillId="0" borderId="1" xfId="0" applyBorder="1" applyAlignment="1">
      <alignment horizontal="left"/>
    </xf>
    <xf numFmtId="0" fontId="0" fillId="0" borderId="1" xfId="0" applyBorder="1" applyAlignment="1">
      <alignment wrapText="1"/>
    </xf>
    <xf numFmtId="0" fontId="0" fillId="0" borderId="0" xfId="0" applyAlignment="1">
      <alignment wrapText="1"/>
    </xf>
    <xf numFmtId="11" fontId="0" fillId="0" borderId="0" xfId="0" applyNumberFormat="1" applyAlignment="1">
      <alignment wrapText="1"/>
    </xf>
    <xf numFmtId="1" fontId="0" fillId="0" borderId="0" xfId="0" applyNumberFormat="1" applyAlignment="1">
      <alignment wrapText="1"/>
    </xf>
    <xf numFmtId="1" fontId="0" fillId="0" borderId="0" xfId="0" applyNumberFormat="1"/>
    <xf numFmtId="0" fontId="2" fillId="0" borderId="6" xfId="0" applyFont="1" applyBorder="1" applyAlignment="1">
      <alignment vertical="center" wrapText="1"/>
    </xf>
    <xf numFmtId="0" fontId="3"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4" fillId="0" borderId="0" xfId="0" applyFont="1"/>
    <xf numFmtId="0" fontId="5" fillId="0" borderId="0" xfId="0" applyFont="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left" vertical="top"/>
    </xf>
    <xf numFmtId="0" fontId="0" fillId="0" borderId="0" xfId="0" applyAlignment="1">
      <alignment vertical="top"/>
    </xf>
    <xf numFmtId="1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activeCell="F1" sqref="F1:I1"/>
    </sheetView>
  </sheetViews>
  <sheetFormatPr defaultRowHeight="15" x14ac:dyDescent="0.25"/>
  <cols>
    <col min="1" max="1" width="14.42578125" customWidth="1"/>
    <col min="4" max="4" width="14.5703125" customWidth="1"/>
    <col min="5" max="5" width="13" customWidth="1"/>
    <col min="6" max="6" width="11.140625" customWidth="1"/>
    <col min="9" max="9" width="12.85546875" customWidth="1"/>
  </cols>
  <sheetData>
    <row r="1" spans="1:9" x14ac:dyDescent="0.25">
      <c r="A1" s="35" t="s">
        <v>0</v>
      </c>
      <c r="B1" s="36"/>
      <c r="C1" s="36"/>
      <c r="D1" s="37"/>
      <c r="E1" s="1"/>
      <c r="F1" s="35" t="s">
        <v>1</v>
      </c>
      <c r="G1" s="36"/>
      <c r="H1" s="36"/>
      <c r="I1" s="37"/>
    </row>
    <row r="2" spans="1:9" ht="30" x14ac:dyDescent="0.25">
      <c r="A2" s="20" t="s">
        <v>2</v>
      </c>
      <c r="B2" s="20" t="s">
        <v>3</v>
      </c>
      <c r="C2" s="20" t="s">
        <v>18</v>
      </c>
      <c r="D2" s="20" t="s">
        <v>20</v>
      </c>
      <c r="E2" s="20" t="s">
        <v>4</v>
      </c>
      <c r="F2" s="20" t="s">
        <v>5</v>
      </c>
      <c r="G2" s="20" t="s">
        <v>6</v>
      </c>
      <c r="H2" s="20" t="s">
        <v>18</v>
      </c>
      <c r="I2" s="20" t="s">
        <v>21</v>
      </c>
    </row>
    <row r="3" spans="1:9" x14ac:dyDescent="0.25">
      <c r="A3" s="2">
        <v>42591</v>
      </c>
      <c r="B3" s="3">
        <v>10</v>
      </c>
      <c r="C3" s="4">
        <v>24000000</v>
      </c>
      <c r="D3" s="4">
        <f>C3/B3</f>
        <v>2400000</v>
      </c>
      <c r="E3" s="1"/>
      <c r="F3" s="2">
        <f>E63-14</f>
        <v>41863</v>
      </c>
      <c r="G3" s="5">
        <v>11</v>
      </c>
      <c r="H3" s="4">
        <v>13000000</v>
      </c>
      <c r="I3" s="4">
        <f>H3/G3</f>
        <v>1181818.1818181819</v>
      </c>
    </row>
    <row r="4" spans="1:9" x14ac:dyDescent="0.25">
      <c r="A4" s="1"/>
      <c r="B4" s="1"/>
      <c r="C4" s="1"/>
      <c r="D4" s="1"/>
      <c r="E4" s="1" t="s">
        <v>7</v>
      </c>
      <c r="F4" s="1"/>
      <c r="G4" s="1"/>
      <c r="H4" s="1"/>
      <c r="I4" s="1"/>
    </row>
    <row r="5" spans="1:9" x14ac:dyDescent="0.25">
      <c r="A5" s="2">
        <f>A63+14</f>
        <v>42619</v>
      </c>
      <c r="B5" s="3">
        <v>8</v>
      </c>
      <c r="C5" s="4">
        <v>30000000</v>
      </c>
      <c r="D5" s="4">
        <f>C5/B5</f>
        <v>3750000</v>
      </c>
      <c r="E5" s="1"/>
      <c r="F5" s="2">
        <f t="shared" ref="F5:F9" si="0">F6-14</f>
        <v>41891</v>
      </c>
      <c r="G5" s="5">
        <v>12</v>
      </c>
      <c r="H5" s="4">
        <v>15000000</v>
      </c>
      <c r="I5" s="4">
        <f>H5/G5</f>
        <v>1250000</v>
      </c>
    </row>
    <row r="6" spans="1:9" x14ac:dyDescent="0.25">
      <c r="A6" s="2">
        <f t="shared" ref="A6:A13" si="1">A5+14</f>
        <v>42633</v>
      </c>
      <c r="B6" s="3">
        <v>6</v>
      </c>
      <c r="C6" s="4">
        <v>32000000</v>
      </c>
      <c r="D6" s="4">
        <f t="shared" ref="D6:D40" si="2">C6/B6</f>
        <v>5333333.333333333</v>
      </c>
      <c r="E6" s="1"/>
      <c r="F6" s="2">
        <f t="shared" si="0"/>
        <v>41905</v>
      </c>
      <c r="G6" s="5">
        <v>10</v>
      </c>
      <c r="H6" s="4">
        <v>10000000</v>
      </c>
      <c r="I6" s="4">
        <f t="shared" ref="I6:I40" si="3">H6/G6</f>
        <v>1000000</v>
      </c>
    </row>
    <row r="7" spans="1:9" x14ac:dyDescent="0.25">
      <c r="A7" s="2">
        <f t="shared" si="1"/>
        <v>42647</v>
      </c>
      <c r="B7" s="3">
        <v>7</v>
      </c>
      <c r="C7" s="4">
        <v>50000000</v>
      </c>
      <c r="D7" s="4">
        <f t="shared" si="2"/>
        <v>7142857.1428571427</v>
      </c>
      <c r="E7" s="1"/>
      <c r="F7" s="2">
        <f t="shared" si="0"/>
        <v>41919</v>
      </c>
      <c r="G7" s="5">
        <v>14</v>
      </c>
      <c r="H7" s="4">
        <v>16000000</v>
      </c>
      <c r="I7" s="4">
        <f t="shared" si="3"/>
        <v>1142857.142857143</v>
      </c>
    </row>
    <row r="8" spans="1:9" x14ac:dyDescent="0.25">
      <c r="A8" s="2">
        <f t="shared" si="1"/>
        <v>42661</v>
      </c>
      <c r="B8" s="3">
        <v>6</v>
      </c>
      <c r="C8" s="4">
        <v>48000000</v>
      </c>
      <c r="D8" s="4">
        <f t="shared" si="2"/>
        <v>8000000</v>
      </c>
      <c r="E8" s="1"/>
      <c r="F8" s="2">
        <f t="shared" si="0"/>
        <v>41933</v>
      </c>
      <c r="G8" s="5">
        <v>12</v>
      </c>
      <c r="H8" s="4">
        <v>3000000</v>
      </c>
      <c r="I8" s="4">
        <f t="shared" si="3"/>
        <v>250000</v>
      </c>
    </row>
    <row r="9" spans="1:9" x14ac:dyDescent="0.25">
      <c r="A9" s="2">
        <f t="shared" si="1"/>
        <v>42675</v>
      </c>
      <c r="B9" s="3">
        <v>7</v>
      </c>
      <c r="C9" s="4">
        <v>24000000</v>
      </c>
      <c r="D9" s="4">
        <f t="shared" si="2"/>
        <v>3428571.4285714286</v>
      </c>
      <c r="E9" s="1"/>
      <c r="F9" s="2">
        <f t="shared" si="0"/>
        <v>41947</v>
      </c>
      <c r="G9" s="5">
        <v>11</v>
      </c>
      <c r="H9" s="4">
        <v>10000000</v>
      </c>
      <c r="I9" s="4">
        <f t="shared" si="3"/>
        <v>909090.90909090906</v>
      </c>
    </row>
    <row r="10" spans="1:9" x14ac:dyDescent="0.25">
      <c r="A10" s="2">
        <f t="shared" si="1"/>
        <v>42689</v>
      </c>
      <c r="B10" s="3">
        <v>6</v>
      </c>
      <c r="C10" s="4">
        <v>32000000</v>
      </c>
      <c r="D10" s="4">
        <f t="shared" si="2"/>
        <v>5333333.333333333</v>
      </c>
      <c r="E10" s="1"/>
      <c r="F10" s="2">
        <f>E60-14</f>
        <v>41961</v>
      </c>
      <c r="G10" s="5">
        <v>11</v>
      </c>
      <c r="H10" s="4">
        <v>5000000</v>
      </c>
      <c r="I10" s="4">
        <f t="shared" si="3"/>
        <v>454545.45454545453</v>
      </c>
    </row>
    <row r="11" spans="1:9" x14ac:dyDescent="0.25">
      <c r="A11" s="1"/>
      <c r="B11" s="1"/>
      <c r="C11" s="1"/>
      <c r="D11" s="1"/>
      <c r="E11" s="1" t="s">
        <v>7</v>
      </c>
      <c r="F11" s="1"/>
      <c r="G11" s="1"/>
      <c r="H11" s="1"/>
      <c r="I11" s="1"/>
    </row>
    <row r="12" spans="1:9" x14ac:dyDescent="0.25">
      <c r="A12" s="2">
        <f>A60+14</f>
        <v>42717</v>
      </c>
      <c r="B12" s="3">
        <v>5</v>
      </c>
      <c r="C12" s="4">
        <v>43000000</v>
      </c>
      <c r="D12" s="4">
        <f t="shared" si="2"/>
        <v>8600000</v>
      </c>
      <c r="E12" s="1"/>
      <c r="F12" s="2">
        <f t="shared" ref="F12:F28" si="4">F13-14</f>
        <v>41989</v>
      </c>
      <c r="G12" s="5">
        <v>13</v>
      </c>
      <c r="H12" s="4">
        <v>28000000</v>
      </c>
      <c r="I12" s="4">
        <f t="shared" si="3"/>
        <v>2153846.153846154</v>
      </c>
    </row>
    <row r="13" spans="1:9" x14ac:dyDescent="0.25">
      <c r="A13" s="6">
        <f t="shared" si="1"/>
        <v>42731</v>
      </c>
      <c r="B13" s="7">
        <v>5</v>
      </c>
      <c r="C13" s="8">
        <v>48000000</v>
      </c>
      <c r="D13" s="4">
        <f t="shared" si="2"/>
        <v>9600000</v>
      </c>
      <c r="E13" s="9"/>
      <c r="F13" s="6">
        <f t="shared" si="4"/>
        <v>42003</v>
      </c>
      <c r="G13" s="10">
        <v>13</v>
      </c>
      <c r="H13" s="8">
        <v>16000000</v>
      </c>
      <c r="I13" s="4">
        <f t="shared" si="3"/>
        <v>1230769.2307692308</v>
      </c>
    </row>
    <row r="14" spans="1:9" x14ac:dyDescent="0.25">
      <c r="A14" s="2">
        <v>42745</v>
      </c>
      <c r="B14" s="3">
        <v>10</v>
      </c>
      <c r="C14" s="4">
        <v>64000000</v>
      </c>
      <c r="D14" s="4">
        <f t="shared" si="2"/>
        <v>6400000</v>
      </c>
      <c r="E14" s="1"/>
      <c r="F14" s="2">
        <f t="shared" si="4"/>
        <v>42017</v>
      </c>
      <c r="G14" s="5">
        <v>11</v>
      </c>
      <c r="H14" s="4">
        <v>20000000</v>
      </c>
      <c r="I14" s="4">
        <f t="shared" si="3"/>
        <v>1818181.8181818181</v>
      </c>
    </row>
    <row r="15" spans="1:9" x14ac:dyDescent="0.25">
      <c r="A15" s="2">
        <f>A14+14</f>
        <v>42759</v>
      </c>
      <c r="B15" s="3">
        <v>6</v>
      </c>
      <c r="C15" s="4">
        <v>67000000</v>
      </c>
      <c r="D15" s="4">
        <f t="shared" si="2"/>
        <v>11166666.666666666</v>
      </c>
      <c r="E15" s="1"/>
      <c r="F15" s="2">
        <f t="shared" si="4"/>
        <v>42031</v>
      </c>
      <c r="G15" s="5">
        <v>10</v>
      </c>
      <c r="H15" s="4">
        <v>12000000</v>
      </c>
      <c r="I15" s="4">
        <f t="shared" si="3"/>
        <v>1200000</v>
      </c>
    </row>
    <row r="16" spans="1:9" x14ac:dyDescent="0.25">
      <c r="A16" s="2">
        <f t="shared" ref="A16:A40" si="5">A15+14</f>
        <v>42773</v>
      </c>
      <c r="B16" s="3">
        <v>6</v>
      </c>
      <c r="C16" s="4">
        <v>48000000</v>
      </c>
      <c r="D16" s="4">
        <f t="shared" si="2"/>
        <v>8000000</v>
      </c>
      <c r="E16" s="1"/>
      <c r="F16" s="2">
        <f t="shared" si="4"/>
        <v>42045</v>
      </c>
      <c r="G16" s="5">
        <v>13</v>
      </c>
      <c r="H16" s="4">
        <v>10000000</v>
      </c>
      <c r="I16" s="4">
        <f t="shared" si="3"/>
        <v>769230.76923076925</v>
      </c>
    </row>
    <row r="17" spans="1:9" x14ac:dyDescent="0.25">
      <c r="A17" s="2">
        <f t="shared" si="5"/>
        <v>42787</v>
      </c>
      <c r="B17" s="3">
        <v>7</v>
      </c>
      <c r="C17" s="4">
        <v>500000</v>
      </c>
      <c r="D17" s="4">
        <f t="shared" si="2"/>
        <v>71428.571428571435</v>
      </c>
      <c r="E17" s="1"/>
      <c r="F17" s="2">
        <f t="shared" si="4"/>
        <v>42059</v>
      </c>
      <c r="G17" s="5">
        <v>14</v>
      </c>
      <c r="H17" s="4">
        <v>18000000</v>
      </c>
      <c r="I17" s="4">
        <f t="shared" si="3"/>
        <v>1285714.2857142857</v>
      </c>
    </row>
    <row r="18" spans="1:9" x14ac:dyDescent="0.25">
      <c r="A18" s="2">
        <f t="shared" si="5"/>
        <v>42801</v>
      </c>
      <c r="B18" s="3">
        <v>7</v>
      </c>
      <c r="C18" s="4">
        <v>33000000</v>
      </c>
      <c r="D18" s="4">
        <f t="shared" si="2"/>
        <v>4714285.7142857146</v>
      </c>
      <c r="E18" s="1"/>
      <c r="F18" s="2">
        <f t="shared" si="4"/>
        <v>42073</v>
      </c>
      <c r="G18" s="5">
        <v>10</v>
      </c>
      <c r="H18" s="4">
        <v>5000000</v>
      </c>
      <c r="I18" s="4">
        <f t="shared" si="3"/>
        <v>500000</v>
      </c>
    </row>
    <row r="19" spans="1:9" x14ac:dyDescent="0.25">
      <c r="A19" s="2">
        <f t="shared" si="5"/>
        <v>42815</v>
      </c>
      <c r="B19" s="11">
        <v>7</v>
      </c>
      <c r="C19" s="4">
        <v>36000000</v>
      </c>
      <c r="D19" s="4">
        <f t="shared" si="2"/>
        <v>5142857.1428571427</v>
      </c>
      <c r="E19" s="1"/>
      <c r="F19" s="2">
        <f t="shared" si="4"/>
        <v>42087</v>
      </c>
      <c r="G19" s="5">
        <v>9</v>
      </c>
      <c r="H19" s="4">
        <v>10000000</v>
      </c>
      <c r="I19" s="4">
        <f t="shared" si="3"/>
        <v>1111111.111111111</v>
      </c>
    </row>
    <row r="20" spans="1:9" x14ac:dyDescent="0.25">
      <c r="A20" s="2">
        <f t="shared" si="5"/>
        <v>42829</v>
      </c>
      <c r="B20" s="11">
        <v>3</v>
      </c>
      <c r="C20" s="4">
        <v>40000000</v>
      </c>
      <c r="D20" s="4">
        <f t="shared" si="2"/>
        <v>13333333.333333334</v>
      </c>
      <c r="E20" s="1"/>
      <c r="F20" s="2">
        <f t="shared" si="4"/>
        <v>42101</v>
      </c>
      <c r="G20" s="5">
        <v>11</v>
      </c>
      <c r="H20" s="4">
        <v>28000000</v>
      </c>
      <c r="I20" s="4">
        <f t="shared" si="3"/>
        <v>2545454.5454545454</v>
      </c>
    </row>
    <row r="21" spans="1:9" x14ac:dyDescent="0.25">
      <c r="A21" s="2">
        <f t="shared" si="5"/>
        <v>42843</v>
      </c>
      <c r="B21" s="11">
        <v>3</v>
      </c>
      <c r="C21" s="4">
        <v>16000000</v>
      </c>
      <c r="D21" s="4">
        <f t="shared" si="2"/>
        <v>5333333.333333333</v>
      </c>
      <c r="E21" s="1"/>
      <c r="F21" s="2">
        <f t="shared" si="4"/>
        <v>42115</v>
      </c>
      <c r="G21" s="5">
        <v>11</v>
      </c>
      <c r="H21" s="4">
        <v>24000000</v>
      </c>
      <c r="I21" s="4">
        <f t="shared" si="3"/>
        <v>2181818.1818181816</v>
      </c>
    </row>
    <row r="22" spans="1:9" x14ac:dyDescent="0.25">
      <c r="A22" s="2">
        <f t="shared" si="5"/>
        <v>42857</v>
      </c>
      <c r="B22" s="11">
        <v>3</v>
      </c>
      <c r="C22" s="4">
        <v>22000000</v>
      </c>
      <c r="D22" s="4">
        <f t="shared" si="2"/>
        <v>7333333.333333333</v>
      </c>
      <c r="E22" s="1"/>
      <c r="F22" s="2">
        <f t="shared" si="4"/>
        <v>42129</v>
      </c>
      <c r="G22" s="5">
        <v>11</v>
      </c>
      <c r="H22" s="4">
        <v>70000000</v>
      </c>
      <c r="I22" s="4">
        <f t="shared" si="3"/>
        <v>6363636.3636363633</v>
      </c>
    </row>
    <row r="23" spans="1:9" x14ac:dyDescent="0.25">
      <c r="A23" s="2">
        <f t="shared" si="5"/>
        <v>42871</v>
      </c>
      <c r="B23" s="11">
        <v>3</v>
      </c>
      <c r="C23" s="4">
        <v>48000000</v>
      </c>
      <c r="D23" s="4">
        <f t="shared" si="2"/>
        <v>16000000</v>
      </c>
      <c r="E23" s="1"/>
      <c r="F23" s="2">
        <f>E57-14</f>
        <v>42143</v>
      </c>
      <c r="G23" s="5">
        <v>12</v>
      </c>
      <c r="H23" s="4">
        <v>15000000</v>
      </c>
      <c r="I23" s="4">
        <f t="shared" si="3"/>
        <v>1250000</v>
      </c>
    </row>
    <row r="24" spans="1:9" x14ac:dyDescent="0.25">
      <c r="A24" s="1"/>
      <c r="B24" s="1"/>
      <c r="C24" s="1"/>
      <c r="D24" s="4"/>
      <c r="E24" s="1" t="s">
        <v>7</v>
      </c>
      <c r="F24" s="1"/>
      <c r="G24" s="1"/>
      <c r="H24" s="1"/>
      <c r="I24" s="4"/>
    </row>
    <row r="25" spans="1:9" x14ac:dyDescent="0.25">
      <c r="A25" s="2">
        <f>A57+14</f>
        <v>42899</v>
      </c>
      <c r="B25" s="11">
        <v>3</v>
      </c>
      <c r="C25" s="4">
        <v>35000000</v>
      </c>
      <c r="D25" s="4">
        <f>C25/B25</f>
        <v>11666666.666666666</v>
      </c>
      <c r="E25" s="1"/>
      <c r="F25" s="2">
        <f t="shared" si="4"/>
        <v>42171</v>
      </c>
      <c r="G25" s="5">
        <v>12</v>
      </c>
      <c r="H25" s="4">
        <v>55000000</v>
      </c>
      <c r="I25" s="4">
        <f>H25/G25</f>
        <v>4583333.333333333</v>
      </c>
    </row>
    <row r="26" spans="1:9" x14ac:dyDescent="0.25">
      <c r="A26" s="2">
        <f t="shared" si="5"/>
        <v>42913</v>
      </c>
      <c r="B26" s="11">
        <v>2</v>
      </c>
      <c r="C26" s="4">
        <v>40000000</v>
      </c>
      <c r="D26" s="4">
        <f t="shared" si="2"/>
        <v>20000000</v>
      </c>
      <c r="E26" s="1"/>
      <c r="F26" s="2">
        <f t="shared" si="4"/>
        <v>42185</v>
      </c>
      <c r="G26" s="5">
        <v>12</v>
      </c>
      <c r="H26" s="4">
        <v>64000000</v>
      </c>
      <c r="I26" s="4">
        <f t="shared" si="3"/>
        <v>5333333.333333333</v>
      </c>
    </row>
    <row r="27" spans="1:9" x14ac:dyDescent="0.25">
      <c r="A27" s="2">
        <f t="shared" si="5"/>
        <v>42927</v>
      </c>
      <c r="B27" s="11">
        <v>4</v>
      </c>
      <c r="C27" s="4">
        <v>23000000</v>
      </c>
      <c r="D27" s="4">
        <f t="shared" si="2"/>
        <v>5750000</v>
      </c>
      <c r="E27" s="1"/>
      <c r="F27" s="2">
        <f t="shared" si="4"/>
        <v>42199</v>
      </c>
      <c r="G27" s="5">
        <v>10</v>
      </c>
      <c r="H27" s="4">
        <v>32000000</v>
      </c>
      <c r="I27" s="4">
        <f t="shared" si="3"/>
        <v>3200000</v>
      </c>
    </row>
    <row r="28" spans="1:9" x14ac:dyDescent="0.25">
      <c r="A28" s="2">
        <f t="shared" si="5"/>
        <v>42941</v>
      </c>
      <c r="B28" s="11">
        <v>3</v>
      </c>
      <c r="C28" s="4">
        <v>33600000</v>
      </c>
      <c r="D28" s="4">
        <f t="shared" si="2"/>
        <v>11200000</v>
      </c>
      <c r="E28" s="1"/>
      <c r="F28" s="2">
        <f t="shared" si="4"/>
        <v>42213</v>
      </c>
      <c r="G28" s="5">
        <v>11</v>
      </c>
      <c r="H28" s="4">
        <v>42000000</v>
      </c>
      <c r="I28" s="4">
        <f t="shared" si="3"/>
        <v>3818181.8181818184</v>
      </c>
    </row>
    <row r="29" spans="1:9" x14ac:dyDescent="0.25">
      <c r="A29" s="2">
        <f t="shared" si="5"/>
        <v>42955</v>
      </c>
      <c r="B29" s="11">
        <v>3</v>
      </c>
      <c r="C29" s="4">
        <v>25600000</v>
      </c>
      <c r="D29" s="4">
        <f t="shared" si="2"/>
        <v>8533333.333333334</v>
      </c>
      <c r="E29" s="1"/>
      <c r="F29" s="2">
        <v>42227</v>
      </c>
      <c r="G29" s="3">
        <v>8</v>
      </c>
      <c r="H29" s="4">
        <v>23000000</v>
      </c>
      <c r="I29" s="4">
        <f t="shared" si="3"/>
        <v>2875000</v>
      </c>
    </row>
    <row r="30" spans="1:9" x14ac:dyDescent="0.25">
      <c r="A30" s="2">
        <f t="shared" si="5"/>
        <v>42969</v>
      </c>
      <c r="B30" s="11">
        <v>4</v>
      </c>
      <c r="C30" s="4">
        <v>32000000</v>
      </c>
      <c r="D30" s="4">
        <f t="shared" si="2"/>
        <v>8000000</v>
      </c>
      <c r="E30" s="1"/>
      <c r="F30" s="2">
        <f t="shared" ref="F30:F39" si="6">F29+14</f>
        <v>42241</v>
      </c>
      <c r="G30" s="3">
        <v>8</v>
      </c>
      <c r="H30" s="4">
        <v>11000000</v>
      </c>
      <c r="I30" s="4">
        <f t="shared" si="3"/>
        <v>1375000</v>
      </c>
    </row>
    <row r="31" spans="1:9" x14ac:dyDescent="0.25">
      <c r="A31" s="2">
        <f t="shared" si="5"/>
        <v>42983</v>
      </c>
      <c r="B31" s="11">
        <v>4</v>
      </c>
      <c r="C31" s="4">
        <v>24000000</v>
      </c>
      <c r="D31" s="4">
        <f t="shared" si="2"/>
        <v>6000000</v>
      </c>
      <c r="E31" s="1"/>
      <c r="F31" s="2">
        <f t="shared" si="6"/>
        <v>42255</v>
      </c>
      <c r="G31" s="3">
        <v>10</v>
      </c>
      <c r="H31" s="4">
        <v>75000000</v>
      </c>
      <c r="I31" s="4">
        <f t="shared" si="3"/>
        <v>7500000</v>
      </c>
    </row>
    <row r="32" spans="1:9" x14ac:dyDescent="0.25">
      <c r="A32" s="2">
        <f t="shared" si="5"/>
        <v>42997</v>
      </c>
      <c r="B32" s="11">
        <v>3</v>
      </c>
      <c r="C32" s="4">
        <v>24000000</v>
      </c>
      <c r="D32" s="4">
        <f t="shared" si="2"/>
        <v>8000000</v>
      </c>
      <c r="E32" s="1"/>
      <c r="F32" s="2">
        <f t="shared" si="6"/>
        <v>42269</v>
      </c>
      <c r="G32" s="3">
        <v>8</v>
      </c>
      <c r="H32" s="4">
        <v>36000000</v>
      </c>
      <c r="I32" s="4">
        <f t="shared" si="3"/>
        <v>4500000</v>
      </c>
    </row>
    <row r="33" spans="1:9" x14ac:dyDescent="0.25">
      <c r="A33" s="2">
        <f t="shared" si="5"/>
        <v>43011</v>
      </c>
      <c r="B33" s="11">
        <v>3</v>
      </c>
      <c r="C33" s="4">
        <v>18000000</v>
      </c>
      <c r="D33" s="4">
        <f t="shared" si="2"/>
        <v>6000000</v>
      </c>
      <c r="E33" s="1"/>
      <c r="F33" s="2">
        <f t="shared" si="6"/>
        <v>42283</v>
      </c>
      <c r="G33" s="3">
        <v>8</v>
      </c>
      <c r="H33" s="4">
        <v>36000000</v>
      </c>
      <c r="I33" s="4">
        <f t="shared" si="3"/>
        <v>4500000</v>
      </c>
    </row>
    <row r="34" spans="1:9" x14ac:dyDescent="0.25">
      <c r="A34" s="2">
        <f t="shared" si="5"/>
        <v>43025</v>
      </c>
      <c r="B34" s="11">
        <v>4</v>
      </c>
      <c r="C34" s="4">
        <v>30000000</v>
      </c>
      <c r="D34" s="4">
        <f t="shared" si="2"/>
        <v>7500000</v>
      </c>
      <c r="E34" s="1"/>
      <c r="F34" s="2">
        <f t="shared" si="6"/>
        <v>42297</v>
      </c>
      <c r="G34" s="3">
        <v>8</v>
      </c>
      <c r="H34" s="4">
        <v>17000000</v>
      </c>
      <c r="I34" s="4">
        <f t="shared" si="3"/>
        <v>2125000</v>
      </c>
    </row>
    <row r="35" spans="1:9" x14ac:dyDescent="0.25">
      <c r="A35" s="2">
        <f t="shared" si="5"/>
        <v>43039</v>
      </c>
      <c r="B35" s="11">
        <v>4</v>
      </c>
      <c r="C35" s="4">
        <v>80000000</v>
      </c>
      <c r="D35" s="4">
        <f t="shared" si="2"/>
        <v>20000000</v>
      </c>
      <c r="E35" s="1"/>
      <c r="F35" s="2">
        <f t="shared" si="6"/>
        <v>42311</v>
      </c>
      <c r="G35" s="3">
        <v>9</v>
      </c>
      <c r="H35" s="4">
        <v>16000000</v>
      </c>
      <c r="I35" s="4">
        <f t="shared" si="3"/>
        <v>1777777.7777777778</v>
      </c>
    </row>
    <row r="36" spans="1:9" x14ac:dyDescent="0.25">
      <c r="A36" s="2">
        <f t="shared" si="5"/>
        <v>43053</v>
      </c>
      <c r="B36" s="11">
        <v>2</v>
      </c>
      <c r="C36" s="4">
        <v>12000000</v>
      </c>
      <c r="D36" s="4">
        <f t="shared" si="2"/>
        <v>6000000</v>
      </c>
      <c r="E36" s="1"/>
      <c r="F36" s="2">
        <f t="shared" si="6"/>
        <v>42325</v>
      </c>
      <c r="G36" s="3">
        <v>9</v>
      </c>
      <c r="H36" s="4">
        <v>56000000</v>
      </c>
      <c r="I36" s="4">
        <f t="shared" si="3"/>
        <v>6222222.222222222</v>
      </c>
    </row>
    <row r="37" spans="1:9" x14ac:dyDescent="0.25">
      <c r="A37" s="2">
        <f t="shared" si="5"/>
        <v>43067</v>
      </c>
      <c r="B37" s="11">
        <v>2</v>
      </c>
      <c r="C37" s="4">
        <v>18000000</v>
      </c>
      <c r="D37" s="4">
        <f t="shared" si="2"/>
        <v>9000000</v>
      </c>
      <c r="E37" s="1"/>
      <c r="F37" s="2">
        <f t="shared" si="6"/>
        <v>42339</v>
      </c>
      <c r="G37" s="3">
        <v>8</v>
      </c>
      <c r="H37" s="4">
        <v>18000000</v>
      </c>
      <c r="I37" s="4">
        <f t="shared" si="3"/>
        <v>2250000</v>
      </c>
    </row>
    <row r="38" spans="1:9" x14ac:dyDescent="0.25">
      <c r="A38" s="2">
        <f t="shared" si="5"/>
        <v>43081</v>
      </c>
      <c r="B38" s="11">
        <v>2</v>
      </c>
      <c r="C38" s="4">
        <v>6000000</v>
      </c>
      <c r="D38" s="4">
        <f t="shared" si="2"/>
        <v>3000000</v>
      </c>
      <c r="E38" s="1"/>
      <c r="F38" s="2">
        <f t="shared" si="6"/>
        <v>42353</v>
      </c>
      <c r="G38" s="3">
        <v>8</v>
      </c>
      <c r="H38" s="4">
        <v>27000000</v>
      </c>
      <c r="I38" s="4">
        <f t="shared" si="3"/>
        <v>3375000</v>
      </c>
    </row>
    <row r="39" spans="1:9" x14ac:dyDescent="0.25">
      <c r="A39" s="2">
        <f t="shared" si="5"/>
        <v>43095</v>
      </c>
      <c r="B39" s="11">
        <v>3</v>
      </c>
      <c r="C39" s="4">
        <v>14000000</v>
      </c>
      <c r="D39" s="4">
        <f t="shared" si="2"/>
        <v>4666666.666666667</v>
      </c>
      <c r="E39" s="1"/>
      <c r="F39" s="2">
        <f t="shared" si="6"/>
        <v>42367</v>
      </c>
      <c r="G39" s="3">
        <v>9</v>
      </c>
      <c r="H39" s="4">
        <v>26000000</v>
      </c>
      <c r="I39" s="4">
        <f t="shared" si="3"/>
        <v>2888888.888888889</v>
      </c>
    </row>
    <row r="40" spans="1:9" x14ac:dyDescent="0.25">
      <c r="A40" s="2">
        <f t="shared" si="5"/>
        <v>43109</v>
      </c>
      <c r="B40" s="11">
        <v>3</v>
      </c>
      <c r="C40" s="4">
        <v>22000000</v>
      </c>
      <c r="D40" s="4">
        <f t="shared" si="2"/>
        <v>7333333.333333333</v>
      </c>
      <c r="E40" s="1"/>
      <c r="F40" s="2">
        <f>F39+14</f>
        <v>42381</v>
      </c>
      <c r="G40" s="3">
        <v>8</v>
      </c>
      <c r="H40" s="4">
        <v>24000000</v>
      </c>
      <c r="I40" s="4">
        <f t="shared" si="3"/>
        <v>3000000</v>
      </c>
    </row>
    <row r="41" spans="1:9" x14ac:dyDescent="0.25">
      <c r="A41" s="12"/>
      <c r="E41" s="12"/>
      <c r="F41" s="13"/>
      <c r="G41" s="14"/>
    </row>
    <row r="42" spans="1:9" x14ac:dyDescent="0.25">
      <c r="E42" s="12"/>
      <c r="F42" s="13"/>
      <c r="G42" s="14"/>
    </row>
    <row r="43" spans="1:9" x14ac:dyDescent="0.25">
      <c r="E43" s="12"/>
      <c r="F43" s="13"/>
      <c r="G43" s="14"/>
    </row>
    <row r="44" spans="1:9" x14ac:dyDescent="0.25">
      <c r="A44" s="15"/>
      <c r="E44" s="12"/>
      <c r="F44" s="13"/>
      <c r="G44" s="14"/>
    </row>
    <row r="45" spans="1:9" x14ac:dyDescent="0.25">
      <c r="B45" t="s">
        <v>8</v>
      </c>
    </row>
    <row r="46" spans="1:9" x14ac:dyDescent="0.25">
      <c r="A46" t="s">
        <v>9</v>
      </c>
      <c r="B46" s="16">
        <f>AVERAGE(B3:B40)</f>
        <v>4.6857142857142859</v>
      </c>
      <c r="C46" s="17">
        <f>AVERAGE(C3:C40)</f>
        <v>32648571.428571429</v>
      </c>
      <c r="D46" s="17">
        <f>AVERAGE(D3:D40)</f>
        <v>7820952.3809523806</v>
      </c>
      <c r="E46" s="17"/>
      <c r="G46" s="16">
        <f>AVERAGE(G3:G40)</f>
        <v>10.428571428571429</v>
      </c>
      <c r="H46" s="17">
        <f>AVERAGE(H3:H40)</f>
        <v>25314285.714285713</v>
      </c>
      <c r="I46" s="17">
        <f>AVERAGE(I3:I40)</f>
        <v>2512051.7577660438</v>
      </c>
    </row>
    <row r="47" spans="1:9" x14ac:dyDescent="0.25">
      <c r="A47" t="s">
        <v>10</v>
      </c>
      <c r="B47" s="16">
        <f>STDEV(B3:B40)</f>
        <v>2.2065601199661904</v>
      </c>
      <c r="C47" s="17">
        <f>STDEV(C3:C40)</f>
        <v>16968870.658608116</v>
      </c>
      <c r="D47" s="17">
        <f>STDEV(D3:D40)</f>
        <v>4366724.0862036804</v>
      </c>
      <c r="E47" s="17"/>
      <c r="G47" s="16">
        <f>STDEV(G3:G40)</f>
        <v>1.851640199545102</v>
      </c>
      <c r="H47" s="17">
        <f>STDEV(H3:H40)</f>
        <v>18657550.795339465</v>
      </c>
      <c r="I47" s="17">
        <f>STDEV(I3:I40)</f>
        <v>1837444.4402445494</v>
      </c>
    </row>
    <row r="51" spans="1:7" x14ac:dyDescent="0.25">
      <c r="D51" t="s">
        <v>11</v>
      </c>
    </row>
    <row r="52" spans="1:7" x14ac:dyDescent="0.25">
      <c r="A52" t="s">
        <v>22</v>
      </c>
      <c r="B52" t="s">
        <v>12</v>
      </c>
      <c r="D52">
        <f>TTEST(D3:D40,I3:I40,1,2)</f>
        <v>3.2758423567793565E-9</v>
      </c>
    </row>
    <row r="54" spans="1:7" x14ac:dyDescent="0.25">
      <c r="A54" t="s">
        <v>13</v>
      </c>
      <c r="B54">
        <f>COUNT(C3:C40)</f>
        <v>35</v>
      </c>
    </row>
    <row r="57" spans="1:7" x14ac:dyDescent="0.25">
      <c r="A57" s="2">
        <f>A23+14</f>
        <v>42885</v>
      </c>
      <c r="B57" s="11">
        <v>3</v>
      </c>
      <c r="C57" s="4">
        <v>44000000</v>
      </c>
      <c r="D57" s="1"/>
      <c r="E57" s="2">
        <f>F25-14</f>
        <v>42157</v>
      </c>
      <c r="F57" s="5">
        <v>12</v>
      </c>
      <c r="G57" s="18">
        <v>400000000</v>
      </c>
    </row>
    <row r="58" spans="1:7" x14ac:dyDescent="0.25">
      <c r="A58" t="s">
        <v>19</v>
      </c>
    </row>
    <row r="60" spans="1:7" x14ac:dyDescent="0.25">
      <c r="A60" s="2">
        <f>A10+14</f>
        <v>42703</v>
      </c>
      <c r="B60" s="19" t="s">
        <v>14</v>
      </c>
      <c r="C60" s="1"/>
      <c r="D60" s="20" t="s">
        <v>15</v>
      </c>
      <c r="E60" s="2">
        <f>F12-14</f>
        <v>41975</v>
      </c>
      <c r="F60" s="5">
        <v>12</v>
      </c>
      <c r="G60" s="4">
        <v>21000000</v>
      </c>
    </row>
    <row r="61" spans="1:7" x14ac:dyDescent="0.25">
      <c r="A61" t="s">
        <v>16</v>
      </c>
    </row>
    <row r="63" spans="1:7" ht="30" x14ac:dyDescent="0.25">
      <c r="A63" s="2">
        <f>A3+14</f>
        <v>42605</v>
      </c>
      <c r="B63" s="3">
        <v>7</v>
      </c>
      <c r="C63" s="4">
        <v>34000000</v>
      </c>
      <c r="D63" s="1"/>
      <c r="E63" s="2">
        <f>F5-14</f>
        <v>41877</v>
      </c>
      <c r="F63" s="5">
        <v>13</v>
      </c>
      <c r="G63" s="20" t="s">
        <v>17</v>
      </c>
    </row>
    <row r="64" spans="1:7" x14ac:dyDescent="0.25">
      <c r="A64" t="s">
        <v>16</v>
      </c>
    </row>
  </sheetData>
  <mergeCells count="2">
    <mergeCell ref="A1:D1"/>
    <mergeCell ref="F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B18" sqref="B18"/>
    </sheetView>
  </sheetViews>
  <sheetFormatPr defaultRowHeight="15" x14ac:dyDescent="0.25"/>
  <cols>
    <col min="1" max="1" width="15.140625" customWidth="1"/>
    <col min="2" max="2" width="85.85546875" customWidth="1"/>
  </cols>
  <sheetData>
    <row r="1" spans="1:2" ht="60" x14ac:dyDescent="0.25">
      <c r="A1" s="39" t="s">
        <v>68</v>
      </c>
      <c r="B1" s="21" t="s">
        <v>72</v>
      </c>
    </row>
    <row r="2" spans="1:2" x14ac:dyDescent="0.25">
      <c r="A2" t="s">
        <v>73</v>
      </c>
      <c r="B2" t="s">
        <v>74</v>
      </c>
    </row>
    <row r="3" spans="1:2" x14ac:dyDescent="0.25">
      <c r="A3" t="s">
        <v>75</v>
      </c>
      <c r="B3" t="s">
        <v>78</v>
      </c>
    </row>
    <row r="4" spans="1:2" x14ac:dyDescent="0.25">
      <c r="A4" t="s">
        <v>76</v>
      </c>
      <c r="B4" t="s">
        <v>77</v>
      </c>
    </row>
    <row r="5" spans="1:2" x14ac:dyDescent="0.25">
      <c r="A5" t="s">
        <v>79</v>
      </c>
      <c r="B5" t="s">
        <v>80</v>
      </c>
    </row>
    <row r="6" spans="1:2" x14ac:dyDescent="0.25">
      <c r="A6" t="s">
        <v>81</v>
      </c>
      <c r="B6" t="s">
        <v>82</v>
      </c>
    </row>
    <row r="7" spans="1:2" x14ac:dyDescent="0.25">
      <c r="B7" t="s">
        <v>83</v>
      </c>
    </row>
    <row r="8" spans="1:2" x14ac:dyDescent="0.25">
      <c r="B8" t="s">
        <v>84</v>
      </c>
    </row>
    <row r="9" spans="1:2" x14ac:dyDescent="0.25">
      <c r="B9" t="s">
        <v>85</v>
      </c>
    </row>
    <row r="10" spans="1:2" x14ac:dyDescent="0.25">
      <c r="B10" t="s">
        <v>86</v>
      </c>
    </row>
    <row r="14" spans="1:2" x14ac:dyDescent="0.25">
      <c r="A14" t="s">
        <v>87</v>
      </c>
      <c r="B14" s="40">
        <v>43342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9"/>
  <sheetViews>
    <sheetView topLeftCell="A268" workbookViewId="0">
      <selection activeCell="A299" sqref="A299:M299"/>
    </sheetView>
  </sheetViews>
  <sheetFormatPr defaultRowHeight="15" x14ac:dyDescent="0.25"/>
  <cols>
    <col min="2" max="2" width="9.140625" style="17"/>
    <col min="3" max="3" width="10.28515625" customWidth="1"/>
    <col min="4" max="4" width="11.42578125" customWidth="1"/>
    <col min="8" max="8" width="16.28515625" customWidth="1"/>
    <col min="9" max="9" width="14.42578125" style="17" customWidth="1"/>
    <col min="10" max="10" width="15.5703125" customWidth="1"/>
    <col min="11" max="11" width="11.7109375" style="24" customWidth="1"/>
    <col min="12" max="12" width="10.140625" style="17" customWidth="1"/>
  </cols>
  <sheetData>
    <row r="1" spans="1:12" s="21" customFormat="1" ht="60" x14ac:dyDescent="0.25">
      <c r="A1" s="21" t="s">
        <v>27</v>
      </c>
      <c r="B1" s="17" t="s">
        <v>23</v>
      </c>
      <c r="C1" s="21" t="s">
        <v>28</v>
      </c>
      <c r="D1" s="21" t="s">
        <v>24</v>
      </c>
      <c r="E1" s="21" t="s">
        <v>25</v>
      </c>
      <c r="F1" s="21" t="s">
        <v>29</v>
      </c>
      <c r="G1" s="21" t="s">
        <v>26</v>
      </c>
      <c r="H1" s="21" t="s">
        <v>54</v>
      </c>
      <c r="I1" s="22" t="s">
        <v>30</v>
      </c>
      <c r="J1" s="21" t="s">
        <v>31</v>
      </c>
      <c r="K1" s="23" t="s">
        <v>32</v>
      </c>
      <c r="L1" s="22" t="s">
        <v>33</v>
      </c>
    </row>
    <row r="2" spans="1:12" x14ac:dyDescent="0.25">
      <c r="A2">
        <v>2</v>
      </c>
      <c r="B2" s="17">
        <v>0</v>
      </c>
      <c r="C2" s="17">
        <f>AVERAGE(B2:B11)</f>
        <v>0</v>
      </c>
      <c r="D2">
        <v>1.6741999999999999</v>
      </c>
      <c r="E2">
        <v>8.8689999999999936E-2</v>
      </c>
      <c r="F2">
        <v>1.6993</v>
      </c>
      <c r="G2">
        <v>0.21360000000000001</v>
      </c>
      <c r="H2">
        <f t="shared" ref="H2:H21" si="0">I2/10^4</f>
        <v>0</v>
      </c>
      <c r="J2">
        <v>0</v>
      </c>
      <c r="K2" s="24">
        <v>0</v>
      </c>
      <c r="L2" s="17">
        <v>0</v>
      </c>
    </row>
    <row r="3" spans="1:12" x14ac:dyDescent="0.25">
      <c r="A3">
        <v>2</v>
      </c>
      <c r="B3" s="17">
        <v>0</v>
      </c>
      <c r="D3">
        <v>1.6244000000000001</v>
      </c>
      <c r="E3">
        <v>3.8890000000000091E-2</v>
      </c>
      <c r="F3">
        <v>1.6793</v>
      </c>
      <c r="G3">
        <v>0.19359999999999999</v>
      </c>
      <c r="H3">
        <f t="shared" si="0"/>
        <v>0</v>
      </c>
      <c r="J3">
        <v>0</v>
      </c>
      <c r="K3" s="24">
        <v>0</v>
      </c>
      <c r="L3" s="17">
        <v>0</v>
      </c>
    </row>
    <row r="4" spans="1:12" x14ac:dyDescent="0.25">
      <c r="A4">
        <v>2</v>
      </c>
      <c r="B4" s="17">
        <v>0</v>
      </c>
      <c r="D4">
        <v>1.6434</v>
      </c>
      <c r="E4">
        <v>5.7889999999999997E-2</v>
      </c>
      <c r="F4">
        <v>1.6645000000000001</v>
      </c>
      <c r="G4">
        <v>0.17880000000000007</v>
      </c>
      <c r="H4">
        <f t="shared" si="0"/>
        <v>0</v>
      </c>
      <c r="J4">
        <v>0</v>
      </c>
      <c r="K4" s="24">
        <v>0</v>
      </c>
      <c r="L4" s="17">
        <v>0</v>
      </c>
    </row>
    <row r="5" spans="1:12" x14ac:dyDescent="0.25">
      <c r="A5">
        <v>2</v>
      </c>
      <c r="B5" s="17">
        <v>0</v>
      </c>
      <c r="D5">
        <v>1.6523000000000001</v>
      </c>
      <c r="E5">
        <v>6.6790000000000127E-2</v>
      </c>
      <c r="F5">
        <v>1.6324000000000001</v>
      </c>
      <c r="G5">
        <v>0.14670000000000005</v>
      </c>
      <c r="H5">
        <f t="shared" si="0"/>
        <v>0</v>
      </c>
      <c r="J5">
        <v>0</v>
      </c>
      <c r="K5" s="24">
        <v>0</v>
      </c>
      <c r="L5" s="17">
        <v>0</v>
      </c>
    </row>
    <row r="6" spans="1:12" x14ac:dyDescent="0.25">
      <c r="A6">
        <v>2</v>
      </c>
      <c r="B6" s="17">
        <v>0</v>
      </c>
      <c r="D6">
        <v>1.6941999999999999</v>
      </c>
      <c r="E6">
        <v>0.10868999999999995</v>
      </c>
      <c r="F6">
        <v>1.6585000000000001</v>
      </c>
      <c r="G6">
        <v>0.17280000000000006</v>
      </c>
      <c r="H6">
        <f t="shared" si="0"/>
        <v>0</v>
      </c>
      <c r="J6">
        <v>0</v>
      </c>
      <c r="K6" s="24">
        <v>0</v>
      </c>
      <c r="L6" s="17">
        <v>0</v>
      </c>
    </row>
    <row r="7" spans="1:12" x14ac:dyDescent="0.25">
      <c r="A7">
        <v>2</v>
      </c>
      <c r="B7" s="17">
        <v>0</v>
      </c>
      <c r="D7">
        <v>1.6194999999999999</v>
      </c>
      <c r="E7">
        <v>3.3989999999999965E-2</v>
      </c>
      <c r="F7">
        <v>1.6766000000000001</v>
      </c>
      <c r="G7">
        <v>0.19090000000000007</v>
      </c>
      <c r="H7">
        <f t="shared" si="0"/>
        <v>0</v>
      </c>
      <c r="J7">
        <v>0</v>
      </c>
      <c r="K7" s="24">
        <v>0</v>
      </c>
      <c r="L7" s="17">
        <v>0</v>
      </c>
    </row>
    <row r="8" spans="1:12" x14ac:dyDescent="0.25">
      <c r="A8">
        <v>2</v>
      </c>
      <c r="B8" s="17">
        <v>0</v>
      </c>
      <c r="D8">
        <v>1.6821999999999999</v>
      </c>
      <c r="E8">
        <v>9.6689999999999943E-2</v>
      </c>
      <c r="F8">
        <v>1.6877</v>
      </c>
      <c r="H8">
        <f t="shared" si="0"/>
        <v>0</v>
      </c>
      <c r="J8">
        <v>0</v>
      </c>
      <c r="K8" s="24">
        <v>0</v>
      </c>
      <c r="L8" s="17">
        <v>0</v>
      </c>
    </row>
    <row r="9" spans="1:12" x14ac:dyDescent="0.25">
      <c r="A9">
        <v>2</v>
      </c>
      <c r="B9" s="17">
        <v>0</v>
      </c>
      <c r="D9">
        <v>1.637</v>
      </c>
      <c r="E9">
        <v>5.1490000000000036E-2</v>
      </c>
      <c r="F9">
        <v>1.6781999999999999</v>
      </c>
      <c r="G9">
        <v>0.19249999999999989</v>
      </c>
      <c r="H9">
        <f t="shared" si="0"/>
        <v>0</v>
      </c>
      <c r="J9">
        <v>0</v>
      </c>
      <c r="K9" s="24">
        <v>0</v>
      </c>
      <c r="L9" s="17">
        <v>0</v>
      </c>
    </row>
    <row r="10" spans="1:12" x14ac:dyDescent="0.25">
      <c r="A10">
        <v>2</v>
      </c>
      <c r="B10" s="17">
        <v>0</v>
      </c>
      <c r="D10">
        <v>1.6702999999999999</v>
      </c>
      <c r="E10">
        <v>8.4789999999999921E-2</v>
      </c>
      <c r="F10">
        <v>1.6153999999999999</v>
      </c>
      <c r="G10">
        <v>0.12969999999999993</v>
      </c>
      <c r="H10">
        <f t="shared" si="0"/>
        <v>0</v>
      </c>
      <c r="J10">
        <v>0</v>
      </c>
      <c r="K10" s="24">
        <v>0</v>
      </c>
      <c r="L10" s="17">
        <v>0</v>
      </c>
    </row>
    <row r="11" spans="1:12" x14ac:dyDescent="0.25">
      <c r="A11">
        <v>2</v>
      </c>
      <c r="B11" s="17">
        <v>0</v>
      </c>
      <c r="D11">
        <v>1.6115999999999999</v>
      </c>
      <c r="E11">
        <v>2.6089999999999947E-2</v>
      </c>
      <c r="F11">
        <v>1.6741999999999999</v>
      </c>
      <c r="G11">
        <v>0.18849999999999989</v>
      </c>
      <c r="H11">
        <f t="shared" si="0"/>
        <v>0</v>
      </c>
      <c r="J11">
        <v>0</v>
      </c>
      <c r="K11" s="24">
        <v>0</v>
      </c>
      <c r="L11" s="17">
        <v>0</v>
      </c>
    </row>
    <row r="12" spans="1:12" x14ac:dyDescent="0.25">
      <c r="A12">
        <v>3</v>
      </c>
      <c r="B12" s="17">
        <v>0</v>
      </c>
      <c r="C12" s="17">
        <f>AVERAGE(B12:B28)</f>
        <v>44399.367450747173</v>
      </c>
      <c r="D12">
        <v>1.7314000000000001</v>
      </c>
      <c r="E12">
        <v>0.14589000000000008</v>
      </c>
      <c r="F12">
        <v>1.6731</v>
      </c>
      <c r="G12">
        <v>0.18740000000000001</v>
      </c>
      <c r="H12">
        <f t="shared" si="0"/>
        <v>0</v>
      </c>
      <c r="J12">
        <v>0</v>
      </c>
      <c r="K12" s="24">
        <v>0</v>
      </c>
      <c r="L12" s="17">
        <v>0</v>
      </c>
    </row>
    <row r="13" spans="1:12" x14ac:dyDescent="0.25">
      <c r="A13">
        <v>3</v>
      </c>
      <c r="B13" s="17">
        <v>327995.18362432235</v>
      </c>
      <c r="D13">
        <v>1.7350000000000001</v>
      </c>
      <c r="E13">
        <v>0.14949000000000012</v>
      </c>
      <c r="F13">
        <v>1.69</v>
      </c>
      <c r="G13">
        <v>0.20429999999999993</v>
      </c>
      <c r="H13">
        <f t="shared" si="0"/>
        <v>24</v>
      </c>
      <c r="I13" s="17">
        <v>240000</v>
      </c>
      <c r="K13" s="24">
        <v>0</v>
      </c>
      <c r="L13" s="17">
        <v>49031.999999999985</v>
      </c>
    </row>
    <row r="14" spans="1:12" x14ac:dyDescent="0.25">
      <c r="A14">
        <v>3</v>
      </c>
      <c r="B14" s="17">
        <v>0</v>
      </c>
      <c r="D14">
        <v>1.6376999999999999</v>
      </c>
      <c r="E14">
        <v>5.2189999999999959E-2</v>
      </c>
      <c r="F14">
        <v>1.6198999999999999</v>
      </c>
      <c r="G14">
        <v>0.13419999999999987</v>
      </c>
      <c r="H14">
        <f t="shared" si="0"/>
        <v>0</v>
      </c>
      <c r="J14">
        <v>0</v>
      </c>
      <c r="K14" s="24">
        <v>0</v>
      </c>
      <c r="L14" s="17">
        <v>0</v>
      </c>
    </row>
    <row r="15" spans="1:12" x14ac:dyDescent="0.25">
      <c r="A15">
        <v>3</v>
      </c>
      <c r="B15" s="17">
        <v>0</v>
      </c>
      <c r="D15">
        <v>1.6241000000000001</v>
      </c>
      <c r="E15">
        <v>3.8590000000000124E-2</v>
      </c>
      <c r="F15">
        <v>1.6093</v>
      </c>
      <c r="G15">
        <v>0.12359999999999993</v>
      </c>
      <c r="H15">
        <f t="shared" si="0"/>
        <v>0</v>
      </c>
      <c r="J15">
        <v>0</v>
      </c>
      <c r="K15" s="24">
        <v>0</v>
      </c>
      <c r="L15" s="17">
        <v>0</v>
      </c>
    </row>
    <row r="16" spans="1:12" x14ac:dyDescent="0.25">
      <c r="A16">
        <v>3</v>
      </c>
      <c r="B16" s="17">
        <v>0</v>
      </c>
      <c r="D16">
        <v>1.6676</v>
      </c>
      <c r="E16">
        <v>8.2089999999999996E-2</v>
      </c>
      <c r="F16">
        <v>1.5999000000000001</v>
      </c>
      <c r="G16">
        <v>0.11420000000000008</v>
      </c>
      <c r="H16">
        <f t="shared" si="0"/>
        <v>0</v>
      </c>
      <c r="J16">
        <v>0</v>
      </c>
      <c r="K16" s="24">
        <v>0</v>
      </c>
      <c r="L16" s="17">
        <v>0</v>
      </c>
    </row>
    <row r="17" spans="1:12" x14ac:dyDescent="0.25">
      <c r="A17">
        <v>3</v>
      </c>
      <c r="B17" s="17">
        <v>149.68693311486911</v>
      </c>
      <c r="D17">
        <v>1.7564</v>
      </c>
      <c r="E17">
        <v>0.17088999999999999</v>
      </c>
      <c r="F17">
        <v>1.6135999999999999</v>
      </c>
      <c r="G17">
        <v>0.1278999999999999</v>
      </c>
      <c r="H17">
        <f t="shared" si="0"/>
        <v>0</v>
      </c>
      <c r="J17">
        <v>2</v>
      </c>
      <c r="K17" s="24">
        <v>200</v>
      </c>
      <c r="L17" s="17">
        <v>25.579999999999981</v>
      </c>
    </row>
    <row r="18" spans="1:12" x14ac:dyDescent="0.25">
      <c r="A18">
        <v>3</v>
      </c>
      <c r="B18" s="17">
        <v>0</v>
      </c>
      <c r="D18">
        <v>1.6978</v>
      </c>
      <c r="E18">
        <v>0.11229</v>
      </c>
      <c r="F18">
        <v>1.6059000000000001</v>
      </c>
      <c r="G18">
        <v>0.12020000000000008</v>
      </c>
      <c r="H18">
        <f t="shared" si="0"/>
        <v>0</v>
      </c>
      <c r="J18">
        <v>0</v>
      </c>
      <c r="K18" s="24">
        <v>0</v>
      </c>
      <c r="L18" s="17">
        <v>0</v>
      </c>
    </row>
    <row r="19" spans="1:12" x14ac:dyDescent="0.25">
      <c r="A19">
        <v>3</v>
      </c>
      <c r="B19" s="17">
        <v>0</v>
      </c>
      <c r="D19">
        <v>1.7177</v>
      </c>
      <c r="E19">
        <v>0.13219000000000003</v>
      </c>
      <c r="F19">
        <v>1.6782999999999999</v>
      </c>
      <c r="G19">
        <v>0.19259999999999988</v>
      </c>
      <c r="H19">
        <f t="shared" si="0"/>
        <v>0</v>
      </c>
      <c r="J19">
        <v>0</v>
      </c>
      <c r="K19" s="24">
        <v>0</v>
      </c>
      <c r="L19" s="17">
        <v>0</v>
      </c>
    </row>
    <row r="20" spans="1:12" x14ac:dyDescent="0.25">
      <c r="A20">
        <v>3</v>
      </c>
      <c r="B20" s="17">
        <v>0</v>
      </c>
      <c r="D20">
        <v>1.8067</v>
      </c>
      <c r="E20">
        <v>0.22119</v>
      </c>
      <c r="F20">
        <v>1.6603000000000001</v>
      </c>
      <c r="G20">
        <v>0.17460000000000009</v>
      </c>
      <c r="H20">
        <f t="shared" si="0"/>
        <v>0</v>
      </c>
      <c r="J20">
        <v>0</v>
      </c>
      <c r="K20" s="24">
        <v>0</v>
      </c>
      <c r="L20" s="17">
        <v>0</v>
      </c>
    </row>
    <row r="21" spans="1:12" x14ac:dyDescent="0.25">
      <c r="A21">
        <v>3</v>
      </c>
      <c r="B21" s="17">
        <v>3303.3839952976741</v>
      </c>
      <c r="D21">
        <v>1.7045999999999999</v>
      </c>
      <c r="E21">
        <v>0.11908999999999992</v>
      </c>
      <c r="F21">
        <v>1.6823999999999999</v>
      </c>
      <c r="G21">
        <v>0.19669999999999987</v>
      </c>
      <c r="H21">
        <f t="shared" si="0"/>
        <v>0</v>
      </c>
      <c r="J21">
        <v>20</v>
      </c>
      <c r="K21" s="24">
        <v>2000</v>
      </c>
      <c r="L21" s="17">
        <v>393.39999999999975</v>
      </c>
    </row>
    <row r="22" spans="1:12" x14ac:dyDescent="0.25">
      <c r="A22">
        <v>3</v>
      </c>
      <c r="B22" s="17">
        <v>22958.550508811109</v>
      </c>
      <c r="D22">
        <v>2.0287000000000002</v>
      </c>
      <c r="E22">
        <v>0.44319000000000019</v>
      </c>
      <c r="F22">
        <v>1.6892</v>
      </c>
      <c r="G22">
        <v>0.20350000000000001</v>
      </c>
      <c r="H22">
        <v>5</v>
      </c>
      <c r="I22" s="17">
        <v>50000</v>
      </c>
      <c r="K22" s="24">
        <v>0</v>
      </c>
      <c r="L22" s="17">
        <v>10175</v>
      </c>
    </row>
    <row r="23" spans="1:12" x14ac:dyDescent="0.25">
      <c r="A23">
        <v>3</v>
      </c>
      <c r="B23" s="17">
        <v>23723.540196677586</v>
      </c>
      <c r="D23">
        <v>1.7655000000000001</v>
      </c>
      <c r="E23">
        <v>0.17999000000000009</v>
      </c>
      <c r="F23">
        <v>1.6992</v>
      </c>
      <c r="G23">
        <v>0.21350000000000002</v>
      </c>
      <c r="H23">
        <v>2</v>
      </c>
      <c r="I23" s="17">
        <v>20000</v>
      </c>
      <c r="K23" s="24">
        <v>0</v>
      </c>
      <c r="L23" s="17">
        <v>4270.0000000000009</v>
      </c>
    </row>
    <row r="24" spans="1:12" x14ac:dyDescent="0.25">
      <c r="A24">
        <v>3</v>
      </c>
      <c r="B24" s="17">
        <v>129481.75143362452</v>
      </c>
      <c r="D24">
        <v>1.7721</v>
      </c>
      <c r="E24">
        <v>0.18659000000000003</v>
      </c>
      <c r="F24">
        <v>1.7273000000000001</v>
      </c>
      <c r="G24">
        <v>0.24160000000000004</v>
      </c>
      <c r="H24">
        <v>10</v>
      </c>
      <c r="I24" s="17">
        <v>100000</v>
      </c>
      <c r="K24" s="24">
        <v>0</v>
      </c>
      <c r="L24" s="17">
        <v>24160.000000000004</v>
      </c>
    </row>
    <row r="25" spans="1:12" x14ac:dyDescent="0.25">
      <c r="A25">
        <v>3</v>
      </c>
      <c r="B25" s="17">
        <v>235699.26919611558</v>
      </c>
      <c r="D25">
        <v>1.6854</v>
      </c>
      <c r="E25">
        <v>9.9890000000000034E-2</v>
      </c>
      <c r="F25">
        <v>1.6819</v>
      </c>
      <c r="G25">
        <v>0.19619999999999993</v>
      </c>
      <c r="H25">
        <v>12</v>
      </c>
      <c r="I25" s="17">
        <v>120000</v>
      </c>
      <c r="K25" s="24">
        <v>0</v>
      </c>
      <c r="L25" s="17">
        <v>23543.999999999993</v>
      </c>
    </row>
    <row r="26" spans="1:12" x14ac:dyDescent="0.25">
      <c r="A26">
        <v>3</v>
      </c>
      <c r="B26" s="17">
        <v>0</v>
      </c>
      <c r="D26">
        <v>1.7212000000000001</v>
      </c>
      <c r="E26">
        <v>0.13569000000000009</v>
      </c>
      <c r="F26">
        <v>1.8621000000000001</v>
      </c>
      <c r="G26">
        <v>0.37640000000000007</v>
      </c>
      <c r="H26">
        <v>0</v>
      </c>
      <c r="I26" s="17">
        <v>0</v>
      </c>
      <c r="J26">
        <v>0</v>
      </c>
      <c r="K26" s="24">
        <v>0</v>
      </c>
      <c r="L26" s="17">
        <v>0</v>
      </c>
    </row>
    <row r="27" spans="1:12" x14ac:dyDescent="0.25">
      <c r="A27">
        <v>3</v>
      </c>
      <c r="B27" s="17">
        <v>0</v>
      </c>
      <c r="D27">
        <v>1.671</v>
      </c>
      <c r="E27">
        <v>8.5490000000000066E-2</v>
      </c>
      <c r="F27">
        <v>1.6766000000000001</v>
      </c>
      <c r="G27">
        <v>0.19090000000000007</v>
      </c>
      <c r="H27">
        <v>0</v>
      </c>
      <c r="I27" s="17">
        <v>0</v>
      </c>
      <c r="J27">
        <v>0</v>
      </c>
      <c r="K27" s="24">
        <v>0</v>
      </c>
      <c r="L27" s="17">
        <v>0</v>
      </c>
    </row>
    <row r="28" spans="1:12" x14ac:dyDescent="0.25">
      <c r="A28">
        <v>3</v>
      </c>
      <c r="B28" s="17">
        <v>11477.880774738105</v>
      </c>
      <c r="D28">
        <v>1.7181999999999999</v>
      </c>
      <c r="E28">
        <v>0.13268999999999997</v>
      </c>
      <c r="F28">
        <v>1.6379999999999999</v>
      </c>
      <c r="G28">
        <v>0.15229999999999988</v>
      </c>
      <c r="H28">
        <v>1</v>
      </c>
      <c r="I28" s="17">
        <v>10000</v>
      </c>
      <c r="K28" s="24">
        <v>0</v>
      </c>
      <c r="L28" s="17">
        <v>1522.9999999999989</v>
      </c>
    </row>
    <row r="29" spans="1:12" x14ac:dyDescent="0.25">
      <c r="A29">
        <v>4</v>
      </c>
      <c r="B29" s="17">
        <v>58770.981240302775</v>
      </c>
      <c r="C29" s="17">
        <f>AVERAGE(B29:B45)</f>
        <v>1173856.1373577034</v>
      </c>
      <c r="D29">
        <v>1.7982</v>
      </c>
      <c r="E29">
        <v>0.21269000000000005</v>
      </c>
      <c r="F29">
        <v>1.7982</v>
      </c>
      <c r="G29">
        <v>0.3125</v>
      </c>
      <c r="H29">
        <f t="shared" ref="H29:H38" si="1">I29/10^4</f>
        <v>4</v>
      </c>
      <c r="I29" s="17">
        <v>40000</v>
      </c>
      <c r="K29" s="24">
        <v>0</v>
      </c>
      <c r="L29" s="17">
        <v>12500</v>
      </c>
    </row>
    <row r="30" spans="1:12" x14ac:dyDescent="0.25">
      <c r="A30">
        <v>4</v>
      </c>
      <c r="B30" s="17">
        <v>45936.452179466694</v>
      </c>
      <c r="D30">
        <v>1.7734000000000001</v>
      </c>
      <c r="E30">
        <v>0.18789000000000011</v>
      </c>
      <c r="F30">
        <v>1.7734000000000001</v>
      </c>
      <c r="G30">
        <v>0.28770000000000007</v>
      </c>
      <c r="H30">
        <f t="shared" si="1"/>
        <v>3</v>
      </c>
      <c r="I30" s="17">
        <v>30000</v>
      </c>
      <c r="K30" s="24">
        <v>0</v>
      </c>
      <c r="L30" s="17">
        <v>8631.0000000000018</v>
      </c>
    </row>
    <row r="31" spans="1:12" x14ac:dyDescent="0.25">
      <c r="A31">
        <v>4</v>
      </c>
      <c r="B31" s="17">
        <v>338024.45245843945</v>
      </c>
      <c r="D31">
        <v>1.6992</v>
      </c>
      <c r="E31">
        <v>0.11369000000000007</v>
      </c>
      <c r="F31">
        <v>1.6992</v>
      </c>
      <c r="G31">
        <v>0.21350000000000002</v>
      </c>
      <c r="H31">
        <f t="shared" si="1"/>
        <v>18</v>
      </c>
      <c r="I31" s="17">
        <v>180000</v>
      </c>
      <c r="K31" s="24">
        <v>0</v>
      </c>
      <c r="L31" s="17">
        <v>38430.000000000007</v>
      </c>
    </row>
    <row r="32" spans="1:12" x14ac:dyDescent="0.25">
      <c r="A32">
        <v>4</v>
      </c>
      <c r="B32" s="17">
        <v>403.09288839149451</v>
      </c>
      <c r="D32">
        <v>1.6838</v>
      </c>
      <c r="E32">
        <v>9.8289999999999988E-2</v>
      </c>
      <c r="F32">
        <v>1.6838</v>
      </c>
      <c r="G32">
        <v>0.19809999999999994</v>
      </c>
      <c r="H32">
        <f t="shared" si="1"/>
        <v>0</v>
      </c>
      <c r="J32">
        <v>2</v>
      </c>
      <c r="K32" s="24">
        <v>200</v>
      </c>
      <c r="L32" s="17">
        <v>39.61999999999999</v>
      </c>
    </row>
    <row r="33" spans="1:12" x14ac:dyDescent="0.25">
      <c r="A33">
        <v>4</v>
      </c>
      <c r="B33" s="17">
        <v>179243.99407947168</v>
      </c>
      <c r="D33">
        <v>1.849</v>
      </c>
      <c r="E33">
        <v>0.26349</v>
      </c>
      <c r="F33">
        <v>1.849</v>
      </c>
      <c r="G33">
        <v>0.36329999999999996</v>
      </c>
      <c r="H33">
        <f t="shared" si="1"/>
        <v>13</v>
      </c>
      <c r="I33" s="17">
        <v>130000</v>
      </c>
      <c r="K33" s="24">
        <v>0</v>
      </c>
      <c r="L33" s="17">
        <v>47228.999999999993</v>
      </c>
    </row>
    <row r="34" spans="1:12" x14ac:dyDescent="0.25">
      <c r="A34">
        <v>4</v>
      </c>
      <c r="B34" s="17">
        <v>1268476.6333044369</v>
      </c>
      <c r="D34">
        <v>1.7123999999999999</v>
      </c>
      <c r="E34">
        <v>0.12688999999999995</v>
      </c>
      <c r="F34">
        <v>1.7123999999999999</v>
      </c>
      <c r="G34">
        <v>0.2266999999999999</v>
      </c>
      <c r="H34">
        <f t="shared" si="1"/>
        <v>71</v>
      </c>
      <c r="I34" s="17">
        <v>710000</v>
      </c>
      <c r="K34" s="24">
        <v>0</v>
      </c>
      <c r="L34" s="17">
        <v>160956.99999999994</v>
      </c>
    </row>
    <row r="35" spans="1:12" x14ac:dyDescent="0.25">
      <c r="A35">
        <v>4</v>
      </c>
      <c r="B35" s="17">
        <v>522950.6535616577</v>
      </c>
      <c r="D35">
        <v>1.6841999999999999</v>
      </c>
      <c r="E35">
        <v>9.8689999999999944E-2</v>
      </c>
      <c r="F35">
        <v>1.6841999999999999</v>
      </c>
      <c r="G35">
        <v>0.1984999999999999</v>
      </c>
      <c r="H35">
        <f t="shared" si="1"/>
        <v>26</v>
      </c>
      <c r="I35" s="17">
        <v>260000</v>
      </c>
      <c r="K35" s="24">
        <v>0</v>
      </c>
      <c r="L35" s="17">
        <v>51609.999999999971</v>
      </c>
    </row>
    <row r="36" spans="1:12" x14ac:dyDescent="0.25">
      <c r="A36">
        <v>4</v>
      </c>
      <c r="B36" s="17">
        <v>678504.88270288415</v>
      </c>
      <c r="D36">
        <v>1.6746000000000001</v>
      </c>
      <c r="E36">
        <v>8.9090000000000114E-2</v>
      </c>
      <c r="F36">
        <v>1.6746000000000001</v>
      </c>
      <c r="G36">
        <v>0.18890000000000007</v>
      </c>
      <c r="H36">
        <f t="shared" si="1"/>
        <v>32</v>
      </c>
      <c r="I36" s="17">
        <v>320000</v>
      </c>
      <c r="K36" s="24">
        <v>0</v>
      </c>
      <c r="L36" s="17">
        <v>60448.000000000022</v>
      </c>
    </row>
    <row r="37" spans="1:12" x14ac:dyDescent="0.25">
      <c r="A37">
        <v>4</v>
      </c>
      <c r="B37" s="17">
        <v>1486203.3266616054</v>
      </c>
      <c r="D37">
        <v>1.7303999999999999</v>
      </c>
      <c r="E37">
        <v>0.14488999999999996</v>
      </c>
      <c r="F37">
        <v>1.7303999999999999</v>
      </c>
      <c r="G37">
        <v>0.24469999999999992</v>
      </c>
      <c r="H37">
        <f t="shared" si="1"/>
        <v>88</v>
      </c>
      <c r="I37" s="17">
        <v>880000</v>
      </c>
      <c r="K37" s="24">
        <v>0</v>
      </c>
      <c r="L37" s="17">
        <v>215335.99999999994</v>
      </c>
    </row>
    <row r="38" spans="1:12" x14ac:dyDescent="0.25">
      <c r="A38">
        <v>4</v>
      </c>
      <c r="B38" s="17">
        <v>536943.44163658179</v>
      </c>
      <c r="D38">
        <v>1.6603000000000001</v>
      </c>
      <c r="E38">
        <v>7.4790000000000134E-2</v>
      </c>
      <c r="F38">
        <v>1.6603000000000001</v>
      </c>
      <c r="G38">
        <v>0.17460000000000009</v>
      </c>
      <c r="H38">
        <f t="shared" si="1"/>
        <v>23</v>
      </c>
      <c r="I38" s="17">
        <v>230000</v>
      </c>
      <c r="K38" s="24">
        <v>0</v>
      </c>
      <c r="L38" s="17">
        <v>40158.000000000022</v>
      </c>
    </row>
    <row r="39" spans="1:12" x14ac:dyDescent="0.25">
      <c r="A39">
        <v>4</v>
      </c>
      <c r="B39" s="17">
        <v>1115562.4036979969</v>
      </c>
      <c r="D39">
        <v>1.7218</v>
      </c>
      <c r="E39">
        <v>0.13629000000000002</v>
      </c>
      <c r="F39">
        <v>1.7391000000000001</v>
      </c>
      <c r="G39">
        <v>0.25340000000000007</v>
      </c>
      <c r="H39">
        <v>60</v>
      </c>
      <c r="I39" s="17">
        <v>600000</v>
      </c>
      <c r="K39" s="24">
        <v>0</v>
      </c>
      <c r="L39" s="17">
        <v>152040.00000000003</v>
      </c>
    </row>
    <row r="40" spans="1:12" x14ac:dyDescent="0.25">
      <c r="A40">
        <v>4</v>
      </c>
      <c r="B40" s="17">
        <v>2409884.6019349559</v>
      </c>
      <c r="D40">
        <v>1.6713</v>
      </c>
      <c r="E40">
        <v>8.5790000000000033E-2</v>
      </c>
      <c r="F40">
        <v>1.7261</v>
      </c>
      <c r="G40">
        <v>0.24039999999999995</v>
      </c>
      <c r="H40">
        <v>86</v>
      </c>
      <c r="I40" s="17">
        <v>860000</v>
      </c>
      <c r="K40" s="24">
        <v>0</v>
      </c>
      <c r="L40" s="17">
        <v>206743.99999999994</v>
      </c>
    </row>
    <row r="41" spans="1:12" x14ac:dyDescent="0.25">
      <c r="A41">
        <v>4</v>
      </c>
      <c r="B41" s="17">
        <v>415243.49317622476</v>
      </c>
      <c r="D41">
        <v>1.7196</v>
      </c>
      <c r="E41">
        <v>0.13409000000000004</v>
      </c>
      <c r="F41">
        <v>1.7177</v>
      </c>
      <c r="G41">
        <v>0.23199999999999998</v>
      </c>
      <c r="H41">
        <v>24</v>
      </c>
      <c r="I41" s="17">
        <v>240000</v>
      </c>
      <c r="K41" s="24">
        <v>0</v>
      </c>
      <c r="L41" s="17">
        <v>55679.999999999993</v>
      </c>
    </row>
    <row r="42" spans="1:12" x14ac:dyDescent="0.25">
      <c r="A42">
        <v>4</v>
      </c>
      <c r="B42" s="17">
        <v>2095139.8973763178</v>
      </c>
      <c r="D42">
        <v>1.6888000000000001</v>
      </c>
      <c r="E42">
        <v>0.1032900000000001</v>
      </c>
      <c r="F42">
        <v>1.7088000000000001</v>
      </c>
      <c r="G42">
        <v>0.22310000000000008</v>
      </c>
      <c r="H42">
        <v>97</v>
      </c>
      <c r="I42" s="17">
        <v>970000</v>
      </c>
      <c r="K42" s="24">
        <v>0</v>
      </c>
      <c r="L42" s="17">
        <v>216407.00000000009</v>
      </c>
    </row>
    <row r="43" spans="1:12" x14ac:dyDescent="0.25">
      <c r="A43">
        <v>4</v>
      </c>
      <c r="B43" s="17">
        <v>2670333.7917239643</v>
      </c>
      <c r="D43">
        <v>1.6655</v>
      </c>
      <c r="E43">
        <v>7.9990000000000006E-2</v>
      </c>
      <c r="F43">
        <v>1.7526999999999999</v>
      </c>
      <c r="G43">
        <v>0.2669999999999999</v>
      </c>
      <c r="H43">
        <v>80</v>
      </c>
      <c r="I43" s="17">
        <v>800000</v>
      </c>
      <c r="K43" s="24">
        <v>0</v>
      </c>
      <c r="L43" s="17">
        <v>213599.99999999991</v>
      </c>
    </row>
    <row r="44" spans="1:12" x14ac:dyDescent="0.25">
      <c r="A44">
        <v>4</v>
      </c>
      <c r="B44" s="17">
        <v>4002400.5053695478</v>
      </c>
      <c r="D44">
        <v>1.633</v>
      </c>
      <c r="E44">
        <v>4.7490000000000032E-2</v>
      </c>
      <c r="F44">
        <v>1.7262999999999999</v>
      </c>
      <c r="G44">
        <v>0.24059999999999993</v>
      </c>
      <c r="H44">
        <v>79</v>
      </c>
      <c r="I44" s="17">
        <v>790000</v>
      </c>
      <c r="K44" s="24">
        <v>0</v>
      </c>
      <c r="L44" s="17">
        <v>190073.99999999994</v>
      </c>
    </row>
    <row r="45" spans="1:12" x14ac:dyDescent="0.25">
      <c r="A45">
        <v>4</v>
      </c>
      <c r="B45" s="17">
        <v>2131531.7310887137</v>
      </c>
      <c r="D45">
        <v>1.6758</v>
      </c>
      <c r="E45">
        <v>9.0289999999999981E-2</v>
      </c>
      <c r="F45">
        <v>1.7043999999999999</v>
      </c>
      <c r="G45">
        <v>0.21869999999999989</v>
      </c>
      <c r="H45">
        <v>88</v>
      </c>
      <c r="I45" s="17">
        <v>880000</v>
      </c>
      <c r="K45" s="24">
        <v>0</v>
      </c>
      <c r="L45" s="17">
        <v>192455.99999999991</v>
      </c>
    </row>
    <row r="46" spans="1:12" x14ac:dyDescent="0.25">
      <c r="A46">
        <v>5</v>
      </c>
      <c r="B46" s="17">
        <v>689387.38885716605</v>
      </c>
      <c r="C46" s="17">
        <f>AVERAGE(B46:B62)</f>
        <v>2599686.2590308897</v>
      </c>
      <c r="D46">
        <v>1.7081</v>
      </c>
      <c r="E46">
        <v>0.12258999999999998</v>
      </c>
      <c r="F46">
        <v>1.7081</v>
      </c>
      <c r="G46">
        <v>0.22239999999999993</v>
      </c>
      <c r="H46">
        <f t="shared" ref="H46:H55" si="2">I46/10^4</f>
        <v>38</v>
      </c>
      <c r="I46" s="17">
        <v>380000</v>
      </c>
      <c r="K46" s="24">
        <v>0</v>
      </c>
      <c r="L46" s="17">
        <v>84511.999999999971</v>
      </c>
    </row>
    <row r="47" spans="1:12" x14ac:dyDescent="0.25">
      <c r="A47">
        <v>5</v>
      </c>
      <c r="B47" s="17">
        <v>3889222.2478652191</v>
      </c>
      <c r="D47">
        <v>1.7155</v>
      </c>
      <c r="E47">
        <v>0.12999000000000005</v>
      </c>
      <c r="F47">
        <v>1.7155</v>
      </c>
      <c r="G47">
        <v>0.2298</v>
      </c>
      <c r="H47">
        <f t="shared" si="2"/>
        <v>220</v>
      </c>
      <c r="I47" s="17">
        <v>2200000</v>
      </c>
      <c r="K47" s="24">
        <v>0</v>
      </c>
      <c r="L47" s="17">
        <v>505560</v>
      </c>
    </row>
    <row r="48" spans="1:12" x14ac:dyDescent="0.25">
      <c r="A48">
        <v>5</v>
      </c>
      <c r="B48" s="17">
        <v>2592371.3627442596</v>
      </c>
      <c r="D48">
        <v>1.7027000000000001</v>
      </c>
      <c r="E48">
        <v>0.11719000000000013</v>
      </c>
      <c r="F48">
        <v>1.7027000000000001</v>
      </c>
      <c r="G48">
        <v>0.21700000000000008</v>
      </c>
      <c r="H48">
        <f t="shared" si="2"/>
        <v>140</v>
      </c>
      <c r="I48" s="17">
        <v>1400000</v>
      </c>
      <c r="K48" s="24">
        <v>0</v>
      </c>
      <c r="L48" s="17">
        <v>303800.00000000012</v>
      </c>
    </row>
    <row r="49" spans="1:12" x14ac:dyDescent="0.25">
      <c r="A49">
        <v>5</v>
      </c>
      <c r="B49" s="17">
        <v>2681365.4243616234</v>
      </c>
      <c r="D49">
        <v>1.7355</v>
      </c>
      <c r="E49">
        <v>0.14999000000000007</v>
      </c>
      <c r="F49">
        <v>1.7355</v>
      </c>
      <c r="G49">
        <v>0.24980000000000002</v>
      </c>
      <c r="H49">
        <f t="shared" si="2"/>
        <v>161</v>
      </c>
      <c r="I49" s="17">
        <v>1610000</v>
      </c>
      <c r="K49" s="24">
        <v>0</v>
      </c>
      <c r="L49" s="17">
        <v>402178.00000000006</v>
      </c>
    </row>
    <row r="50" spans="1:12" x14ac:dyDescent="0.25">
      <c r="A50">
        <v>5</v>
      </c>
      <c r="B50" s="17">
        <v>5440683.5983859468</v>
      </c>
      <c r="D50">
        <v>1.7119</v>
      </c>
      <c r="E50">
        <v>0.12639</v>
      </c>
      <c r="F50">
        <v>1.7119</v>
      </c>
      <c r="G50">
        <v>0.22619999999999996</v>
      </c>
      <c r="H50">
        <f t="shared" si="2"/>
        <v>304</v>
      </c>
      <c r="I50" s="17">
        <v>3040000</v>
      </c>
      <c r="K50" s="24">
        <v>0</v>
      </c>
      <c r="L50" s="17">
        <v>687647.99999999988</v>
      </c>
    </row>
    <row r="51" spans="1:12" x14ac:dyDescent="0.25">
      <c r="A51">
        <v>5</v>
      </c>
      <c r="B51" s="17">
        <v>1839082.161361953</v>
      </c>
      <c r="D51">
        <v>1.7071000000000001</v>
      </c>
      <c r="E51">
        <v>0.12159000000000009</v>
      </c>
      <c r="F51">
        <v>1.7071000000000001</v>
      </c>
      <c r="G51">
        <v>0.22140000000000004</v>
      </c>
      <c r="H51">
        <f t="shared" si="2"/>
        <v>101</v>
      </c>
      <c r="I51" s="17">
        <v>1010000</v>
      </c>
      <c r="K51" s="24">
        <v>0</v>
      </c>
      <c r="L51" s="17">
        <v>223614.00000000003</v>
      </c>
    </row>
    <row r="52" spans="1:12" x14ac:dyDescent="0.25">
      <c r="A52">
        <v>5</v>
      </c>
      <c r="B52" s="17">
        <v>2364894.1103725475</v>
      </c>
      <c r="D52">
        <v>1.6501999999999999</v>
      </c>
      <c r="E52">
        <v>6.4689999999999914E-2</v>
      </c>
      <c r="F52">
        <v>1.6501999999999999</v>
      </c>
      <c r="G52">
        <v>0.16449999999999987</v>
      </c>
      <c r="H52">
        <f t="shared" si="2"/>
        <v>93</v>
      </c>
      <c r="I52" s="17">
        <v>930000</v>
      </c>
      <c r="K52" s="24">
        <v>0</v>
      </c>
      <c r="L52" s="17">
        <v>152984.99999999988</v>
      </c>
    </row>
    <row r="53" spans="1:12" x14ac:dyDescent="0.25">
      <c r="A53">
        <v>5</v>
      </c>
      <c r="B53" s="17">
        <v>5335572.2492266893</v>
      </c>
      <c r="D53">
        <v>1.6534</v>
      </c>
      <c r="E53">
        <v>6.7890000000000006E-2</v>
      </c>
      <c r="F53">
        <v>1.6534</v>
      </c>
      <c r="G53">
        <v>0.16769999999999996</v>
      </c>
      <c r="H53">
        <f t="shared" si="2"/>
        <v>216</v>
      </c>
      <c r="I53" s="17">
        <v>2160000</v>
      </c>
      <c r="K53" s="24">
        <v>0</v>
      </c>
      <c r="L53" s="17">
        <v>362231.99999999994</v>
      </c>
    </row>
    <row r="54" spans="1:12" x14ac:dyDescent="0.25">
      <c r="A54">
        <v>5</v>
      </c>
      <c r="B54" s="17">
        <v>3534296.9132778039</v>
      </c>
      <c r="D54">
        <v>1.7692000000000001</v>
      </c>
      <c r="E54">
        <v>0.18369000000000013</v>
      </c>
      <c r="F54">
        <v>1.7692000000000001</v>
      </c>
      <c r="G54">
        <v>0.28350000000000009</v>
      </c>
      <c r="H54">
        <f t="shared" si="2"/>
        <v>229</v>
      </c>
      <c r="I54" s="17">
        <v>2290000</v>
      </c>
      <c r="K54" s="24">
        <v>0</v>
      </c>
      <c r="L54" s="17">
        <v>649215.00000000023</v>
      </c>
    </row>
    <row r="55" spans="1:12" x14ac:dyDescent="0.25">
      <c r="A55">
        <v>5</v>
      </c>
      <c r="B55" s="17">
        <v>11375478.486113099</v>
      </c>
      <c r="D55">
        <v>1.655</v>
      </c>
      <c r="E55">
        <v>6.9490000000000052E-2</v>
      </c>
      <c r="F55">
        <v>1.96478</v>
      </c>
      <c r="G55">
        <v>0.47907999999999995</v>
      </c>
      <c r="H55">
        <f t="shared" si="2"/>
        <v>165</v>
      </c>
      <c r="I55" s="17">
        <v>1650000</v>
      </c>
      <c r="K55" s="24">
        <v>0</v>
      </c>
      <c r="L55" s="17">
        <v>790481.99999999988</v>
      </c>
    </row>
    <row r="56" spans="1:12" x14ac:dyDescent="0.25">
      <c r="A56">
        <v>5</v>
      </c>
      <c r="B56" s="17">
        <v>904817.25675521092</v>
      </c>
      <c r="D56">
        <v>1.8479000000000001</v>
      </c>
      <c r="E56">
        <v>0.26239000000000012</v>
      </c>
      <c r="F56">
        <v>1.7161999999999999</v>
      </c>
      <c r="G56">
        <v>0.23049999999999993</v>
      </c>
      <c r="H56">
        <v>103</v>
      </c>
      <c r="I56" s="17">
        <v>1030000</v>
      </c>
      <c r="K56" s="24">
        <v>0</v>
      </c>
      <c r="L56" s="17">
        <v>237414.99999999991</v>
      </c>
    </row>
    <row r="57" spans="1:12" x14ac:dyDescent="0.25">
      <c r="A57">
        <v>5</v>
      </c>
      <c r="B57" s="17">
        <v>339290.91048319184</v>
      </c>
      <c r="D57">
        <v>1.7161</v>
      </c>
      <c r="E57">
        <v>0.13058999999999998</v>
      </c>
      <c r="F57">
        <v>1.7189000000000001</v>
      </c>
      <c r="G57">
        <v>0.23320000000000007</v>
      </c>
      <c r="H57">
        <v>19</v>
      </c>
      <c r="I57" s="17">
        <v>190000</v>
      </c>
      <c r="K57" s="24">
        <v>0</v>
      </c>
      <c r="L57" s="17">
        <v>44308.000000000015</v>
      </c>
    </row>
    <row r="58" spans="1:12" x14ac:dyDescent="0.25">
      <c r="A58">
        <v>5</v>
      </c>
      <c r="B58" s="17">
        <v>194995.47003753393</v>
      </c>
      <c r="D58">
        <v>1.8172999999999999</v>
      </c>
      <c r="E58">
        <v>0.23178999999999994</v>
      </c>
      <c r="F58">
        <v>1.7367999999999999</v>
      </c>
      <c r="G58">
        <v>0.25109999999999988</v>
      </c>
      <c r="H58">
        <v>18</v>
      </c>
      <c r="I58" s="17">
        <v>180000</v>
      </c>
      <c r="K58" s="24">
        <v>0</v>
      </c>
      <c r="L58" s="17">
        <v>45197.999999999978</v>
      </c>
    </row>
    <row r="59" spans="1:12" x14ac:dyDescent="0.25">
      <c r="A59">
        <v>5</v>
      </c>
      <c r="B59" s="17">
        <v>670691.30019949598</v>
      </c>
      <c r="D59">
        <v>1.7008000000000001</v>
      </c>
      <c r="E59">
        <v>0.11529000000000011</v>
      </c>
      <c r="F59">
        <v>1.7830999999999999</v>
      </c>
      <c r="G59">
        <v>0.29739999999999989</v>
      </c>
      <c r="H59">
        <v>26</v>
      </c>
      <c r="I59" s="17">
        <v>260000</v>
      </c>
      <c r="K59" s="24">
        <v>0</v>
      </c>
      <c r="L59" s="17">
        <v>77323.999999999971</v>
      </c>
    </row>
    <row r="60" spans="1:12" x14ac:dyDescent="0.25">
      <c r="A60">
        <v>5</v>
      </c>
      <c r="B60" s="17">
        <v>1028772.2037868431</v>
      </c>
      <c r="D60">
        <v>1.7392000000000001</v>
      </c>
      <c r="E60">
        <v>0.1536900000000001</v>
      </c>
      <c r="F60">
        <v>1.6809000000000001</v>
      </c>
      <c r="G60">
        <v>0.19520000000000004</v>
      </c>
      <c r="H60">
        <v>81</v>
      </c>
      <c r="I60" s="17">
        <v>810000</v>
      </c>
      <c r="K60" s="24">
        <v>0</v>
      </c>
      <c r="L60" s="17">
        <v>158112.00000000003</v>
      </c>
    </row>
    <row r="61" spans="1:12" x14ac:dyDescent="0.25">
      <c r="A61">
        <v>5</v>
      </c>
      <c r="B61" s="17">
        <v>464446.16576297447</v>
      </c>
      <c r="D61">
        <v>1.7017</v>
      </c>
      <c r="E61">
        <v>0.11619000000000002</v>
      </c>
      <c r="F61">
        <v>1.7855000000000001</v>
      </c>
      <c r="G61">
        <v>0.29980000000000007</v>
      </c>
      <c r="H61">
        <v>18</v>
      </c>
      <c r="I61" s="17">
        <v>180000</v>
      </c>
      <c r="K61" s="24">
        <v>0</v>
      </c>
      <c r="L61" s="17">
        <v>53964.000000000015</v>
      </c>
    </row>
    <row r="62" spans="1:12" x14ac:dyDescent="0.25">
      <c r="A62">
        <v>5</v>
      </c>
      <c r="B62" s="17">
        <v>849299.15393357631</v>
      </c>
      <c r="D62">
        <v>1.6647000000000001</v>
      </c>
      <c r="E62">
        <v>7.9190000000000094E-2</v>
      </c>
      <c r="F62">
        <v>1.7259</v>
      </c>
      <c r="G62">
        <v>0.24019999999999997</v>
      </c>
      <c r="H62">
        <v>28</v>
      </c>
      <c r="I62" s="17">
        <v>280000</v>
      </c>
      <c r="K62" s="24">
        <v>0</v>
      </c>
      <c r="L62" s="17">
        <v>67255.999999999985</v>
      </c>
    </row>
    <row r="63" spans="1:12" x14ac:dyDescent="0.25">
      <c r="A63">
        <v>6</v>
      </c>
      <c r="B63" s="17">
        <v>818109.24848899525</v>
      </c>
      <c r="C63" s="17">
        <f>AVERAGE(B63:B79)</f>
        <v>1328164.5439687599</v>
      </c>
      <c r="D63">
        <v>1.6732</v>
      </c>
      <c r="E63">
        <v>8.7690000000000046E-2</v>
      </c>
      <c r="F63">
        <v>1.6967000000000001</v>
      </c>
      <c r="G63">
        <v>0.21100000000000008</v>
      </c>
      <c r="H63">
        <f t="shared" ref="H63:H72" si="3">I63/10^4</f>
        <v>34</v>
      </c>
      <c r="I63" s="17">
        <v>340000</v>
      </c>
      <c r="K63" s="24">
        <v>0</v>
      </c>
      <c r="L63" s="17">
        <v>71740.000000000029</v>
      </c>
    </row>
    <row r="64" spans="1:12" x14ac:dyDescent="0.25">
      <c r="A64">
        <v>6</v>
      </c>
      <c r="B64" s="17">
        <v>472360.999194198</v>
      </c>
      <c r="D64">
        <v>1.6972</v>
      </c>
      <c r="E64">
        <v>0.11169000000000007</v>
      </c>
      <c r="F64">
        <v>1.6811</v>
      </c>
      <c r="G64">
        <v>0.19540000000000002</v>
      </c>
      <c r="H64">
        <f t="shared" si="3"/>
        <v>27</v>
      </c>
      <c r="I64" s="17">
        <v>270000</v>
      </c>
      <c r="K64" s="24">
        <v>0</v>
      </c>
      <c r="L64" s="17">
        <v>52758.000000000007</v>
      </c>
    </row>
    <row r="65" spans="1:12" x14ac:dyDescent="0.25">
      <c r="A65">
        <v>6</v>
      </c>
      <c r="B65" s="17">
        <v>3921525.3386853961</v>
      </c>
      <c r="D65">
        <v>1.6453</v>
      </c>
      <c r="E65">
        <v>5.979000000000001E-2</v>
      </c>
      <c r="F65">
        <v>1.6860999999999999</v>
      </c>
      <c r="G65">
        <v>0.20039999999999991</v>
      </c>
      <c r="H65">
        <f t="shared" si="3"/>
        <v>117</v>
      </c>
      <c r="I65" s="17">
        <v>1170000</v>
      </c>
      <c r="K65" s="24">
        <v>0</v>
      </c>
      <c r="L65" s="17">
        <v>234467.99999999988</v>
      </c>
    </row>
    <row r="66" spans="1:12" x14ac:dyDescent="0.25">
      <c r="A66">
        <v>6</v>
      </c>
      <c r="B66" s="17">
        <v>146280.80488356316</v>
      </c>
      <c r="D66">
        <v>1.7181999999999999</v>
      </c>
      <c r="E66">
        <v>0.13268999999999997</v>
      </c>
      <c r="F66">
        <v>1.6798</v>
      </c>
      <c r="G66">
        <v>0.19409999999999994</v>
      </c>
      <c r="H66">
        <f t="shared" si="3"/>
        <v>10</v>
      </c>
      <c r="I66" s="17">
        <v>100000</v>
      </c>
      <c r="K66" s="24">
        <v>0</v>
      </c>
      <c r="L66" s="17">
        <v>19409.999999999993</v>
      </c>
    </row>
    <row r="67" spans="1:12" x14ac:dyDescent="0.25">
      <c r="A67">
        <v>6</v>
      </c>
      <c r="B67" s="17">
        <v>1965965.0465620616</v>
      </c>
      <c r="D67">
        <v>1.6638999999999999</v>
      </c>
      <c r="E67">
        <v>7.838999999999996E-2</v>
      </c>
      <c r="F67">
        <v>1.6233</v>
      </c>
      <c r="G67">
        <v>0.13759999999999994</v>
      </c>
      <c r="H67">
        <f t="shared" si="3"/>
        <v>112</v>
      </c>
      <c r="I67" s="17">
        <v>1120000</v>
      </c>
      <c r="K67" s="24">
        <v>0</v>
      </c>
      <c r="L67" s="17">
        <v>154111.99999999994</v>
      </c>
    </row>
    <row r="68" spans="1:12" x14ac:dyDescent="0.25">
      <c r="A68">
        <v>6</v>
      </c>
      <c r="B68" s="17">
        <v>499064.00202377967</v>
      </c>
      <c r="D68">
        <v>1.7040999999999999</v>
      </c>
      <c r="E68">
        <v>0.11858999999999997</v>
      </c>
      <c r="F68">
        <v>1.7049000000000001</v>
      </c>
      <c r="G68">
        <v>0.21920000000000006</v>
      </c>
      <c r="H68">
        <f t="shared" si="3"/>
        <v>27</v>
      </c>
      <c r="I68" s="17">
        <v>270000</v>
      </c>
      <c r="K68" s="24">
        <v>0</v>
      </c>
      <c r="L68" s="17">
        <v>59184.000000000015</v>
      </c>
    </row>
    <row r="69" spans="1:12" x14ac:dyDescent="0.25">
      <c r="A69">
        <v>6</v>
      </c>
      <c r="B69" s="17">
        <v>596516.8084244607</v>
      </c>
      <c r="D69">
        <v>1.6102000000000001</v>
      </c>
      <c r="E69">
        <v>2.4690000000000101E-2</v>
      </c>
      <c r="F69">
        <v>1.6960999999999999</v>
      </c>
      <c r="G69">
        <v>0.21039999999999992</v>
      </c>
      <c r="H69">
        <f t="shared" si="3"/>
        <v>7</v>
      </c>
      <c r="I69" s="17">
        <v>70000</v>
      </c>
      <c r="K69" s="24">
        <v>0</v>
      </c>
      <c r="L69" s="17">
        <v>14727.999999999995</v>
      </c>
    </row>
    <row r="70" spans="1:12" x14ac:dyDescent="0.25">
      <c r="A70">
        <v>6</v>
      </c>
      <c r="B70" s="17">
        <v>1876845.463313302</v>
      </c>
      <c r="D70">
        <v>1.7202999999999999</v>
      </c>
      <c r="E70">
        <v>0.13478999999999997</v>
      </c>
      <c r="F70">
        <v>1.6677</v>
      </c>
      <c r="G70">
        <v>0.18199999999999994</v>
      </c>
      <c r="H70">
        <f t="shared" si="3"/>
        <v>139</v>
      </c>
      <c r="I70" s="17">
        <v>1390000</v>
      </c>
      <c r="K70" s="24">
        <v>0</v>
      </c>
      <c r="L70" s="17">
        <v>252979.99999999991</v>
      </c>
    </row>
    <row r="71" spans="1:12" x14ac:dyDescent="0.25">
      <c r="A71">
        <v>6</v>
      </c>
      <c r="B71" s="17">
        <v>963255.64119231002</v>
      </c>
      <c r="D71">
        <v>1.6932</v>
      </c>
      <c r="E71">
        <v>0.10769000000000006</v>
      </c>
      <c r="F71">
        <v>1.6277999999999999</v>
      </c>
      <c r="G71">
        <v>0.14209999999999989</v>
      </c>
      <c r="H71">
        <f t="shared" si="3"/>
        <v>73</v>
      </c>
      <c r="I71" s="17">
        <v>730000</v>
      </c>
      <c r="K71" s="24">
        <v>0</v>
      </c>
      <c r="L71" s="17">
        <v>103732.99999999993</v>
      </c>
    </row>
    <row r="72" spans="1:12" x14ac:dyDescent="0.25">
      <c r="A72">
        <v>6</v>
      </c>
      <c r="B72" s="17">
        <v>343591.20753639675</v>
      </c>
      <c r="D72">
        <v>1.6906000000000001</v>
      </c>
      <c r="E72">
        <v>0.10509000000000013</v>
      </c>
      <c r="F72">
        <v>1.6862999999999999</v>
      </c>
      <c r="G72">
        <v>0.20059999999999989</v>
      </c>
      <c r="H72">
        <f t="shared" si="3"/>
        <v>18</v>
      </c>
      <c r="I72" s="17">
        <v>180000</v>
      </c>
      <c r="K72" s="24">
        <v>0</v>
      </c>
      <c r="L72" s="17">
        <v>36107.999999999978</v>
      </c>
    </row>
    <row r="73" spans="1:12" x14ac:dyDescent="0.25">
      <c r="A73">
        <v>6</v>
      </c>
      <c r="B73" s="17">
        <v>985920.85894882574</v>
      </c>
      <c r="D73">
        <v>1.7010000000000001</v>
      </c>
      <c r="E73">
        <v>0.11549000000000009</v>
      </c>
      <c r="F73">
        <v>1.7504999999999999</v>
      </c>
      <c r="G73">
        <v>0.26479999999999992</v>
      </c>
      <c r="H73">
        <v>43</v>
      </c>
      <c r="I73" s="17">
        <v>430000</v>
      </c>
      <c r="K73" s="24">
        <v>0</v>
      </c>
      <c r="L73" s="17">
        <v>113863.99999999997</v>
      </c>
    </row>
    <row r="74" spans="1:12" x14ac:dyDescent="0.25">
      <c r="A74">
        <v>6</v>
      </c>
      <c r="B74" s="17">
        <v>864674.34224198794</v>
      </c>
      <c r="D74">
        <v>1.8261000000000001</v>
      </c>
      <c r="E74">
        <v>0.24059000000000008</v>
      </c>
      <c r="F74">
        <v>1.7221</v>
      </c>
      <c r="G74">
        <v>0.23639999999999994</v>
      </c>
      <c r="H74">
        <v>88</v>
      </c>
      <c r="I74" s="17">
        <v>880000</v>
      </c>
      <c r="K74" s="24">
        <v>0</v>
      </c>
      <c r="L74" s="17">
        <v>208031.99999999994</v>
      </c>
    </row>
    <row r="75" spans="1:12" x14ac:dyDescent="0.25">
      <c r="A75">
        <v>6</v>
      </c>
      <c r="B75" s="17">
        <v>582018.5324317551</v>
      </c>
      <c r="D75">
        <v>1.7053</v>
      </c>
      <c r="E75">
        <v>0.11979000000000006</v>
      </c>
      <c r="F75">
        <v>1.7181</v>
      </c>
      <c r="G75">
        <v>0.23239999999999994</v>
      </c>
      <c r="H75">
        <v>30</v>
      </c>
      <c r="I75" s="17">
        <v>300000</v>
      </c>
      <c r="K75" s="24">
        <v>0</v>
      </c>
      <c r="L75" s="17">
        <v>69719.999999999985</v>
      </c>
    </row>
    <row r="76" spans="1:12" x14ac:dyDescent="0.25">
      <c r="A76">
        <v>6</v>
      </c>
      <c r="B76" s="17">
        <v>1528139.3464758291</v>
      </c>
      <c r="D76">
        <v>1.6966000000000001</v>
      </c>
      <c r="E76">
        <v>0.11109000000000013</v>
      </c>
      <c r="F76">
        <v>1.7248000000000001</v>
      </c>
      <c r="G76">
        <v>0.23910000000000009</v>
      </c>
      <c r="H76">
        <v>71</v>
      </c>
      <c r="I76" s="17">
        <v>710000</v>
      </c>
      <c r="K76" s="24">
        <v>0</v>
      </c>
      <c r="L76" s="17">
        <v>169761.00000000006</v>
      </c>
    </row>
    <row r="77" spans="1:12" x14ac:dyDescent="0.25">
      <c r="A77">
        <v>6</v>
      </c>
      <c r="B77" s="17">
        <v>2501754.6393241384</v>
      </c>
      <c r="D77">
        <v>1.724</v>
      </c>
      <c r="E77">
        <v>0.13849</v>
      </c>
      <c r="F77">
        <v>1.7198</v>
      </c>
      <c r="G77">
        <v>0.23409999999999997</v>
      </c>
      <c r="H77">
        <v>148</v>
      </c>
      <c r="I77" s="17">
        <v>1480000</v>
      </c>
      <c r="K77" s="24">
        <v>0</v>
      </c>
      <c r="L77" s="17">
        <v>346467.99999999994</v>
      </c>
    </row>
    <row r="78" spans="1:12" x14ac:dyDescent="0.25">
      <c r="A78">
        <v>6</v>
      </c>
      <c r="B78" s="17">
        <v>2461564.025340118</v>
      </c>
      <c r="D78">
        <v>1.6818</v>
      </c>
      <c r="E78">
        <v>9.6289999999999987E-2</v>
      </c>
      <c r="F78">
        <v>1.7325999999999999</v>
      </c>
      <c r="G78">
        <v>0.2468999999999999</v>
      </c>
      <c r="H78">
        <v>96</v>
      </c>
      <c r="I78" s="17">
        <v>960000</v>
      </c>
      <c r="K78" s="24">
        <v>0</v>
      </c>
      <c r="L78" s="17">
        <v>237023.99999999991</v>
      </c>
    </row>
    <row r="79" spans="1:12" x14ac:dyDescent="0.25">
      <c r="A79">
        <v>6</v>
      </c>
      <c r="B79" s="17">
        <v>2051210.942401805</v>
      </c>
      <c r="D79">
        <v>1.6652</v>
      </c>
      <c r="E79">
        <v>7.9690000000000039E-2</v>
      </c>
      <c r="F79">
        <v>1.7225999999999999</v>
      </c>
      <c r="G79">
        <v>0.23689999999999989</v>
      </c>
      <c r="H79">
        <v>69</v>
      </c>
      <c r="I79" s="17">
        <v>690000</v>
      </c>
      <c r="K79" s="24">
        <v>0</v>
      </c>
      <c r="L79" s="17">
        <v>163460.99999999991</v>
      </c>
    </row>
    <row r="80" spans="1:12" x14ac:dyDescent="0.25">
      <c r="A80">
        <v>7</v>
      </c>
      <c r="B80" s="17">
        <v>126340.30824177952</v>
      </c>
      <c r="C80" s="17">
        <f>AVERAGE(B80:B96)</f>
        <v>1294043.3139789135</v>
      </c>
      <c r="D80">
        <v>1.8431</v>
      </c>
      <c r="E80">
        <v>0.25758999999999999</v>
      </c>
      <c r="F80">
        <v>1.6213</v>
      </c>
      <c r="G80">
        <v>0.13559999999999994</v>
      </c>
      <c r="H80">
        <f t="shared" ref="H80:H89" si="4">I80/10^4</f>
        <v>24</v>
      </c>
      <c r="I80" s="17">
        <v>240000</v>
      </c>
      <c r="K80" s="24">
        <v>0</v>
      </c>
      <c r="L80" s="17">
        <v>32543.999999999985</v>
      </c>
    </row>
    <row r="81" spans="1:12" x14ac:dyDescent="0.25">
      <c r="A81">
        <v>7</v>
      </c>
      <c r="B81" s="17">
        <v>1536358.3748119005</v>
      </c>
      <c r="D81">
        <v>1.6718999999999999</v>
      </c>
      <c r="E81">
        <v>8.6389999999999967E-2</v>
      </c>
      <c r="F81">
        <v>1.6868000000000001</v>
      </c>
      <c r="G81">
        <v>0.20110000000000006</v>
      </c>
      <c r="H81">
        <f t="shared" si="4"/>
        <v>66</v>
      </c>
      <c r="I81" s="17">
        <v>660000</v>
      </c>
      <c r="K81" s="24">
        <v>0</v>
      </c>
      <c r="L81" s="17">
        <v>132726.00000000003</v>
      </c>
    </row>
    <row r="82" spans="1:12" x14ac:dyDescent="0.25">
      <c r="A82">
        <v>7</v>
      </c>
      <c r="B82" s="17">
        <v>1724320.1891647535</v>
      </c>
      <c r="D82">
        <v>1.7293000000000001</v>
      </c>
      <c r="E82">
        <v>0.14379000000000008</v>
      </c>
      <c r="F82">
        <v>1.6467000000000001</v>
      </c>
      <c r="G82">
        <v>0.16100000000000003</v>
      </c>
      <c r="H82">
        <f t="shared" si="4"/>
        <v>154</v>
      </c>
      <c r="I82" s="17">
        <v>1540000</v>
      </c>
      <c r="K82" s="24">
        <v>0</v>
      </c>
      <c r="L82" s="17">
        <v>247940.00000000006</v>
      </c>
    </row>
    <row r="83" spans="1:12" x14ac:dyDescent="0.25">
      <c r="A83">
        <v>7</v>
      </c>
      <c r="B83" s="17">
        <v>367961.00624815974</v>
      </c>
      <c r="D83">
        <v>1.8912</v>
      </c>
      <c r="E83">
        <v>0.30569000000000002</v>
      </c>
      <c r="F83">
        <v>1.694</v>
      </c>
      <c r="G83">
        <v>0.20829999999999993</v>
      </c>
      <c r="H83">
        <f t="shared" si="4"/>
        <v>54</v>
      </c>
      <c r="I83" s="17">
        <v>540000</v>
      </c>
      <c r="K83" s="24">
        <v>0</v>
      </c>
      <c r="L83" s="17">
        <v>112481.99999999996</v>
      </c>
    </row>
    <row r="84" spans="1:12" x14ac:dyDescent="0.25">
      <c r="A84">
        <v>7</v>
      </c>
      <c r="B84" s="17">
        <v>1527357.1572784164</v>
      </c>
      <c r="D84">
        <v>1.7341</v>
      </c>
      <c r="E84">
        <v>0.14859</v>
      </c>
      <c r="F84">
        <v>1.7081999999999999</v>
      </c>
      <c r="G84">
        <v>0.22249999999999992</v>
      </c>
      <c r="H84">
        <f t="shared" si="4"/>
        <v>102</v>
      </c>
      <c r="I84" s="17">
        <v>1020000</v>
      </c>
      <c r="K84" s="24">
        <v>0</v>
      </c>
      <c r="L84" s="17">
        <v>226949.99999999991</v>
      </c>
    </row>
    <row r="85" spans="1:12" x14ac:dyDescent="0.25">
      <c r="A85">
        <v>7</v>
      </c>
      <c r="B85" s="17">
        <v>831629.97829702089</v>
      </c>
      <c r="D85">
        <v>1.9402999999999999</v>
      </c>
      <c r="E85">
        <v>0.35478999999999994</v>
      </c>
      <c r="F85">
        <v>1.6811</v>
      </c>
      <c r="G85">
        <v>0.19540000000000002</v>
      </c>
      <c r="H85">
        <f t="shared" si="4"/>
        <v>151</v>
      </c>
      <c r="I85" s="17">
        <v>1510000</v>
      </c>
      <c r="K85" s="24">
        <v>0</v>
      </c>
      <c r="L85" s="17">
        <v>295054</v>
      </c>
    </row>
    <row r="86" spans="1:12" x14ac:dyDescent="0.25">
      <c r="A86">
        <v>7</v>
      </c>
      <c r="B86" s="17">
        <v>3169856.3234709515</v>
      </c>
      <c r="D86">
        <v>1.7616000000000001</v>
      </c>
      <c r="E86">
        <v>0.17609000000000008</v>
      </c>
      <c r="F86">
        <v>1.7072000000000001</v>
      </c>
      <c r="G86">
        <v>0.22150000000000003</v>
      </c>
      <c r="H86">
        <f t="shared" si="4"/>
        <v>252</v>
      </c>
      <c r="I86" s="17">
        <v>2520000</v>
      </c>
      <c r="K86" s="24">
        <v>0</v>
      </c>
      <c r="L86" s="17">
        <v>558180.00000000012</v>
      </c>
    </row>
    <row r="87" spans="1:12" x14ac:dyDescent="0.25">
      <c r="A87">
        <v>7</v>
      </c>
      <c r="B87" s="17">
        <v>4318470.6337366719</v>
      </c>
      <c r="D87">
        <v>1.7665</v>
      </c>
      <c r="E87">
        <v>0.18098999999999998</v>
      </c>
      <c r="F87">
        <v>1.6811</v>
      </c>
      <c r="G87">
        <v>0.19540000000000002</v>
      </c>
      <c r="H87">
        <f t="shared" si="4"/>
        <v>400</v>
      </c>
      <c r="I87" s="17">
        <v>4000000</v>
      </c>
      <c r="K87" s="24">
        <v>0</v>
      </c>
      <c r="L87" s="17">
        <v>781600.00000000012</v>
      </c>
    </row>
    <row r="88" spans="1:12" x14ac:dyDescent="0.25">
      <c r="A88">
        <v>7</v>
      </c>
      <c r="B88" s="17">
        <v>4943734.7220746102</v>
      </c>
      <c r="D88">
        <v>1.6796</v>
      </c>
      <c r="E88">
        <v>9.4090000000000007E-2</v>
      </c>
      <c r="F88">
        <v>1.6828000000000001</v>
      </c>
      <c r="G88">
        <v>0.19710000000000005</v>
      </c>
      <c r="H88">
        <f t="shared" si="4"/>
        <v>236</v>
      </c>
      <c r="I88" s="17">
        <v>2360000</v>
      </c>
      <c r="K88" s="24">
        <v>0</v>
      </c>
      <c r="L88" s="17">
        <v>465156.00000000012</v>
      </c>
    </row>
    <row r="89" spans="1:12" x14ac:dyDescent="0.25">
      <c r="A89">
        <v>7</v>
      </c>
      <c r="B89" s="17">
        <v>199884.9847604807</v>
      </c>
      <c r="D89">
        <v>1.7594000000000001</v>
      </c>
      <c r="E89">
        <v>0.1738900000000001</v>
      </c>
      <c r="F89">
        <v>1.6788000000000001</v>
      </c>
      <c r="G89">
        <v>0.19310000000000005</v>
      </c>
      <c r="H89">
        <f t="shared" si="4"/>
        <v>18</v>
      </c>
      <c r="I89" s="17">
        <v>180000</v>
      </c>
      <c r="K89" s="24">
        <v>0</v>
      </c>
      <c r="L89" s="17">
        <v>34758.000000000007</v>
      </c>
    </row>
    <row r="90" spans="1:12" x14ac:dyDescent="0.25">
      <c r="A90">
        <v>7</v>
      </c>
      <c r="B90" s="17">
        <v>483276.73435442499</v>
      </c>
      <c r="D90">
        <v>1.7298</v>
      </c>
      <c r="E90">
        <v>0.14429000000000003</v>
      </c>
      <c r="F90">
        <v>1.7539</v>
      </c>
      <c r="G90">
        <v>0.26819999999999999</v>
      </c>
      <c r="H90">
        <v>26</v>
      </c>
      <c r="I90" s="17">
        <v>260000</v>
      </c>
      <c r="K90" s="24">
        <v>0</v>
      </c>
      <c r="L90" s="17">
        <v>69732</v>
      </c>
    </row>
    <row r="91" spans="1:12" x14ac:dyDescent="0.25">
      <c r="A91">
        <v>7</v>
      </c>
      <c r="B91" s="17">
        <v>700273.0306401056</v>
      </c>
      <c r="D91">
        <v>1.6843999999999999</v>
      </c>
      <c r="E91">
        <v>9.8889999999999922E-2</v>
      </c>
      <c r="F91">
        <v>1.7626999999999999</v>
      </c>
      <c r="G91">
        <v>0.27699999999999991</v>
      </c>
      <c r="H91">
        <v>25</v>
      </c>
      <c r="I91" s="17">
        <v>250000</v>
      </c>
      <c r="K91" s="24">
        <v>0</v>
      </c>
      <c r="L91" s="17">
        <v>69249.999999999985</v>
      </c>
    </row>
    <row r="92" spans="1:12" x14ac:dyDescent="0.25">
      <c r="A92">
        <v>7</v>
      </c>
      <c r="B92" s="17">
        <v>278249.41597494902</v>
      </c>
      <c r="D92">
        <v>1.7867</v>
      </c>
      <c r="E92">
        <v>0.20118999999999998</v>
      </c>
      <c r="F92">
        <v>1.8149999999999999</v>
      </c>
      <c r="G92">
        <v>0.32929999999999993</v>
      </c>
      <c r="H92">
        <v>17</v>
      </c>
      <c r="I92" s="17">
        <v>170000</v>
      </c>
      <c r="K92" s="24">
        <v>0</v>
      </c>
      <c r="L92" s="17">
        <v>55980.999999999985</v>
      </c>
    </row>
    <row r="93" spans="1:12" x14ac:dyDescent="0.25">
      <c r="A93">
        <v>7</v>
      </c>
      <c r="B93" s="17">
        <v>240236.04317105381</v>
      </c>
      <c r="D93">
        <v>1.7142999999999999</v>
      </c>
      <c r="E93">
        <v>0.12878999999999996</v>
      </c>
      <c r="F93">
        <v>1.7067000000000001</v>
      </c>
      <c r="G93">
        <v>0.22100000000000009</v>
      </c>
      <c r="H93">
        <v>14</v>
      </c>
      <c r="I93" s="17">
        <v>140000</v>
      </c>
      <c r="K93" s="24">
        <v>0</v>
      </c>
      <c r="L93" s="17">
        <v>30940.000000000011</v>
      </c>
    </row>
    <row r="94" spans="1:12" x14ac:dyDescent="0.25">
      <c r="A94">
        <v>7</v>
      </c>
      <c r="B94" s="17">
        <v>446110.43645974703</v>
      </c>
      <c r="D94">
        <v>1.7255</v>
      </c>
      <c r="E94">
        <v>0.13999000000000006</v>
      </c>
      <c r="F94">
        <v>1.7170000000000001</v>
      </c>
      <c r="G94">
        <v>0.23130000000000006</v>
      </c>
      <c r="H94">
        <v>27</v>
      </c>
      <c r="I94" s="17">
        <v>270000</v>
      </c>
      <c r="K94" s="24">
        <v>0</v>
      </c>
      <c r="L94" s="17">
        <v>62451.000000000015</v>
      </c>
    </row>
    <row r="95" spans="1:12" x14ac:dyDescent="0.25">
      <c r="A95">
        <v>7</v>
      </c>
      <c r="B95" s="17">
        <v>823405.87429615029</v>
      </c>
      <c r="D95">
        <v>1.6512199999999999</v>
      </c>
      <c r="E95">
        <v>6.5709999999999935E-2</v>
      </c>
      <c r="F95">
        <v>1.6938</v>
      </c>
      <c r="G95">
        <v>0.20809999999999995</v>
      </c>
      <c r="H95">
        <v>26</v>
      </c>
      <c r="I95" s="17">
        <v>260000</v>
      </c>
      <c r="K95" s="24">
        <v>0</v>
      </c>
      <c r="L95" s="17">
        <v>54105.999999999985</v>
      </c>
    </row>
    <row r="96" spans="1:12" x14ac:dyDescent="0.25">
      <c r="A96">
        <v>7</v>
      </c>
      <c r="B96" s="17">
        <v>281271.12466034858</v>
      </c>
      <c r="D96">
        <v>1.7363999999999999</v>
      </c>
      <c r="E96">
        <v>0.15088999999999997</v>
      </c>
      <c r="F96">
        <v>1.6878</v>
      </c>
      <c r="G96">
        <v>0.20209999999999995</v>
      </c>
      <c r="H96">
        <v>21</v>
      </c>
      <c r="I96" s="17">
        <v>210000</v>
      </c>
      <c r="K96" s="24">
        <v>0</v>
      </c>
      <c r="L96" s="17">
        <v>42440.999999999985</v>
      </c>
    </row>
    <row r="97" spans="1:12" x14ac:dyDescent="0.25">
      <c r="A97">
        <v>8</v>
      </c>
      <c r="B97" s="17">
        <v>168823.41972776438</v>
      </c>
      <c r="C97" s="17">
        <f>AVERAGE(B97:B113)</f>
        <v>1158962.3868484683</v>
      </c>
      <c r="D97">
        <v>1.7464</v>
      </c>
      <c r="E97">
        <v>0.16088999999999998</v>
      </c>
      <c r="F97">
        <v>1.6366000000000001</v>
      </c>
      <c r="G97">
        <v>0.15090000000000003</v>
      </c>
      <c r="H97">
        <f t="shared" ref="H97:H106" si="5">I97/10^4</f>
        <v>18</v>
      </c>
      <c r="I97" s="17">
        <v>180000</v>
      </c>
      <c r="K97" s="24">
        <v>0</v>
      </c>
      <c r="L97" s="17">
        <v>27162.000000000007</v>
      </c>
    </row>
    <row r="98" spans="1:12" x14ac:dyDescent="0.25">
      <c r="A98">
        <v>8</v>
      </c>
      <c r="B98" s="17">
        <v>10240.686800551894</v>
      </c>
      <c r="D98">
        <v>1.7811999999999999</v>
      </c>
      <c r="E98">
        <v>0.19568999999999992</v>
      </c>
      <c r="F98">
        <v>1.6860999999999999</v>
      </c>
      <c r="G98">
        <v>0.20039999999999991</v>
      </c>
      <c r="H98">
        <f t="shared" si="5"/>
        <v>1</v>
      </c>
      <c r="I98" s="17">
        <v>10000</v>
      </c>
      <c r="K98" s="24">
        <v>0</v>
      </c>
      <c r="L98" s="17">
        <v>2003.9999999999991</v>
      </c>
    </row>
    <row r="99" spans="1:12" x14ac:dyDescent="0.25">
      <c r="A99">
        <v>8</v>
      </c>
      <c r="B99" s="17">
        <v>7317770.3668413265</v>
      </c>
      <c r="D99">
        <v>1.6065</v>
      </c>
      <c r="E99">
        <v>2.0990000000000064E-2</v>
      </c>
      <c r="F99">
        <v>1.6904999999999999</v>
      </c>
      <c r="G99">
        <v>0.20479999999999987</v>
      </c>
      <c r="H99">
        <f t="shared" si="5"/>
        <v>75</v>
      </c>
      <c r="I99" s="17">
        <v>750000</v>
      </c>
      <c r="K99" s="24">
        <v>0</v>
      </c>
      <c r="L99" s="17">
        <v>153599.99999999991</v>
      </c>
    </row>
    <row r="100" spans="1:12" x14ac:dyDescent="0.25">
      <c r="A100">
        <v>8</v>
      </c>
      <c r="B100" s="17">
        <v>81289.5398214749</v>
      </c>
      <c r="D100">
        <v>1.7009000000000001</v>
      </c>
      <c r="E100">
        <v>0.1153900000000001</v>
      </c>
      <c r="F100">
        <v>1.7202</v>
      </c>
      <c r="G100">
        <v>0.23449999999999993</v>
      </c>
      <c r="H100">
        <f t="shared" si="5"/>
        <v>4</v>
      </c>
      <c r="I100" s="17">
        <v>40000</v>
      </c>
      <c r="K100" s="24">
        <v>0</v>
      </c>
      <c r="L100" s="17">
        <v>9379.9999999999964</v>
      </c>
    </row>
    <row r="101" spans="1:12" x14ac:dyDescent="0.25">
      <c r="A101">
        <v>8</v>
      </c>
      <c r="B101" s="17">
        <v>18320.954310150777</v>
      </c>
      <c r="D101">
        <v>1.7188000000000001</v>
      </c>
      <c r="E101">
        <v>0.13329000000000013</v>
      </c>
      <c r="F101">
        <v>1.7299</v>
      </c>
      <c r="G101">
        <v>0.24419999999999997</v>
      </c>
      <c r="H101">
        <f t="shared" si="5"/>
        <v>1</v>
      </c>
      <c r="I101" s="17">
        <v>10000</v>
      </c>
      <c r="K101" s="24">
        <v>0</v>
      </c>
      <c r="L101" s="17">
        <v>2441.9999999999995</v>
      </c>
    </row>
    <row r="102" spans="1:12" x14ac:dyDescent="0.25">
      <c r="A102">
        <v>8</v>
      </c>
      <c r="B102" s="17">
        <v>204520.9903121634</v>
      </c>
      <c r="D102">
        <v>1.6877</v>
      </c>
      <c r="E102">
        <v>0.10219</v>
      </c>
      <c r="F102">
        <v>1.5956999999999999</v>
      </c>
      <c r="G102">
        <v>0.10999999999999988</v>
      </c>
      <c r="H102">
        <f t="shared" si="5"/>
        <v>19</v>
      </c>
      <c r="I102" s="17">
        <v>190000</v>
      </c>
      <c r="K102" s="24">
        <v>0</v>
      </c>
      <c r="L102" s="17">
        <v>20899.999999999978</v>
      </c>
    </row>
    <row r="103" spans="1:12" x14ac:dyDescent="0.25">
      <c r="A103">
        <v>8</v>
      </c>
      <c r="B103" s="17">
        <v>33170.350088010964</v>
      </c>
      <c r="D103">
        <v>1.7388999999999999</v>
      </c>
      <c r="E103">
        <v>0.15338999999999992</v>
      </c>
      <c r="F103">
        <v>1.6553</v>
      </c>
      <c r="G103">
        <v>0.16959999999999997</v>
      </c>
      <c r="H103">
        <f t="shared" si="5"/>
        <v>3</v>
      </c>
      <c r="I103" s="17">
        <v>30000</v>
      </c>
      <c r="K103" s="24">
        <v>0</v>
      </c>
      <c r="L103" s="17">
        <v>5087.9999999999991</v>
      </c>
    </row>
    <row r="104" spans="1:12" x14ac:dyDescent="0.25">
      <c r="A104">
        <v>8</v>
      </c>
      <c r="B104" s="17">
        <v>50993.148314762271</v>
      </c>
      <c r="D104">
        <v>1.73</v>
      </c>
      <c r="E104">
        <v>0.14449000000000001</v>
      </c>
      <c r="F104">
        <v>1.7313000000000001</v>
      </c>
      <c r="G104">
        <v>0.24560000000000004</v>
      </c>
      <c r="H104">
        <f t="shared" si="5"/>
        <v>3</v>
      </c>
      <c r="I104" s="17">
        <v>30000</v>
      </c>
      <c r="K104" s="24">
        <v>0</v>
      </c>
      <c r="L104" s="17">
        <v>7368.0000000000009</v>
      </c>
    </row>
    <row r="105" spans="1:12" x14ac:dyDescent="0.25">
      <c r="A105">
        <v>8</v>
      </c>
      <c r="B105" s="17">
        <v>105083.97639582392</v>
      </c>
      <c r="D105">
        <v>1.6516</v>
      </c>
      <c r="E105">
        <v>6.6089999999999982E-2</v>
      </c>
      <c r="F105">
        <v>1.7172000000000001</v>
      </c>
      <c r="G105">
        <v>0.23150000000000004</v>
      </c>
      <c r="H105">
        <f t="shared" si="5"/>
        <v>3</v>
      </c>
      <c r="I105" s="17">
        <v>30000</v>
      </c>
      <c r="K105" s="24">
        <v>0</v>
      </c>
      <c r="L105" s="17">
        <v>6945.0000000000009</v>
      </c>
    </row>
    <row r="106" spans="1:12" x14ac:dyDescent="0.25">
      <c r="A106">
        <v>8</v>
      </c>
      <c r="B106" s="17">
        <v>233369.85443731421</v>
      </c>
      <c r="D106">
        <v>1.6494</v>
      </c>
      <c r="E106">
        <v>6.3890000000000002E-2</v>
      </c>
      <c r="F106">
        <v>1.6987000000000001</v>
      </c>
      <c r="G106">
        <v>0.21300000000000008</v>
      </c>
      <c r="H106">
        <f t="shared" si="5"/>
        <v>7</v>
      </c>
      <c r="I106" s="17">
        <v>70000</v>
      </c>
      <c r="K106" s="24">
        <v>0</v>
      </c>
      <c r="L106" s="17">
        <v>14910.000000000005</v>
      </c>
    </row>
    <row r="107" spans="1:12" x14ac:dyDescent="0.25">
      <c r="A107">
        <v>8</v>
      </c>
      <c r="B107" s="17">
        <v>1387435.6333676607</v>
      </c>
      <c r="D107">
        <v>1.6729000000000001</v>
      </c>
      <c r="E107">
        <v>8.7390000000000079E-2</v>
      </c>
      <c r="F107">
        <v>1.7383</v>
      </c>
      <c r="G107">
        <v>0.25259999999999994</v>
      </c>
      <c r="H107">
        <v>48</v>
      </c>
      <c r="I107" s="17">
        <v>480000</v>
      </c>
      <c r="K107" s="24">
        <v>0</v>
      </c>
      <c r="L107" s="17">
        <v>121247.99999999997</v>
      </c>
    </row>
    <row r="108" spans="1:12" x14ac:dyDescent="0.25">
      <c r="A108">
        <v>8</v>
      </c>
      <c r="B108" s="17">
        <v>1650295.8024227628</v>
      </c>
      <c r="D108">
        <v>1.6919999999999999</v>
      </c>
      <c r="E108">
        <v>0.10648999999999997</v>
      </c>
      <c r="F108">
        <v>1.7786</v>
      </c>
      <c r="G108">
        <v>0.29289999999999994</v>
      </c>
      <c r="H108">
        <v>60</v>
      </c>
      <c r="I108" s="17">
        <v>600000</v>
      </c>
      <c r="K108" s="24">
        <v>0</v>
      </c>
      <c r="L108" s="17">
        <v>175739.99999999997</v>
      </c>
    </row>
    <row r="109" spans="1:12" x14ac:dyDescent="0.25">
      <c r="A109">
        <v>8</v>
      </c>
      <c r="B109" s="17">
        <v>1588397.2369606562</v>
      </c>
      <c r="D109">
        <v>1.6854</v>
      </c>
      <c r="E109">
        <v>9.9890000000000034E-2</v>
      </c>
      <c r="F109">
        <v>1.7298</v>
      </c>
      <c r="G109">
        <v>0.24409999999999998</v>
      </c>
      <c r="H109">
        <v>65</v>
      </c>
      <c r="I109" s="17">
        <v>650000</v>
      </c>
      <c r="K109" s="24">
        <v>0</v>
      </c>
      <c r="L109" s="17">
        <v>158665</v>
      </c>
    </row>
    <row r="110" spans="1:12" x14ac:dyDescent="0.25">
      <c r="A110">
        <v>8</v>
      </c>
      <c r="B110" s="17">
        <v>1010264.5335022975</v>
      </c>
      <c r="D110">
        <v>1.7748999999999999</v>
      </c>
      <c r="E110">
        <v>0.18938999999999995</v>
      </c>
      <c r="F110">
        <v>1.7310000000000001</v>
      </c>
      <c r="G110">
        <v>0.24530000000000007</v>
      </c>
      <c r="H110">
        <v>78</v>
      </c>
      <c r="I110" s="17">
        <v>780000</v>
      </c>
      <c r="K110" s="24">
        <v>0</v>
      </c>
      <c r="L110" s="17">
        <v>191334.00000000006</v>
      </c>
    </row>
    <row r="111" spans="1:12" x14ac:dyDescent="0.25">
      <c r="A111">
        <v>8</v>
      </c>
      <c r="B111" s="17">
        <v>2158164.6068892968</v>
      </c>
      <c r="D111">
        <v>1.6996</v>
      </c>
      <c r="E111">
        <v>0.11409000000000002</v>
      </c>
      <c r="F111">
        <v>1.7202</v>
      </c>
      <c r="G111">
        <v>0.23449999999999993</v>
      </c>
      <c r="H111">
        <v>105</v>
      </c>
      <c r="I111" s="17">
        <v>1050000</v>
      </c>
      <c r="K111" s="24">
        <v>0</v>
      </c>
      <c r="L111" s="17">
        <v>246224.99999999994</v>
      </c>
    </row>
    <row r="112" spans="1:12" x14ac:dyDescent="0.25">
      <c r="A112">
        <v>8</v>
      </c>
      <c r="B112" s="17">
        <v>2558196.2943671406</v>
      </c>
      <c r="D112">
        <v>1.7199</v>
      </c>
      <c r="E112">
        <v>0.13439000000000001</v>
      </c>
      <c r="F112">
        <v>1.7675000000000001</v>
      </c>
      <c r="G112">
        <v>0.28180000000000005</v>
      </c>
      <c r="H112">
        <v>122</v>
      </c>
      <c r="I112" s="17">
        <v>1220000</v>
      </c>
      <c r="K112" s="24">
        <v>0</v>
      </c>
      <c r="L112" s="17">
        <v>343796.00000000006</v>
      </c>
    </row>
    <row r="113" spans="1:12" x14ac:dyDescent="0.25">
      <c r="A113">
        <v>8</v>
      </c>
      <c r="B113" s="17">
        <v>1126023.1818648053</v>
      </c>
      <c r="D113">
        <v>1.6830000000000001</v>
      </c>
      <c r="E113">
        <v>9.7490000000000077E-2</v>
      </c>
      <c r="F113">
        <v>1.7143999999999999</v>
      </c>
      <c r="G113">
        <v>0.2286999999999999</v>
      </c>
      <c r="H113">
        <v>48</v>
      </c>
      <c r="I113" s="17">
        <v>480000</v>
      </c>
      <c r="K113" s="24">
        <v>0</v>
      </c>
      <c r="L113" s="17">
        <v>109775.99999999996</v>
      </c>
    </row>
    <row r="114" spans="1:12" x14ac:dyDescent="0.25">
      <c r="A114">
        <v>9</v>
      </c>
      <c r="B114" s="17">
        <v>1069387.7551020402</v>
      </c>
      <c r="C114" s="17">
        <f>AVERAGE(B114:B130)</f>
        <v>775918.89776310162</v>
      </c>
      <c r="D114">
        <v>1.6938</v>
      </c>
      <c r="E114">
        <v>0.10829</v>
      </c>
      <c r="F114">
        <v>1.7083999999999999</v>
      </c>
      <c r="G114">
        <v>0.2226999999999999</v>
      </c>
      <c r="H114">
        <f t="shared" ref="H114:H123" si="6">I114/10^4</f>
        <v>52</v>
      </c>
      <c r="I114" s="17">
        <v>520000</v>
      </c>
      <c r="K114" s="24">
        <v>0</v>
      </c>
      <c r="L114" s="17">
        <v>115803.99999999994</v>
      </c>
    </row>
    <row r="115" spans="1:12" x14ac:dyDescent="0.25">
      <c r="A115">
        <v>9</v>
      </c>
      <c r="B115" s="17">
        <v>3478409.3805760862</v>
      </c>
      <c r="D115">
        <v>1.7032</v>
      </c>
      <c r="E115">
        <v>0.11769000000000007</v>
      </c>
      <c r="F115">
        <v>1.7022999999999999</v>
      </c>
      <c r="G115">
        <v>0.2165999999999999</v>
      </c>
      <c r="H115">
        <f t="shared" si="6"/>
        <v>189</v>
      </c>
      <c r="I115" s="17">
        <v>1890000</v>
      </c>
      <c r="K115" s="24">
        <v>0</v>
      </c>
      <c r="L115" s="17">
        <v>409373.99999999983</v>
      </c>
    </row>
    <row r="116" spans="1:12" x14ac:dyDescent="0.25">
      <c r="A116">
        <v>9</v>
      </c>
      <c r="B116" s="17">
        <v>249955.47640249328</v>
      </c>
      <c r="D116">
        <v>1.6192</v>
      </c>
      <c r="E116">
        <v>3.3689999999999998E-2</v>
      </c>
      <c r="F116">
        <v>1.7664</v>
      </c>
      <c r="G116">
        <v>0.28069999999999995</v>
      </c>
      <c r="H116">
        <f t="shared" si="6"/>
        <v>3</v>
      </c>
      <c r="I116" s="17">
        <v>30000</v>
      </c>
      <c r="K116" s="24">
        <v>0</v>
      </c>
      <c r="L116" s="17">
        <v>8420.9999999999982</v>
      </c>
    </row>
    <row r="117" spans="1:12" x14ac:dyDescent="0.25">
      <c r="A117">
        <v>9</v>
      </c>
      <c r="B117" s="17">
        <v>234260.32253232799</v>
      </c>
      <c r="D117">
        <v>1.7858000000000001</v>
      </c>
      <c r="E117">
        <v>0.20029000000000008</v>
      </c>
      <c r="F117">
        <v>1.6897</v>
      </c>
      <c r="G117">
        <v>0.20399999999999996</v>
      </c>
      <c r="H117">
        <f t="shared" si="6"/>
        <v>23</v>
      </c>
      <c r="I117" s="17">
        <v>230000</v>
      </c>
      <c r="K117" s="24">
        <v>0</v>
      </c>
      <c r="L117" s="17">
        <v>46919.999999999993</v>
      </c>
    </row>
    <row r="118" spans="1:12" x14ac:dyDescent="0.25">
      <c r="A118">
        <v>9</v>
      </c>
      <c r="B118" s="17">
        <v>22228.730414409139</v>
      </c>
      <c r="D118">
        <v>1.6537999999999999</v>
      </c>
      <c r="E118">
        <v>6.8289999999999962E-2</v>
      </c>
      <c r="F118">
        <v>1.6375</v>
      </c>
      <c r="G118">
        <v>0.15179999999999993</v>
      </c>
      <c r="H118">
        <f t="shared" si="6"/>
        <v>1</v>
      </c>
      <c r="I118" s="17">
        <v>10000</v>
      </c>
      <c r="K118" s="24">
        <v>0</v>
      </c>
      <c r="L118" s="17">
        <v>1517.9999999999993</v>
      </c>
    </row>
    <row r="119" spans="1:12" x14ac:dyDescent="0.25">
      <c r="A119">
        <v>9</v>
      </c>
      <c r="B119" s="17">
        <v>376323.37846424535</v>
      </c>
      <c r="D119">
        <v>1.7901</v>
      </c>
      <c r="E119">
        <v>0.20459000000000005</v>
      </c>
      <c r="F119">
        <v>1.7262999999999999</v>
      </c>
      <c r="G119">
        <v>0.24059999999999993</v>
      </c>
      <c r="H119">
        <f t="shared" si="6"/>
        <v>32</v>
      </c>
      <c r="I119" s="17">
        <v>320000</v>
      </c>
      <c r="K119" s="24">
        <v>0</v>
      </c>
      <c r="L119" s="17">
        <v>76991.999999999971</v>
      </c>
    </row>
    <row r="120" spans="1:12" x14ac:dyDescent="0.25">
      <c r="A120">
        <v>9</v>
      </c>
      <c r="B120" s="17">
        <v>508648.38552652899</v>
      </c>
      <c r="D120">
        <v>1.7704</v>
      </c>
      <c r="E120">
        <v>0.18489</v>
      </c>
      <c r="F120">
        <v>1.6700999999999999</v>
      </c>
      <c r="G120">
        <v>0.1843999999999999</v>
      </c>
      <c r="H120">
        <f t="shared" si="6"/>
        <v>51</v>
      </c>
      <c r="I120" s="17">
        <v>510000</v>
      </c>
      <c r="K120" s="24">
        <v>0</v>
      </c>
      <c r="L120" s="17">
        <v>94043.999999999942</v>
      </c>
    </row>
    <row r="121" spans="1:12" x14ac:dyDescent="0.25">
      <c r="A121">
        <v>9</v>
      </c>
      <c r="B121" s="17">
        <v>374441.81046364194</v>
      </c>
      <c r="D121">
        <v>1.7668999999999999</v>
      </c>
      <c r="E121">
        <v>0.18138999999999994</v>
      </c>
      <c r="F121">
        <v>1.6272</v>
      </c>
      <c r="G121">
        <v>0.14149999999999996</v>
      </c>
      <c r="H121">
        <f t="shared" si="6"/>
        <v>48</v>
      </c>
      <c r="I121" s="17">
        <v>480000</v>
      </c>
      <c r="K121" s="24">
        <v>0</v>
      </c>
      <c r="L121" s="17">
        <v>67919.999999999985</v>
      </c>
    </row>
    <row r="122" spans="1:12" x14ac:dyDescent="0.25">
      <c r="A122">
        <v>9</v>
      </c>
      <c r="B122" s="17">
        <v>1023593.6104772302</v>
      </c>
      <c r="D122">
        <v>1.6862999999999999</v>
      </c>
      <c r="E122">
        <v>0.10078999999999994</v>
      </c>
      <c r="F122">
        <v>1.6840999999999999</v>
      </c>
      <c r="G122">
        <v>0.19839999999999991</v>
      </c>
      <c r="H122">
        <f t="shared" si="6"/>
        <v>52</v>
      </c>
      <c r="I122" s="17">
        <v>520000</v>
      </c>
      <c r="K122" s="24">
        <v>0</v>
      </c>
      <c r="L122" s="17">
        <v>103167.99999999996</v>
      </c>
    </row>
    <row r="123" spans="1:12" x14ac:dyDescent="0.25">
      <c r="A123">
        <v>9</v>
      </c>
      <c r="B123" s="17">
        <v>0</v>
      </c>
      <c r="D123">
        <v>1.7810999999999999</v>
      </c>
      <c r="E123">
        <v>0.19558999999999993</v>
      </c>
      <c r="F123">
        <v>1.6644000000000001</v>
      </c>
      <c r="G123">
        <v>0.17870000000000008</v>
      </c>
      <c r="H123">
        <f t="shared" si="6"/>
        <v>0</v>
      </c>
      <c r="J123">
        <v>0</v>
      </c>
      <c r="K123" s="24">
        <v>0</v>
      </c>
      <c r="L123" s="17">
        <v>0</v>
      </c>
    </row>
    <row r="124" spans="1:12" x14ac:dyDescent="0.25">
      <c r="A124">
        <v>9</v>
      </c>
      <c r="B124" s="17">
        <v>1306750.7024071673</v>
      </c>
      <c r="D124">
        <v>1.7172000000000001</v>
      </c>
      <c r="E124">
        <v>0.13169000000000008</v>
      </c>
      <c r="F124">
        <v>1.6835</v>
      </c>
      <c r="G124">
        <v>0.19779999999999998</v>
      </c>
      <c r="H124">
        <v>87</v>
      </c>
      <c r="I124" s="17">
        <v>870000</v>
      </c>
      <c r="K124" s="24">
        <v>0</v>
      </c>
      <c r="L124" s="17">
        <v>172085.99999999997</v>
      </c>
    </row>
    <row r="125" spans="1:12" x14ac:dyDescent="0.25">
      <c r="A125">
        <v>9</v>
      </c>
      <c r="B125" s="17">
        <v>1567168.3860420547</v>
      </c>
      <c r="D125">
        <v>1.7628999999999999</v>
      </c>
      <c r="E125">
        <v>0.17738999999999994</v>
      </c>
      <c r="F125">
        <v>1.7637</v>
      </c>
      <c r="G125">
        <v>0.27800000000000002</v>
      </c>
      <c r="H125">
        <v>100</v>
      </c>
      <c r="I125" s="17">
        <v>1000000</v>
      </c>
      <c r="K125" s="24">
        <v>0</v>
      </c>
      <c r="L125" s="17">
        <v>278000</v>
      </c>
    </row>
    <row r="126" spans="1:12" x14ac:dyDescent="0.25">
      <c r="A126">
        <v>9</v>
      </c>
      <c r="B126" s="17">
        <v>159322.24982482957</v>
      </c>
      <c r="D126">
        <v>1.7424999999999999</v>
      </c>
      <c r="E126">
        <v>0.15698999999999996</v>
      </c>
      <c r="F126">
        <v>1.6780999999999999</v>
      </c>
      <c r="G126">
        <v>0.1923999999999999</v>
      </c>
      <c r="H126">
        <v>13</v>
      </c>
      <c r="I126" s="17">
        <v>130000</v>
      </c>
      <c r="K126" s="24">
        <v>0</v>
      </c>
      <c r="L126" s="17">
        <v>25011.999999999989</v>
      </c>
    </row>
    <row r="127" spans="1:12" x14ac:dyDescent="0.25">
      <c r="A127">
        <v>9</v>
      </c>
      <c r="B127" s="17">
        <v>1955748.3731019504</v>
      </c>
      <c r="D127">
        <v>1.7653000000000001</v>
      </c>
      <c r="E127">
        <v>0.17979000000000012</v>
      </c>
      <c r="F127">
        <v>1.7404999999999999</v>
      </c>
      <c r="G127">
        <v>0.25479999999999992</v>
      </c>
      <c r="H127">
        <v>138</v>
      </c>
      <c r="I127" s="17">
        <v>1380000</v>
      </c>
      <c r="K127" s="24">
        <v>0</v>
      </c>
      <c r="L127" s="17">
        <v>351623.99999999988</v>
      </c>
    </row>
    <row r="128" spans="1:12" x14ac:dyDescent="0.25">
      <c r="A128">
        <v>9</v>
      </c>
      <c r="B128" s="17">
        <v>20385.442978763229</v>
      </c>
      <c r="D128">
        <v>1.6923999999999999</v>
      </c>
      <c r="E128">
        <v>0.10688999999999993</v>
      </c>
      <c r="F128">
        <v>1.7036</v>
      </c>
      <c r="G128">
        <v>0.21789999999999998</v>
      </c>
      <c r="H128">
        <v>1</v>
      </c>
      <c r="I128" s="17">
        <v>10000</v>
      </c>
      <c r="K128" s="24">
        <v>0</v>
      </c>
      <c r="L128" s="17">
        <v>2179</v>
      </c>
    </row>
    <row r="129" spans="1:12" x14ac:dyDescent="0.25">
      <c r="A129">
        <v>9</v>
      </c>
      <c r="B129" s="17">
        <v>584327.08688245295</v>
      </c>
      <c r="D129">
        <v>1.744</v>
      </c>
      <c r="E129">
        <v>0.15849000000000002</v>
      </c>
      <c r="F129">
        <v>1.7503</v>
      </c>
      <c r="G129">
        <v>0.26459999999999995</v>
      </c>
      <c r="H129">
        <v>35</v>
      </c>
      <c r="I129" s="17">
        <v>350000</v>
      </c>
      <c r="K129" s="24">
        <v>0</v>
      </c>
      <c r="L129" s="17">
        <v>92609.999999999985</v>
      </c>
    </row>
    <row r="130" spans="1:12" x14ac:dyDescent="0.25">
      <c r="A130">
        <v>9</v>
      </c>
      <c r="B130" s="17">
        <v>259670.17077650552</v>
      </c>
      <c r="D130">
        <v>1.8413999999999999</v>
      </c>
      <c r="E130">
        <v>0.25588999999999995</v>
      </c>
      <c r="F130">
        <v>1.7746</v>
      </c>
      <c r="G130">
        <v>0.28889999999999993</v>
      </c>
      <c r="H130">
        <v>23</v>
      </c>
      <c r="I130" s="17">
        <v>230000</v>
      </c>
      <c r="K130" s="24">
        <v>0</v>
      </c>
      <c r="L130" s="17">
        <v>66446.999999999985</v>
      </c>
    </row>
    <row r="131" spans="1:12" x14ac:dyDescent="0.25">
      <c r="A131">
        <v>10</v>
      </c>
      <c r="B131" s="17">
        <v>48612.116823557808</v>
      </c>
      <c r="C131" s="17">
        <f>AVERAGE(B131:B147)</f>
        <v>906859.41343966697</v>
      </c>
      <c r="D131">
        <v>1.7098</v>
      </c>
      <c r="E131">
        <v>0.12429000000000001</v>
      </c>
      <c r="F131">
        <v>1.7878000000000001</v>
      </c>
      <c r="G131">
        <v>0.30210000000000004</v>
      </c>
      <c r="H131">
        <f t="shared" ref="H131:H140" si="7">I131/10^4</f>
        <v>2</v>
      </c>
      <c r="I131" s="17">
        <v>20000</v>
      </c>
      <c r="K131" s="24">
        <v>0</v>
      </c>
      <c r="L131" s="17">
        <v>6042.0000000000009</v>
      </c>
    </row>
    <row r="132" spans="1:12" x14ac:dyDescent="0.25">
      <c r="A132">
        <v>10</v>
      </c>
      <c r="B132" s="17">
        <v>29349.308974435022</v>
      </c>
      <c r="D132">
        <v>1.7541</v>
      </c>
      <c r="E132">
        <v>0.16859000000000002</v>
      </c>
      <c r="F132">
        <v>1.7331000000000001</v>
      </c>
      <c r="G132">
        <v>0.24740000000000006</v>
      </c>
      <c r="H132">
        <f t="shared" si="7"/>
        <v>2</v>
      </c>
      <c r="I132" s="17">
        <v>20000</v>
      </c>
      <c r="K132" s="24">
        <v>0</v>
      </c>
      <c r="L132" s="17">
        <v>4948.0000000000009</v>
      </c>
    </row>
    <row r="133" spans="1:12" x14ac:dyDescent="0.25">
      <c r="A133">
        <v>10</v>
      </c>
      <c r="B133" s="17">
        <v>14288.393024564022</v>
      </c>
      <c r="D133">
        <v>1.7455000000000001</v>
      </c>
      <c r="E133">
        <v>0.15999000000000008</v>
      </c>
      <c r="F133">
        <v>1.7142999999999999</v>
      </c>
      <c r="G133">
        <v>0.22859999999999991</v>
      </c>
      <c r="H133">
        <f t="shared" si="7"/>
        <v>1</v>
      </c>
      <c r="I133" s="17">
        <v>10000</v>
      </c>
      <c r="K133" s="24">
        <v>0</v>
      </c>
      <c r="L133" s="17">
        <v>2285.9999999999991</v>
      </c>
    </row>
    <row r="134" spans="1:12" x14ac:dyDescent="0.25">
      <c r="A134">
        <v>10</v>
      </c>
      <c r="B134" s="17">
        <v>92557.598662693417</v>
      </c>
      <c r="D134">
        <v>1.7231000000000001</v>
      </c>
      <c r="E134">
        <v>0.1375900000000001</v>
      </c>
      <c r="F134">
        <v>1.7403999999999999</v>
      </c>
      <c r="G134">
        <v>0.25469999999999993</v>
      </c>
      <c r="H134">
        <f t="shared" si="7"/>
        <v>5</v>
      </c>
      <c r="I134" s="17">
        <v>50000</v>
      </c>
      <c r="K134" s="24">
        <v>0</v>
      </c>
      <c r="L134" s="17">
        <v>12734.999999999996</v>
      </c>
    </row>
    <row r="135" spans="1:12" x14ac:dyDescent="0.25">
      <c r="A135">
        <v>10</v>
      </c>
      <c r="B135" s="17">
        <v>174141.30508131444</v>
      </c>
      <c r="D135">
        <v>1.7337</v>
      </c>
      <c r="E135">
        <v>0.14819000000000004</v>
      </c>
      <c r="F135">
        <v>1.7202999999999999</v>
      </c>
      <c r="G135">
        <v>0.23459999999999992</v>
      </c>
      <c r="H135">
        <f t="shared" si="7"/>
        <v>11</v>
      </c>
      <c r="I135" s="17">
        <v>110000</v>
      </c>
      <c r="K135" s="24">
        <v>0</v>
      </c>
      <c r="L135" s="17">
        <v>25805.999999999993</v>
      </c>
    </row>
    <row r="136" spans="1:12" x14ac:dyDescent="0.25">
      <c r="A136">
        <v>10</v>
      </c>
      <c r="B136" s="17">
        <v>1558864.904195973</v>
      </c>
      <c r="D136">
        <v>1.7092000000000001</v>
      </c>
      <c r="E136">
        <v>0.12369000000000008</v>
      </c>
      <c r="F136">
        <v>1.6729000000000001</v>
      </c>
      <c r="G136">
        <v>0.18720000000000003</v>
      </c>
      <c r="H136">
        <f t="shared" si="7"/>
        <v>103</v>
      </c>
      <c r="I136" s="17">
        <v>1030000</v>
      </c>
      <c r="K136" s="24">
        <v>0</v>
      </c>
      <c r="L136" s="17">
        <v>192816.00000000003</v>
      </c>
    </row>
    <row r="137" spans="1:12" x14ac:dyDescent="0.25">
      <c r="A137">
        <v>10</v>
      </c>
      <c r="B137" s="17">
        <v>97945.108413245747</v>
      </c>
      <c r="D137">
        <v>1.7971999999999999</v>
      </c>
      <c r="E137">
        <v>0.21168999999999993</v>
      </c>
      <c r="F137">
        <v>1.6337999999999999</v>
      </c>
      <c r="G137">
        <v>0.1480999999999999</v>
      </c>
      <c r="H137">
        <f t="shared" si="7"/>
        <v>14</v>
      </c>
      <c r="I137" s="17">
        <v>140000</v>
      </c>
      <c r="K137" s="24">
        <v>0</v>
      </c>
      <c r="L137" s="17">
        <v>20733.999999999985</v>
      </c>
    </row>
    <row r="138" spans="1:12" x14ac:dyDescent="0.25">
      <c r="A138">
        <v>10</v>
      </c>
      <c r="B138" s="17">
        <v>155248.50693390035</v>
      </c>
      <c r="D138">
        <v>1.6842999999999999</v>
      </c>
      <c r="E138">
        <v>9.8789999999999933E-2</v>
      </c>
      <c r="F138">
        <v>1.7048000000000001</v>
      </c>
      <c r="G138">
        <v>0.21910000000000007</v>
      </c>
      <c r="H138">
        <f t="shared" si="7"/>
        <v>7</v>
      </c>
      <c r="I138" s="17">
        <v>70000</v>
      </c>
      <c r="K138" s="24">
        <v>0</v>
      </c>
      <c r="L138" s="17">
        <v>15337.000000000005</v>
      </c>
    </row>
    <row r="139" spans="1:12" x14ac:dyDescent="0.25">
      <c r="A139">
        <v>10</v>
      </c>
      <c r="B139" s="17">
        <v>54314.462851915829</v>
      </c>
      <c r="D139">
        <v>1.6839</v>
      </c>
      <c r="E139">
        <v>9.8389999999999977E-2</v>
      </c>
      <c r="F139">
        <v>1.7528999999999999</v>
      </c>
      <c r="G139">
        <v>0.26719999999999988</v>
      </c>
      <c r="H139">
        <f t="shared" si="7"/>
        <v>2</v>
      </c>
      <c r="I139" s="17">
        <v>20000</v>
      </c>
      <c r="K139" s="24">
        <v>0</v>
      </c>
      <c r="L139" s="17">
        <v>5343.9999999999973</v>
      </c>
    </row>
    <row r="140" spans="1:12" x14ac:dyDescent="0.25">
      <c r="A140">
        <v>10</v>
      </c>
      <c r="B140" s="17">
        <v>2221.9253718051477</v>
      </c>
      <c r="D140">
        <v>1.6978</v>
      </c>
      <c r="E140">
        <v>0.11229</v>
      </c>
      <c r="F140">
        <v>1.7352000000000001</v>
      </c>
      <c r="G140">
        <v>0.24950000000000006</v>
      </c>
      <c r="H140">
        <f t="shared" si="7"/>
        <v>0</v>
      </c>
      <c r="J140">
        <v>10</v>
      </c>
      <c r="K140" s="24">
        <v>1000</v>
      </c>
      <c r="L140" s="17">
        <v>249.50000000000006</v>
      </c>
    </row>
    <row r="141" spans="1:12" x14ac:dyDescent="0.25">
      <c r="A141">
        <v>10</v>
      </c>
      <c r="B141" s="17">
        <v>2567673.1631439254</v>
      </c>
      <c r="D141">
        <v>1.6948000000000001</v>
      </c>
      <c r="E141">
        <v>0.10929000000000011</v>
      </c>
      <c r="F141">
        <v>1.7749999999999999</v>
      </c>
      <c r="G141">
        <v>0.28929999999999989</v>
      </c>
      <c r="H141">
        <v>97</v>
      </c>
      <c r="I141" s="17">
        <v>970000</v>
      </c>
      <c r="K141" s="24">
        <v>0</v>
      </c>
      <c r="L141" s="17">
        <v>280620.99999999988</v>
      </c>
    </row>
    <row r="142" spans="1:12" x14ac:dyDescent="0.25">
      <c r="A142">
        <v>10</v>
      </c>
      <c r="B142" s="17">
        <v>305172.54285500379</v>
      </c>
      <c r="D142">
        <v>1.7191000000000001</v>
      </c>
      <c r="E142">
        <v>0.1335900000000001</v>
      </c>
      <c r="F142">
        <v>1.5221</v>
      </c>
      <c r="G142">
        <v>3.6399999999999988E-2</v>
      </c>
      <c r="H142">
        <v>112</v>
      </c>
      <c r="I142" s="17">
        <v>1120000</v>
      </c>
      <c r="K142" s="24">
        <v>0</v>
      </c>
      <c r="L142" s="17">
        <v>40767.999999999985</v>
      </c>
    </row>
    <row r="143" spans="1:12" x14ac:dyDescent="0.25">
      <c r="A143">
        <v>10</v>
      </c>
      <c r="B143" s="17">
        <v>332003.83030101145</v>
      </c>
      <c r="D143">
        <v>1.8257000000000001</v>
      </c>
      <c r="E143">
        <v>0.24019000000000013</v>
      </c>
      <c r="F143">
        <v>1.7705</v>
      </c>
      <c r="G143">
        <v>0.28479999999999994</v>
      </c>
      <c r="H143">
        <v>28</v>
      </c>
      <c r="I143" s="17">
        <v>280000</v>
      </c>
      <c r="K143" s="24">
        <v>0</v>
      </c>
      <c r="L143" s="17">
        <v>79743.999999999985</v>
      </c>
    </row>
    <row r="144" spans="1:12" x14ac:dyDescent="0.25">
      <c r="A144">
        <v>10</v>
      </c>
      <c r="B144" s="17">
        <v>2241250.4028359619</v>
      </c>
      <c r="D144">
        <v>1.6786000000000001</v>
      </c>
      <c r="E144">
        <v>9.3090000000000117E-2</v>
      </c>
      <c r="F144">
        <v>1.7970999999999999</v>
      </c>
      <c r="G144">
        <v>0.3113999999999999</v>
      </c>
      <c r="H144">
        <v>67</v>
      </c>
      <c r="I144" s="17">
        <v>670000</v>
      </c>
      <c r="K144" s="24">
        <v>0</v>
      </c>
      <c r="L144" s="17">
        <v>208637.99999999994</v>
      </c>
    </row>
    <row r="145" spans="1:12" x14ac:dyDescent="0.25">
      <c r="A145">
        <v>10</v>
      </c>
      <c r="B145" s="17">
        <v>463485.44929094706</v>
      </c>
      <c r="D145">
        <v>1.7343</v>
      </c>
      <c r="E145">
        <v>0.14878999999999998</v>
      </c>
      <c r="F145">
        <v>1.7235</v>
      </c>
      <c r="G145">
        <v>0.23780000000000001</v>
      </c>
      <c r="H145">
        <v>29</v>
      </c>
      <c r="I145" s="17">
        <v>290000</v>
      </c>
      <c r="K145" s="24">
        <v>0</v>
      </c>
      <c r="L145" s="17">
        <v>68962</v>
      </c>
    </row>
    <row r="146" spans="1:12" x14ac:dyDescent="0.25">
      <c r="A146">
        <v>10</v>
      </c>
      <c r="B146" s="17">
        <v>4453109.5156234242</v>
      </c>
      <c r="D146">
        <v>1.6843999999999999</v>
      </c>
      <c r="E146">
        <v>9.8889999999999922E-2</v>
      </c>
      <c r="F146">
        <v>1.8095000000000001</v>
      </c>
      <c r="G146">
        <v>0.32380000000000009</v>
      </c>
      <c r="H146">
        <v>136</v>
      </c>
      <c r="I146" s="17">
        <v>1360000</v>
      </c>
      <c r="K146" s="24">
        <v>0</v>
      </c>
      <c r="L146" s="17">
        <v>440368.00000000012</v>
      </c>
    </row>
    <row r="147" spans="1:12" x14ac:dyDescent="0.25">
      <c r="A147">
        <v>10</v>
      </c>
      <c r="B147" s="17">
        <v>2826371.4940906609</v>
      </c>
      <c r="D147">
        <v>1.6422000000000001</v>
      </c>
      <c r="E147">
        <v>5.6690000000000129E-2</v>
      </c>
      <c r="F147">
        <v>1.7667999999999999</v>
      </c>
      <c r="G147">
        <v>0.28109999999999991</v>
      </c>
      <c r="H147">
        <v>57</v>
      </c>
      <c r="I147" s="17">
        <v>570000</v>
      </c>
      <c r="K147" s="24">
        <v>0</v>
      </c>
      <c r="L147" s="17">
        <v>160226.99999999994</v>
      </c>
    </row>
    <row r="148" spans="1:12" x14ac:dyDescent="0.25">
      <c r="A148">
        <v>11</v>
      </c>
      <c r="B148" s="17">
        <v>1717730.7157211341</v>
      </c>
      <c r="C148" s="17">
        <f>AVERAGE(B148:B163)</f>
        <v>1791574.275269222</v>
      </c>
      <c r="D148">
        <v>1.6501999999999999</v>
      </c>
      <c r="E148">
        <v>6.4689999999999914E-2</v>
      </c>
      <c r="F148">
        <v>1.6709000000000001</v>
      </c>
      <c r="G148">
        <v>0.18520000000000003</v>
      </c>
      <c r="H148">
        <f t="shared" ref="H148:H157" si="8">I148/10^4</f>
        <v>60</v>
      </c>
      <c r="I148" s="17">
        <v>600000</v>
      </c>
      <c r="K148" s="24">
        <v>0</v>
      </c>
      <c r="L148" s="17">
        <v>111120.00000000001</v>
      </c>
    </row>
    <row r="149" spans="1:12" x14ac:dyDescent="0.25">
      <c r="A149">
        <v>11</v>
      </c>
      <c r="B149" s="17">
        <v>2097082.6182887892</v>
      </c>
      <c r="D149">
        <v>1.6263000000000001</v>
      </c>
      <c r="E149">
        <v>4.0790000000000104E-2</v>
      </c>
      <c r="F149">
        <v>1.6501999999999999</v>
      </c>
      <c r="G149">
        <v>0.16449999999999987</v>
      </c>
      <c r="H149">
        <f t="shared" si="8"/>
        <v>52</v>
      </c>
      <c r="I149" s="17">
        <v>520000</v>
      </c>
      <c r="K149" s="24">
        <v>0</v>
      </c>
      <c r="L149" s="17">
        <v>85539.999999999927</v>
      </c>
    </row>
    <row r="150" spans="1:12" x14ac:dyDescent="0.25">
      <c r="A150">
        <v>11</v>
      </c>
      <c r="B150" s="17">
        <v>1876868.8293370937</v>
      </c>
      <c r="D150">
        <v>1.6635</v>
      </c>
      <c r="E150">
        <v>7.7990000000000004E-2</v>
      </c>
      <c r="F150">
        <v>1.6758</v>
      </c>
      <c r="G150">
        <v>0.19009999999999994</v>
      </c>
      <c r="H150">
        <f t="shared" si="8"/>
        <v>77</v>
      </c>
      <c r="I150" s="17">
        <v>770000</v>
      </c>
      <c r="K150" s="24">
        <v>0</v>
      </c>
      <c r="L150" s="17">
        <v>146376.99999999994</v>
      </c>
    </row>
    <row r="151" spans="1:12" x14ac:dyDescent="0.25">
      <c r="A151">
        <v>11</v>
      </c>
      <c r="B151" s="17">
        <v>2289467.7236693106</v>
      </c>
      <c r="D151">
        <v>1.7002999999999999</v>
      </c>
      <c r="E151">
        <v>0.11478999999999995</v>
      </c>
      <c r="F151">
        <v>1.6586000000000001</v>
      </c>
      <c r="G151">
        <v>0.17290000000000005</v>
      </c>
      <c r="H151">
        <f t="shared" si="8"/>
        <v>152</v>
      </c>
      <c r="I151" s="17">
        <v>1520000</v>
      </c>
      <c r="K151" s="24">
        <v>0</v>
      </c>
      <c r="L151" s="17">
        <v>262808.00000000006</v>
      </c>
    </row>
    <row r="152" spans="1:12" x14ac:dyDescent="0.25">
      <c r="A152">
        <v>11</v>
      </c>
      <c r="B152" s="17">
        <v>2111560.7451644535</v>
      </c>
      <c r="D152">
        <v>1.6977</v>
      </c>
      <c r="E152">
        <v>0.11219000000000001</v>
      </c>
      <c r="F152">
        <v>1.6203000000000001</v>
      </c>
      <c r="G152">
        <v>0.13460000000000005</v>
      </c>
      <c r="H152">
        <f t="shared" si="8"/>
        <v>176</v>
      </c>
      <c r="I152" s="17">
        <v>1760000</v>
      </c>
      <c r="K152" s="24">
        <v>0</v>
      </c>
      <c r="L152" s="17">
        <v>236896.00000000009</v>
      </c>
    </row>
    <row r="153" spans="1:12" x14ac:dyDescent="0.25">
      <c r="A153">
        <v>11</v>
      </c>
      <c r="B153" s="17">
        <v>426384.3502394915</v>
      </c>
      <c r="D153">
        <v>1.8089</v>
      </c>
      <c r="E153">
        <v>0.22338999999999998</v>
      </c>
      <c r="F153">
        <v>1.6127</v>
      </c>
      <c r="G153">
        <v>0.127</v>
      </c>
      <c r="H153">
        <f t="shared" si="8"/>
        <v>75</v>
      </c>
      <c r="I153" s="17">
        <v>750000</v>
      </c>
      <c r="K153" s="24">
        <v>0</v>
      </c>
      <c r="L153" s="17">
        <v>95250</v>
      </c>
    </row>
    <row r="154" spans="1:12" x14ac:dyDescent="0.25">
      <c r="A154">
        <v>11</v>
      </c>
      <c r="B154" s="17">
        <v>169479.81084030546</v>
      </c>
      <c r="D154">
        <v>1.613</v>
      </c>
      <c r="E154">
        <v>2.7490000000000014E-2</v>
      </c>
      <c r="F154">
        <v>1.641</v>
      </c>
      <c r="G154">
        <v>0.15529999999999999</v>
      </c>
      <c r="H154">
        <f t="shared" si="8"/>
        <v>3</v>
      </c>
      <c r="I154" s="17">
        <v>30000</v>
      </c>
      <c r="K154" s="24">
        <v>0</v>
      </c>
      <c r="L154" s="17">
        <v>4659</v>
      </c>
    </row>
    <row r="155" spans="1:12" x14ac:dyDescent="0.25">
      <c r="A155">
        <v>11</v>
      </c>
      <c r="B155" s="17">
        <v>3564766.8393782373</v>
      </c>
      <c r="D155">
        <v>1.6492</v>
      </c>
      <c r="E155">
        <v>6.3690000000000024E-2</v>
      </c>
      <c r="F155">
        <v>1.6749000000000001</v>
      </c>
      <c r="G155">
        <v>0.18920000000000003</v>
      </c>
      <c r="H155">
        <f t="shared" si="8"/>
        <v>120</v>
      </c>
      <c r="I155" s="17">
        <v>1200000</v>
      </c>
      <c r="K155" s="24">
        <v>0</v>
      </c>
      <c r="L155" s="17">
        <v>227040.00000000003</v>
      </c>
    </row>
    <row r="156" spans="1:12" x14ac:dyDescent="0.25">
      <c r="A156">
        <v>11</v>
      </c>
      <c r="B156" s="17">
        <v>89116.932217120935</v>
      </c>
      <c r="D156">
        <v>1.6966000000000001</v>
      </c>
      <c r="E156">
        <v>0.11109000000000013</v>
      </c>
      <c r="F156">
        <v>1.5351999999999999</v>
      </c>
      <c r="G156">
        <v>4.9499999999999877E-2</v>
      </c>
      <c r="H156">
        <f t="shared" si="8"/>
        <v>20</v>
      </c>
      <c r="I156" s="17">
        <v>200000</v>
      </c>
      <c r="K156" s="24">
        <v>0</v>
      </c>
      <c r="L156" s="17">
        <v>9899.9999999999764</v>
      </c>
    </row>
    <row r="157" spans="1:12" x14ac:dyDescent="0.25">
      <c r="A157">
        <v>11</v>
      </c>
      <c r="B157" s="17">
        <v>1224133.6735533781</v>
      </c>
      <c r="D157">
        <v>1.7070000000000001</v>
      </c>
      <c r="E157">
        <v>0.1214900000000001</v>
      </c>
      <c r="F157">
        <v>1.6287</v>
      </c>
      <c r="G157">
        <v>0.14300000000000002</v>
      </c>
      <c r="H157">
        <f t="shared" si="8"/>
        <v>104</v>
      </c>
      <c r="I157" s="17">
        <v>1040000</v>
      </c>
      <c r="K157" s="24">
        <v>0</v>
      </c>
      <c r="L157" s="17">
        <v>148720.00000000003</v>
      </c>
    </row>
    <row r="158" spans="1:12" x14ac:dyDescent="0.25">
      <c r="A158">
        <v>11</v>
      </c>
      <c r="B158" s="17">
        <v>1050099.4412349639</v>
      </c>
      <c r="D158">
        <v>1.6911</v>
      </c>
      <c r="E158">
        <v>0.10559000000000007</v>
      </c>
      <c r="F158">
        <v>1.5912999999999999</v>
      </c>
      <c r="G158">
        <v>0.10559999999999992</v>
      </c>
      <c r="H158">
        <v>105</v>
      </c>
      <c r="I158" s="17">
        <v>1050000</v>
      </c>
      <c r="K158" s="24">
        <v>0</v>
      </c>
      <c r="L158" s="17">
        <v>110879.99999999991</v>
      </c>
    </row>
    <row r="159" spans="1:12" x14ac:dyDescent="0.25">
      <c r="A159">
        <v>11</v>
      </c>
      <c r="B159" s="17">
        <v>765078.04617484706</v>
      </c>
      <c r="D159">
        <v>1.754</v>
      </c>
      <c r="E159">
        <v>0.16849000000000003</v>
      </c>
      <c r="F159">
        <v>1.7336</v>
      </c>
      <c r="G159">
        <v>0.24790000000000001</v>
      </c>
      <c r="H159">
        <v>52</v>
      </c>
      <c r="I159" s="17">
        <v>520000</v>
      </c>
      <c r="K159" s="24">
        <v>0</v>
      </c>
      <c r="L159" s="17">
        <v>128908</v>
      </c>
    </row>
    <row r="160" spans="1:12" x14ac:dyDescent="0.25">
      <c r="A160">
        <v>11</v>
      </c>
      <c r="B160" s="17">
        <v>7714217.4768193243</v>
      </c>
      <c r="D160">
        <v>1.6211</v>
      </c>
      <c r="E160">
        <v>3.5590000000000011E-2</v>
      </c>
      <c r="F160">
        <v>1.7125999999999999</v>
      </c>
      <c r="G160">
        <v>0.22689999999999988</v>
      </c>
      <c r="H160">
        <v>121</v>
      </c>
      <c r="I160" s="17">
        <v>1210000</v>
      </c>
      <c r="K160" s="24">
        <v>0</v>
      </c>
      <c r="L160" s="17">
        <v>274548.99999999983</v>
      </c>
    </row>
    <row r="161" spans="1:12" x14ac:dyDescent="0.25">
      <c r="A161">
        <v>11</v>
      </c>
      <c r="B161" s="17">
        <v>1035109.7178683362</v>
      </c>
      <c r="D161">
        <v>1.6206</v>
      </c>
      <c r="E161">
        <v>3.5090000000000066E-2</v>
      </c>
      <c r="F161">
        <v>1.7650999999999999</v>
      </c>
      <c r="G161">
        <v>0.27939999999999987</v>
      </c>
      <c r="H161">
        <v>13</v>
      </c>
      <c r="I161" s="17">
        <v>130000</v>
      </c>
      <c r="K161" s="24">
        <v>0</v>
      </c>
      <c r="L161" s="17">
        <v>36321.999999999985</v>
      </c>
    </row>
    <row r="162" spans="1:12" x14ac:dyDescent="0.25">
      <c r="A162">
        <v>11</v>
      </c>
      <c r="B162" s="17">
        <v>441213.7769538493</v>
      </c>
      <c r="D162">
        <v>1.6879999999999999</v>
      </c>
      <c r="E162">
        <v>0.10248999999999997</v>
      </c>
      <c r="F162">
        <v>1.7237</v>
      </c>
      <c r="G162">
        <v>0.23799999999999999</v>
      </c>
      <c r="H162">
        <v>19</v>
      </c>
      <c r="I162" s="17">
        <v>190000</v>
      </c>
      <c r="K162" s="24">
        <v>0</v>
      </c>
      <c r="L162" s="17">
        <v>45220</v>
      </c>
    </row>
    <row r="163" spans="1:12" x14ac:dyDescent="0.25">
      <c r="A163">
        <v>11</v>
      </c>
      <c r="B163" s="17">
        <v>2092877.7068469133</v>
      </c>
      <c r="D163">
        <v>1.6654</v>
      </c>
      <c r="E163">
        <v>7.9890000000000017E-2</v>
      </c>
      <c r="F163">
        <v>1.6757</v>
      </c>
      <c r="G163">
        <v>0.18999999999999995</v>
      </c>
      <c r="H163">
        <v>88</v>
      </c>
      <c r="I163" s="17">
        <v>880000</v>
      </c>
      <c r="K163" s="24">
        <v>0</v>
      </c>
      <c r="L163" s="17">
        <v>167199.99999999994</v>
      </c>
    </row>
    <row r="164" spans="1:12" x14ac:dyDescent="0.25">
      <c r="A164">
        <v>12</v>
      </c>
      <c r="B164" s="17">
        <v>158462.77182082363</v>
      </c>
      <c r="C164" s="17">
        <f>AVERAGE(B164:B179)</f>
        <v>1353133.5829591975</v>
      </c>
      <c r="D164">
        <v>1.6853</v>
      </c>
      <c r="E164">
        <v>9.9790000000000045E-2</v>
      </c>
      <c r="F164">
        <v>1.6614</v>
      </c>
      <c r="G164">
        <v>0.17569999999999997</v>
      </c>
      <c r="H164">
        <f t="shared" ref="H164:H173" si="9">I164/10^4</f>
        <v>9</v>
      </c>
      <c r="I164" s="17">
        <v>90000</v>
      </c>
      <c r="K164" s="24">
        <v>0</v>
      </c>
      <c r="L164" s="17">
        <v>15812.999999999996</v>
      </c>
    </row>
    <row r="165" spans="1:12" x14ac:dyDescent="0.25">
      <c r="A165">
        <v>12</v>
      </c>
      <c r="B165" s="17">
        <v>147466.70206646304</v>
      </c>
      <c r="D165">
        <v>1.8115000000000001</v>
      </c>
      <c r="E165">
        <v>0.22599000000000014</v>
      </c>
      <c r="F165">
        <v>1.6611</v>
      </c>
      <c r="G165">
        <v>0.1754</v>
      </c>
      <c r="H165">
        <f t="shared" si="9"/>
        <v>19</v>
      </c>
      <c r="I165" s="17">
        <v>190000</v>
      </c>
      <c r="K165" s="24">
        <v>0</v>
      </c>
      <c r="L165" s="17">
        <v>33326</v>
      </c>
    </row>
    <row r="166" spans="1:12" x14ac:dyDescent="0.25">
      <c r="A166">
        <v>12</v>
      </c>
      <c r="B166" s="17">
        <v>173805.53469293439</v>
      </c>
      <c r="D166">
        <v>1.7585999999999999</v>
      </c>
      <c r="E166">
        <v>0.17308999999999997</v>
      </c>
      <c r="F166">
        <v>1.6165</v>
      </c>
      <c r="G166">
        <v>0.13080000000000003</v>
      </c>
      <c r="H166">
        <f t="shared" si="9"/>
        <v>23</v>
      </c>
      <c r="I166" s="17">
        <v>230000</v>
      </c>
      <c r="K166" s="24">
        <v>0</v>
      </c>
      <c r="L166" s="17">
        <v>30084.000000000007</v>
      </c>
    </row>
    <row r="167" spans="1:12" x14ac:dyDescent="0.25">
      <c r="A167">
        <v>12</v>
      </c>
      <c r="B167" s="17">
        <v>195398.00383499663</v>
      </c>
      <c r="D167">
        <v>1.7888999999999999</v>
      </c>
      <c r="E167">
        <v>0.20338999999999996</v>
      </c>
      <c r="F167">
        <v>1.6138999999999999</v>
      </c>
      <c r="G167">
        <v>0.12819999999999987</v>
      </c>
      <c r="H167">
        <f t="shared" si="9"/>
        <v>31</v>
      </c>
      <c r="I167" s="17">
        <v>310000</v>
      </c>
      <c r="K167" s="24">
        <v>0</v>
      </c>
      <c r="L167" s="17">
        <v>39741.999999999956</v>
      </c>
    </row>
    <row r="168" spans="1:12" x14ac:dyDescent="0.25">
      <c r="A168">
        <v>12</v>
      </c>
      <c r="B168" s="17">
        <v>20832.621447690635</v>
      </c>
      <c r="D168">
        <v>1.7611000000000001</v>
      </c>
      <c r="E168">
        <v>0.17559000000000013</v>
      </c>
      <c r="F168">
        <v>1.6686000000000001</v>
      </c>
      <c r="G168">
        <v>0.18290000000000006</v>
      </c>
      <c r="H168">
        <f t="shared" si="9"/>
        <v>2</v>
      </c>
      <c r="I168" s="17">
        <v>20000</v>
      </c>
      <c r="K168" s="24">
        <v>0</v>
      </c>
      <c r="L168" s="17">
        <v>3658.0000000000014</v>
      </c>
    </row>
    <row r="169" spans="1:12" x14ac:dyDescent="0.25">
      <c r="A169">
        <v>12</v>
      </c>
      <c r="B169" s="17">
        <v>819637.62323474535</v>
      </c>
      <c r="D169">
        <v>1.6980999999999999</v>
      </c>
      <c r="E169">
        <v>0.11258999999999997</v>
      </c>
      <c r="F169">
        <v>1.6476</v>
      </c>
      <c r="G169">
        <v>0.16189999999999993</v>
      </c>
      <c r="H169">
        <f t="shared" si="9"/>
        <v>57</v>
      </c>
      <c r="I169" s="17">
        <v>570000</v>
      </c>
      <c r="K169" s="24">
        <v>0</v>
      </c>
      <c r="L169" s="17">
        <v>92282.999999999956</v>
      </c>
    </row>
    <row r="170" spans="1:12" x14ac:dyDescent="0.25">
      <c r="A170">
        <v>12</v>
      </c>
      <c r="B170" s="17">
        <v>104356.22835977125</v>
      </c>
      <c r="D170">
        <v>1.7097</v>
      </c>
      <c r="E170">
        <v>0.12419000000000002</v>
      </c>
      <c r="F170">
        <v>1.6476999999999999</v>
      </c>
      <c r="G170">
        <v>0.16199999999999992</v>
      </c>
      <c r="H170">
        <f t="shared" si="9"/>
        <v>8</v>
      </c>
      <c r="I170" s="17">
        <v>80000</v>
      </c>
      <c r="K170" s="24">
        <v>0</v>
      </c>
      <c r="L170" s="17">
        <v>12959.999999999995</v>
      </c>
    </row>
    <row r="171" spans="1:12" x14ac:dyDescent="0.25">
      <c r="A171">
        <v>12</v>
      </c>
      <c r="B171" s="17">
        <v>9553618.7949980535</v>
      </c>
      <c r="D171">
        <v>1.6119000000000001</v>
      </c>
      <c r="E171">
        <v>2.6390000000000136E-2</v>
      </c>
      <c r="F171">
        <v>1.6958</v>
      </c>
      <c r="G171">
        <v>0.21009999999999995</v>
      </c>
      <c r="H171">
        <f t="shared" si="9"/>
        <v>120</v>
      </c>
      <c r="I171" s="17">
        <v>1200000</v>
      </c>
      <c r="K171" s="24">
        <v>0</v>
      </c>
      <c r="L171" s="17">
        <v>252119.99999999994</v>
      </c>
    </row>
    <row r="172" spans="1:12" x14ac:dyDescent="0.25">
      <c r="A172">
        <v>12</v>
      </c>
      <c r="B172" s="17">
        <v>29576.467255300056</v>
      </c>
      <c r="D172">
        <v>1.7972999999999999</v>
      </c>
      <c r="E172">
        <v>0.21178999999999992</v>
      </c>
      <c r="F172">
        <v>1.6944999999999999</v>
      </c>
      <c r="G172">
        <v>0.20879999999999987</v>
      </c>
      <c r="H172">
        <f t="shared" si="9"/>
        <v>3</v>
      </c>
      <c r="I172" s="17">
        <v>30000</v>
      </c>
      <c r="K172" s="24">
        <v>0</v>
      </c>
      <c r="L172" s="17">
        <v>6263.9999999999964</v>
      </c>
    </row>
    <row r="173" spans="1:12" x14ac:dyDescent="0.25">
      <c r="A173">
        <v>12</v>
      </c>
      <c r="B173" s="17">
        <v>39037.33638940825</v>
      </c>
      <c r="D173">
        <v>1.7513000000000001</v>
      </c>
      <c r="E173">
        <v>0.1657900000000001</v>
      </c>
      <c r="F173">
        <v>1.6475</v>
      </c>
      <c r="G173">
        <v>0.16179999999999994</v>
      </c>
      <c r="H173">
        <f t="shared" si="9"/>
        <v>4</v>
      </c>
      <c r="I173" s="17">
        <v>40000</v>
      </c>
      <c r="K173" s="24">
        <v>0</v>
      </c>
      <c r="L173" s="17">
        <v>6471.9999999999982</v>
      </c>
    </row>
    <row r="174" spans="1:12" x14ac:dyDescent="0.25">
      <c r="A174">
        <v>12</v>
      </c>
      <c r="B174" s="17">
        <v>1748781.22178754</v>
      </c>
      <c r="D174">
        <v>1.6852</v>
      </c>
      <c r="E174">
        <v>9.9690000000000056E-2</v>
      </c>
      <c r="F174">
        <v>1.7581</v>
      </c>
      <c r="G174">
        <v>0.27239999999999998</v>
      </c>
      <c r="H174">
        <v>64</v>
      </c>
      <c r="I174" s="17">
        <v>640000</v>
      </c>
      <c r="K174" s="24">
        <v>0</v>
      </c>
      <c r="L174" s="17">
        <v>174335.99999999997</v>
      </c>
    </row>
    <row r="175" spans="1:12" x14ac:dyDescent="0.25">
      <c r="A175">
        <v>12</v>
      </c>
      <c r="B175" s="17">
        <v>2060850.5201679098</v>
      </c>
      <c r="D175">
        <v>1.6403000000000001</v>
      </c>
      <c r="E175">
        <v>5.4790000000000116E-2</v>
      </c>
      <c r="F175">
        <v>1.7071000000000001</v>
      </c>
      <c r="G175">
        <v>0.22140000000000004</v>
      </c>
      <c r="H175">
        <v>51</v>
      </c>
      <c r="I175" s="17">
        <v>510000</v>
      </c>
      <c r="K175" s="24">
        <v>0</v>
      </c>
      <c r="L175" s="17">
        <v>112914.00000000001</v>
      </c>
    </row>
    <row r="176" spans="1:12" x14ac:dyDescent="0.25">
      <c r="A176">
        <v>12</v>
      </c>
      <c r="B176" s="17">
        <v>98037.353592909159</v>
      </c>
      <c r="D176">
        <v>1.6171</v>
      </c>
      <c r="E176">
        <v>3.1590000000000007E-2</v>
      </c>
      <c r="F176">
        <v>1.7954000000000001</v>
      </c>
      <c r="G176">
        <v>0.30970000000000009</v>
      </c>
      <c r="H176">
        <v>1</v>
      </c>
      <c r="I176" s="17">
        <v>10000</v>
      </c>
      <c r="K176" s="24">
        <v>0</v>
      </c>
      <c r="L176" s="17">
        <v>3097.0000000000009</v>
      </c>
    </row>
    <row r="177" spans="1:12" x14ac:dyDescent="0.25">
      <c r="A177">
        <v>12</v>
      </c>
      <c r="B177" s="17">
        <v>1429654.5234574552</v>
      </c>
      <c r="D177">
        <v>1.6598999999999999</v>
      </c>
      <c r="E177">
        <v>7.4389999999999956E-2</v>
      </c>
      <c r="F177">
        <v>1.7169000000000001</v>
      </c>
      <c r="G177">
        <v>0.23120000000000007</v>
      </c>
      <c r="H177">
        <v>46</v>
      </c>
      <c r="I177" s="17">
        <v>460000</v>
      </c>
      <c r="K177" s="24">
        <v>0</v>
      </c>
      <c r="L177" s="17">
        <v>106352.00000000003</v>
      </c>
    </row>
    <row r="178" spans="1:12" x14ac:dyDescent="0.25">
      <c r="A178">
        <v>12</v>
      </c>
      <c r="B178" s="17">
        <v>3960687.6193783628</v>
      </c>
      <c r="D178">
        <v>1.6431</v>
      </c>
      <c r="E178">
        <v>5.759000000000003E-2</v>
      </c>
      <c r="F178">
        <v>1.7233000000000001</v>
      </c>
      <c r="G178">
        <v>0.23760000000000003</v>
      </c>
      <c r="H178">
        <v>96</v>
      </c>
      <c r="I178" s="17">
        <v>960000</v>
      </c>
      <c r="K178" s="24">
        <v>0</v>
      </c>
      <c r="L178" s="17">
        <v>228096.00000000003</v>
      </c>
    </row>
    <row r="179" spans="1:12" x14ac:dyDescent="0.25">
      <c r="A179">
        <v>12</v>
      </c>
      <c r="B179" s="17">
        <v>1109934.0048627958</v>
      </c>
      <c r="D179">
        <v>1.6143000000000001</v>
      </c>
      <c r="E179">
        <v>2.8790000000000093E-2</v>
      </c>
      <c r="F179">
        <v>1.7762</v>
      </c>
      <c r="G179">
        <v>0.29049999999999998</v>
      </c>
      <c r="H179">
        <v>11</v>
      </c>
      <c r="I179" s="17">
        <v>110000</v>
      </c>
      <c r="K179" s="24">
        <v>0</v>
      </c>
      <c r="L179" s="17">
        <v>31954.999999999996</v>
      </c>
    </row>
    <row r="180" spans="1:12" x14ac:dyDescent="0.25">
      <c r="A180">
        <v>13</v>
      </c>
      <c r="B180" s="17">
        <v>1450872.1852204248</v>
      </c>
      <c r="C180" s="17">
        <f>AVERAGE(B180:B194)</f>
        <v>1764996.6671793326</v>
      </c>
      <c r="D180">
        <v>1.6800999999999999</v>
      </c>
      <c r="E180">
        <v>9.4589999999999952E-2</v>
      </c>
      <c r="F180">
        <v>1.6398999999999999</v>
      </c>
      <c r="G180">
        <v>0.15419999999999989</v>
      </c>
      <c r="H180">
        <f t="shared" ref="H180:H188" si="10">I180/10^4</f>
        <v>89</v>
      </c>
      <c r="I180" s="17">
        <v>890000</v>
      </c>
      <c r="K180" s="24">
        <v>0</v>
      </c>
      <c r="L180" s="17">
        <v>137237.99999999991</v>
      </c>
    </row>
    <row r="181" spans="1:12" x14ac:dyDescent="0.25">
      <c r="A181">
        <v>13</v>
      </c>
      <c r="B181" s="17">
        <v>1865786.960673668</v>
      </c>
      <c r="D181">
        <v>1.7007000000000001</v>
      </c>
      <c r="E181">
        <v>0.11519000000000013</v>
      </c>
      <c r="F181">
        <v>1.6648000000000001</v>
      </c>
      <c r="G181">
        <v>0.17910000000000004</v>
      </c>
      <c r="H181">
        <f t="shared" si="10"/>
        <v>120</v>
      </c>
      <c r="I181" s="17">
        <v>1200000</v>
      </c>
      <c r="K181" s="24">
        <v>0</v>
      </c>
      <c r="L181" s="17">
        <v>214920.00000000006</v>
      </c>
    </row>
    <row r="182" spans="1:12" x14ac:dyDescent="0.25">
      <c r="A182">
        <v>13</v>
      </c>
      <c r="B182" s="17">
        <v>4012062.7261761087</v>
      </c>
      <c r="D182">
        <v>1.6767000000000001</v>
      </c>
      <c r="E182">
        <v>9.1190000000000104E-2</v>
      </c>
      <c r="F182">
        <v>1.6519999999999999</v>
      </c>
      <c r="G182">
        <v>0.16629999999999989</v>
      </c>
      <c r="H182">
        <f t="shared" si="10"/>
        <v>220</v>
      </c>
      <c r="I182" s="17">
        <v>2200000</v>
      </c>
      <c r="K182" s="24">
        <v>0</v>
      </c>
      <c r="L182" s="17">
        <v>365859.99999999977</v>
      </c>
    </row>
    <row r="183" spans="1:12" x14ac:dyDescent="0.25">
      <c r="A183">
        <v>13</v>
      </c>
      <c r="B183" s="17">
        <v>13176.400917906582</v>
      </c>
      <c r="D183">
        <v>1.7205999999999999</v>
      </c>
      <c r="E183">
        <v>0.13508999999999993</v>
      </c>
      <c r="F183">
        <v>1.6637</v>
      </c>
      <c r="G183">
        <v>0.17799999999999994</v>
      </c>
      <c r="H183">
        <f t="shared" si="10"/>
        <v>1</v>
      </c>
      <c r="I183" s="17">
        <v>10000</v>
      </c>
      <c r="K183" s="24">
        <v>0</v>
      </c>
      <c r="L183" s="17">
        <v>1779.9999999999993</v>
      </c>
    </row>
    <row r="184" spans="1:12" x14ac:dyDescent="0.25">
      <c r="A184">
        <v>13</v>
      </c>
      <c r="B184" s="17">
        <v>658149.19621891738</v>
      </c>
      <c r="D184">
        <v>1.7516</v>
      </c>
      <c r="E184">
        <v>0.16609000000000007</v>
      </c>
      <c r="F184">
        <v>1.6809000000000001</v>
      </c>
      <c r="G184">
        <v>0.19520000000000004</v>
      </c>
      <c r="H184">
        <f t="shared" si="10"/>
        <v>56</v>
      </c>
      <c r="I184" s="17">
        <v>560000</v>
      </c>
      <c r="K184" s="24">
        <v>0</v>
      </c>
      <c r="L184" s="17">
        <v>109312.00000000003</v>
      </c>
    </row>
    <row r="185" spans="1:12" x14ac:dyDescent="0.25">
      <c r="A185">
        <v>13</v>
      </c>
      <c r="B185" s="17">
        <v>3649056.6037735883</v>
      </c>
      <c r="D185">
        <v>1.6559999999999999</v>
      </c>
      <c r="E185">
        <v>7.0489999999999942E-2</v>
      </c>
      <c r="F185">
        <v>1.6791</v>
      </c>
      <c r="G185">
        <v>0.19340000000000002</v>
      </c>
      <c r="H185">
        <f t="shared" si="10"/>
        <v>133</v>
      </c>
      <c r="I185" s="17">
        <v>1330000</v>
      </c>
      <c r="K185" s="24">
        <v>0</v>
      </c>
      <c r="L185" s="17">
        <v>257222.00000000003</v>
      </c>
    </row>
    <row r="186" spans="1:12" x14ac:dyDescent="0.25">
      <c r="A186">
        <v>13</v>
      </c>
      <c r="B186" s="17">
        <v>1259385.3238562418</v>
      </c>
      <c r="D186">
        <v>1.6854</v>
      </c>
      <c r="E186">
        <v>9.9890000000000034E-2</v>
      </c>
      <c r="F186">
        <v>1.6707000000000001</v>
      </c>
      <c r="G186">
        <v>0.18500000000000005</v>
      </c>
      <c r="H186">
        <f t="shared" si="10"/>
        <v>68</v>
      </c>
      <c r="I186" s="17">
        <v>680000</v>
      </c>
      <c r="K186" s="24">
        <v>0</v>
      </c>
      <c r="L186" s="17">
        <v>125800.00000000003</v>
      </c>
    </row>
    <row r="187" spans="1:12" x14ac:dyDescent="0.25">
      <c r="A187">
        <v>13</v>
      </c>
      <c r="B187" s="17">
        <v>2183471.620530142</v>
      </c>
      <c r="D187">
        <v>1.7217</v>
      </c>
      <c r="E187">
        <v>0.13619000000000003</v>
      </c>
      <c r="F187">
        <v>1.6704000000000001</v>
      </c>
      <c r="G187">
        <v>0.18470000000000009</v>
      </c>
      <c r="H187">
        <f t="shared" si="10"/>
        <v>161</v>
      </c>
      <c r="I187" s="17">
        <v>1610000</v>
      </c>
      <c r="K187" s="24">
        <v>0</v>
      </c>
      <c r="L187" s="17">
        <v>297367.00000000012</v>
      </c>
    </row>
    <row r="188" spans="1:12" x14ac:dyDescent="0.25">
      <c r="A188">
        <v>13</v>
      </c>
      <c r="B188" s="17">
        <v>327386.62173052964</v>
      </c>
      <c r="D188">
        <v>1.722</v>
      </c>
      <c r="E188">
        <v>0.13649</v>
      </c>
      <c r="F188">
        <v>1.6512</v>
      </c>
      <c r="G188">
        <v>0.16549999999999998</v>
      </c>
      <c r="H188">
        <f t="shared" si="10"/>
        <v>27</v>
      </c>
      <c r="I188" s="17">
        <v>270000</v>
      </c>
      <c r="K188" s="24">
        <v>0</v>
      </c>
      <c r="L188" s="17">
        <v>44684.999999999993</v>
      </c>
    </row>
    <row r="189" spans="1:12" x14ac:dyDescent="0.25">
      <c r="A189">
        <v>13</v>
      </c>
      <c r="B189" s="17">
        <v>773967.96751635533</v>
      </c>
      <c r="D189">
        <v>1.7184999999999999</v>
      </c>
      <c r="E189">
        <v>0.13298999999999994</v>
      </c>
      <c r="F189">
        <v>1.7047000000000001</v>
      </c>
      <c r="G189">
        <v>0.21900000000000008</v>
      </c>
      <c r="H189">
        <v>47</v>
      </c>
      <c r="I189" s="17">
        <v>470000</v>
      </c>
      <c r="K189" s="24">
        <v>0</v>
      </c>
      <c r="L189" s="17">
        <v>102930.00000000004</v>
      </c>
    </row>
    <row r="190" spans="1:12" x14ac:dyDescent="0.25">
      <c r="A190">
        <v>13</v>
      </c>
      <c r="B190" s="17">
        <v>916318.76434047788</v>
      </c>
      <c r="D190">
        <v>1.7642</v>
      </c>
      <c r="E190">
        <v>0.17869000000000002</v>
      </c>
      <c r="F190">
        <v>1.7456</v>
      </c>
      <c r="G190">
        <v>0.25990000000000002</v>
      </c>
      <c r="H190">
        <v>63</v>
      </c>
      <c r="I190" s="17">
        <v>630000</v>
      </c>
      <c r="K190" s="24">
        <v>0</v>
      </c>
      <c r="L190" s="17">
        <v>163737</v>
      </c>
    </row>
    <row r="191" spans="1:12" x14ac:dyDescent="0.25">
      <c r="A191">
        <v>13</v>
      </c>
      <c r="B191" s="17">
        <v>870600.2034587994</v>
      </c>
      <c r="D191">
        <v>1.615</v>
      </c>
      <c r="E191">
        <v>2.9490000000000016E-2</v>
      </c>
      <c r="F191">
        <v>1.7191000000000001</v>
      </c>
      <c r="G191">
        <v>0.23340000000000005</v>
      </c>
      <c r="H191">
        <v>11</v>
      </c>
      <c r="I191" s="17">
        <v>110000</v>
      </c>
      <c r="K191" s="24">
        <v>0</v>
      </c>
      <c r="L191" s="17">
        <v>25674.000000000007</v>
      </c>
    </row>
    <row r="192" spans="1:12" x14ac:dyDescent="0.25">
      <c r="A192">
        <v>13</v>
      </c>
      <c r="B192" s="17">
        <v>5453207.9336995939</v>
      </c>
      <c r="D192">
        <v>1.6929000000000001</v>
      </c>
      <c r="E192">
        <v>0.1073900000000001</v>
      </c>
      <c r="F192">
        <v>1.8147</v>
      </c>
      <c r="G192">
        <v>0.32899999999999996</v>
      </c>
      <c r="H192">
        <v>178</v>
      </c>
      <c r="I192" s="17">
        <v>1780000</v>
      </c>
      <c r="K192" s="24">
        <v>0</v>
      </c>
      <c r="L192" s="17">
        <v>585619.99999999988</v>
      </c>
    </row>
    <row r="193" spans="1:12" x14ac:dyDescent="0.25">
      <c r="A193">
        <v>13</v>
      </c>
      <c r="B193" s="17">
        <v>1062161.0573647625</v>
      </c>
      <c r="D193">
        <v>1.6589</v>
      </c>
      <c r="E193">
        <v>7.3390000000000066E-2</v>
      </c>
      <c r="F193">
        <v>1.7544999999999999</v>
      </c>
      <c r="G193">
        <v>0.26879999999999993</v>
      </c>
      <c r="H193">
        <v>29</v>
      </c>
      <c r="I193" s="17">
        <v>290000</v>
      </c>
      <c r="K193" s="24">
        <v>0</v>
      </c>
      <c r="L193" s="17">
        <v>77951.999999999985</v>
      </c>
    </row>
    <row r="194" spans="1:12" x14ac:dyDescent="0.25">
      <c r="A194">
        <v>13</v>
      </c>
      <c r="B194" s="17">
        <v>1979346.4422124785</v>
      </c>
      <c r="D194">
        <v>1.6561999999999999</v>
      </c>
      <c r="E194">
        <v>7.068999999999992E-2</v>
      </c>
      <c r="F194">
        <v>1.7771999999999999</v>
      </c>
      <c r="G194">
        <v>0.29149999999999987</v>
      </c>
      <c r="H194">
        <v>48</v>
      </c>
      <c r="I194" s="17">
        <v>480000</v>
      </c>
      <c r="K194" s="24">
        <v>0</v>
      </c>
      <c r="L194" s="17">
        <v>139919.99999999994</v>
      </c>
    </row>
    <row r="195" spans="1:12" x14ac:dyDescent="0.25">
      <c r="A195">
        <v>14</v>
      </c>
      <c r="B195" s="17">
        <v>2015101.4524891879</v>
      </c>
      <c r="C195" s="17">
        <f>AVERAGE(B195:B207)</f>
        <v>1018404.6368372826</v>
      </c>
      <c r="D195">
        <v>1.6757</v>
      </c>
      <c r="E195">
        <v>9.0189999999999992E-2</v>
      </c>
      <c r="F195">
        <v>1.6358999999999999</v>
      </c>
      <c r="G195">
        <v>0.15019999999999989</v>
      </c>
      <c r="H195">
        <f t="shared" ref="H195:H203" si="11">I195/10^4</f>
        <v>121</v>
      </c>
      <c r="I195" s="17">
        <v>1210000</v>
      </c>
      <c r="K195" s="24">
        <v>0</v>
      </c>
      <c r="L195" s="17">
        <v>181741.99999999985</v>
      </c>
    </row>
    <row r="196" spans="1:12" x14ac:dyDescent="0.25">
      <c r="A196">
        <v>14</v>
      </c>
      <c r="B196" s="17">
        <v>454027.26146220631</v>
      </c>
      <c r="D196">
        <v>1.6419999999999999</v>
      </c>
      <c r="E196">
        <v>5.6489999999999929E-2</v>
      </c>
      <c r="F196">
        <v>1.6689000000000001</v>
      </c>
      <c r="G196">
        <v>0.18320000000000003</v>
      </c>
      <c r="H196">
        <f t="shared" si="11"/>
        <v>14</v>
      </c>
      <c r="I196" s="17">
        <v>140000</v>
      </c>
      <c r="K196" s="24">
        <v>0</v>
      </c>
      <c r="L196" s="17">
        <v>25648.000000000004</v>
      </c>
    </row>
    <row r="197" spans="1:12" x14ac:dyDescent="0.25">
      <c r="A197">
        <v>14</v>
      </c>
      <c r="B197" s="17">
        <v>297661.36576239445</v>
      </c>
      <c r="D197">
        <v>1.81</v>
      </c>
      <c r="E197">
        <v>0.22449000000000008</v>
      </c>
      <c r="F197">
        <v>1.6662999999999999</v>
      </c>
      <c r="G197">
        <v>0.18059999999999987</v>
      </c>
      <c r="H197">
        <f t="shared" si="11"/>
        <v>37</v>
      </c>
      <c r="I197" s="17">
        <v>370000</v>
      </c>
      <c r="K197" s="24">
        <v>0</v>
      </c>
      <c r="L197" s="17">
        <v>66821.999999999956</v>
      </c>
    </row>
    <row r="198" spans="1:12" x14ac:dyDescent="0.25">
      <c r="A198">
        <v>14</v>
      </c>
      <c r="B198" s="17">
        <v>111526.41680977856</v>
      </c>
      <c r="D198">
        <v>1.6845000000000001</v>
      </c>
      <c r="E198">
        <v>9.8990000000000133E-2</v>
      </c>
      <c r="F198">
        <v>1.7064999999999999</v>
      </c>
      <c r="G198">
        <v>0.22079999999999989</v>
      </c>
      <c r="H198">
        <f t="shared" si="11"/>
        <v>5</v>
      </c>
      <c r="I198" s="17">
        <v>50000</v>
      </c>
      <c r="K198" s="24">
        <v>0</v>
      </c>
      <c r="L198" s="17">
        <v>11039.999999999995</v>
      </c>
    </row>
    <row r="199" spans="1:12" x14ac:dyDescent="0.25">
      <c r="A199">
        <v>14</v>
      </c>
      <c r="B199" s="17">
        <v>117089.26310944023</v>
      </c>
      <c r="D199">
        <v>1.8462000000000001</v>
      </c>
      <c r="E199">
        <v>0.26069000000000009</v>
      </c>
      <c r="F199">
        <v>1.7204999999999999</v>
      </c>
      <c r="G199">
        <v>0.2347999999999999</v>
      </c>
      <c r="H199">
        <f t="shared" si="11"/>
        <v>13</v>
      </c>
      <c r="I199" s="17">
        <v>130000</v>
      </c>
      <c r="K199" s="24">
        <v>0</v>
      </c>
      <c r="L199" s="17">
        <v>30523.999999999985</v>
      </c>
    </row>
    <row r="200" spans="1:12" x14ac:dyDescent="0.25">
      <c r="A200">
        <v>14</v>
      </c>
      <c r="B200" s="17">
        <v>69694.621989799212</v>
      </c>
      <c r="D200">
        <v>1.7403999999999999</v>
      </c>
      <c r="E200">
        <v>0.15488999999999997</v>
      </c>
      <c r="F200">
        <v>1.7016</v>
      </c>
      <c r="G200">
        <v>0.21589999999999998</v>
      </c>
      <c r="H200">
        <f t="shared" si="11"/>
        <v>5</v>
      </c>
      <c r="I200" s="17">
        <v>50000</v>
      </c>
      <c r="K200" s="24">
        <v>0</v>
      </c>
      <c r="L200" s="17">
        <v>10794.999999999998</v>
      </c>
    </row>
    <row r="201" spans="1:12" x14ac:dyDescent="0.25">
      <c r="A201">
        <v>14</v>
      </c>
      <c r="B201" s="17">
        <v>610634.37324564904</v>
      </c>
      <c r="D201">
        <v>1.7101999999999999</v>
      </c>
      <c r="E201">
        <v>0.12468999999999997</v>
      </c>
      <c r="F201">
        <v>1.6476999999999999</v>
      </c>
      <c r="G201">
        <v>0.16199999999999992</v>
      </c>
      <c r="H201">
        <f t="shared" si="11"/>
        <v>47</v>
      </c>
      <c r="I201" s="17">
        <v>470000</v>
      </c>
      <c r="K201" s="24">
        <v>0</v>
      </c>
      <c r="L201" s="17">
        <v>76139.999999999956</v>
      </c>
    </row>
    <row r="202" spans="1:12" x14ac:dyDescent="0.25">
      <c r="A202">
        <v>14</v>
      </c>
      <c r="B202" s="17">
        <v>508392.03408992093</v>
      </c>
      <c r="D202">
        <v>1.7004999999999999</v>
      </c>
      <c r="E202">
        <v>0.11498999999999993</v>
      </c>
      <c r="F202">
        <v>1.6436999999999999</v>
      </c>
      <c r="G202">
        <v>0.15799999999999992</v>
      </c>
      <c r="H202">
        <f t="shared" si="11"/>
        <v>37</v>
      </c>
      <c r="I202" s="17">
        <v>370000</v>
      </c>
      <c r="K202" s="24">
        <v>0</v>
      </c>
      <c r="L202" s="17">
        <v>58459.999999999971</v>
      </c>
    </row>
    <row r="203" spans="1:12" x14ac:dyDescent="0.25">
      <c r="A203">
        <v>14</v>
      </c>
      <c r="B203" s="17">
        <v>239178.58534142113</v>
      </c>
      <c r="D203">
        <v>1.7652000000000001</v>
      </c>
      <c r="E203">
        <v>0.17969000000000013</v>
      </c>
      <c r="F203">
        <v>1.7119</v>
      </c>
      <c r="G203">
        <v>0.22619999999999996</v>
      </c>
      <c r="H203">
        <f t="shared" si="11"/>
        <v>19</v>
      </c>
      <c r="I203" s="17">
        <v>190000</v>
      </c>
      <c r="K203" s="24">
        <v>0</v>
      </c>
      <c r="L203" s="17">
        <v>42977.999999999993</v>
      </c>
    </row>
    <row r="204" spans="1:12" x14ac:dyDescent="0.25">
      <c r="A204">
        <v>14</v>
      </c>
      <c r="B204" s="17">
        <v>2603626.4112213468</v>
      </c>
      <c r="D204">
        <v>1.6732</v>
      </c>
      <c r="E204">
        <v>8.7690000000000046E-2</v>
      </c>
      <c r="F204">
        <v>1.7575000000000001</v>
      </c>
      <c r="G204">
        <v>0.27180000000000004</v>
      </c>
      <c r="H204">
        <v>84</v>
      </c>
      <c r="I204" s="17">
        <v>840000</v>
      </c>
      <c r="K204" s="24">
        <v>0</v>
      </c>
      <c r="L204" s="17">
        <v>228312.00000000003</v>
      </c>
    </row>
    <row r="205" spans="1:12" x14ac:dyDescent="0.25">
      <c r="A205">
        <v>14</v>
      </c>
      <c r="B205" s="17">
        <v>1635353.9774592386</v>
      </c>
      <c r="D205">
        <v>1.6769000000000001</v>
      </c>
      <c r="E205">
        <v>9.1390000000000082E-2</v>
      </c>
      <c r="F205">
        <v>1.6961999999999999</v>
      </c>
      <c r="G205">
        <v>0.21049999999999991</v>
      </c>
      <c r="H205">
        <v>71</v>
      </c>
      <c r="I205" s="17">
        <v>710000</v>
      </c>
      <c r="K205" s="24">
        <v>0</v>
      </c>
      <c r="L205" s="17">
        <v>149454.99999999994</v>
      </c>
    </row>
    <row r="206" spans="1:12" x14ac:dyDescent="0.25">
      <c r="A206">
        <v>14</v>
      </c>
      <c r="B206" s="17">
        <v>2330783.1847937549</v>
      </c>
      <c r="D206">
        <v>1.7122999999999999</v>
      </c>
      <c r="E206">
        <v>0.12678999999999996</v>
      </c>
      <c r="F206">
        <v>1.6704000000000001</v>
      </c>
      <c r="G206">
        <v>0.18470000000000009</v>
      </c>
      <c r="H206">
        <v>160</v>
      </c>
      <c r="I206" s="17">
        <v>1600000</v>
      </c>
      <c r="K206" s="24">
        <v>0</v>
      </c>
      <c r="L206" s="17">
        <v>295520.00000000012</v>
      </c>
    </row>
    <row r="207" spans="1:12" x14ac:dyDescent="0.25">
      <c r="A207">
        <v>14</v>
      </c>
      <c r="B207" s="17">
        <v>2246191.3311105357</v>
      </c>
      <c r="D207">
        <v>1.6245000000000001</v>
      </c>
      <c r="E207">
        <v>3.899000000000008E-2</v>
      </c>
      <c r="F207">
        <v>1.7223999999999999</v>
      </c>
      <c r="G207">
        <v>0.23669999999999991</v>
      </c>
      <c r="H207">
        <v>37</v>
      </c>
      <c r="I207" s="17">
        <v>370000</v>
      </c>
      <c r="K207" s="24">
        <v>0</v>
      </c>
      <c r="L207" s="17">
        <v>87578.999999999971</v>
      </c>
    </row>
    <row r="208" spans="1:12" x14ac:dyDescent="0.25">
      <c r="A208">
        <v>15</v>
      </c>
      <c r="B208" s="17">
        <v>6569878.1329041105</v>
      </c>
      <c r="C208" s="17">
        <f>AVERAGE(B208:B216)</f>
        <v>1728704.1283750911</v>
      </c>
      <c r="D208">
        <v>1.629</v>
      </c>
      <c r="E208">
        <v>4.3490000000000029E-2</v>
      </c>
      <c r="F208">
        <v>1.7199</v>
      </c>
      <c r="G208">
        <v>0.23419999999999996</v>
      </c>
      <c r="H208">
        <f t="shared" ref="H208:H239" si="12">I208/10^4</f>
        <v>122</v>
      </c>
      <c r="I208" s="17">
        <v>1220000</v>
      </c>
      <c r="K208" s="24">
        <v>0</v>
      </c>
      <c r="L208" s="17">
        <v>285723.99999999994</v>
      </c>
    </row>
    <row r="209" spans="1:12" x14ac:dyDescent="0.25">
      <c r="A209">
        <v>15</v>
      </c>
      <c r="B209" s="17">
        <v>1909276.9155821549</v>
      </c>
      <c r="D209">
        <v>1.7292000000000001</v>
      </c>
      <c r="E209">
        <v>0.1436900000000001</v>
      </c>
      <c r="F209">
        <v>1.649</v>
      </c>
      <c r="G209">
        <v>0.1633</v>
      </c>
      <c r="H209">
        <f t="shared" si="12"/>
        <v>168</v>
      </c>
      <c r="I209" s="17">
        <v>1680000</v>
      </c>
      <c r="K209" s="24">
        <v>0</v>
      </c>
      <c r="L209" s="17">
        <v>274344</v>
      </c>
    </row>
    <row r="210" spans="1:12" x14ac:dyDescent="0.25">
      <c r="A210">
        <v>15</v>
      </c>
      <c r="B210" s="17">
        <v>1281919.8906823813</v>
      </c>
      <c r="D210">
        <v>1.7025999999999999</v>
      </c>
      <c r="E210">
        <v>0.11708999999999992</v>
      </c>
      <c r="F210">
        <v>1.6357999999999999</v>
      </c>
      <c r="G210">
        <v>0.1500999999999999</v>
      </c>
      <c r="H210">
        <f t="shared" si="12"/>
        <v>100</v>
      </c>
      <c r="I210" s="17">
        <v>1000000</v>
      </c>
      <c r="K210" s="24">
        <v>0</v>
      </c>
      <c r="L210" s="17">
        <v>150099.99999999991</v>
      </c>
    </row>
    <row r="211" spans="1:12" x14ac:dyDescent="0.25">
      <c r="A211">
        <v>15</v>
      </c>
      <c r="B211" s="17">
        <v>476001.55581485794</v>
      </c>
      <c r="D211">
        <v>1.8169</v>
      </c>
      <c r="E211">
        <v>0.23138999999999998</v>
      </c>
      <c r="F211">
        <v>1.6756</v>
      </c>
      <c r="G211">
        <v>0.18989999999999996</v>
      </c>
      <c r="H211">
        <f t="shared" si="12"/>
        <v>58</v>
      </c>
      <c r="I211" s="17">
        <v>580000</v>
      </c>
      <c r="K211" s="24">
        <v>0</v>
      </c>
      <c r="L211" s="17">
        <v>110141.99999999997</v>
      </c>
    </row>
    <row r="212" spans="1:12" x14ac:dyDescent="0.25">
      <c r="A212">
        <v>15</v>
      </c>
      <c r="B212" s="17">
        <v>1574356.1155089738</v>
      </c>
      <c r="D212">
        <v>1.6752</v>
      </c>
      <c r="E212">
        <v>8.9690000000000047E-2</v>
      </c>
      <c r="F212">
        <v>1.6537999999999999</v>
      </c>
      <c r="G212">
        <v>0.16809999999999992</v>
      </c>
      <c r="H212">
        <f t="shared" si="12"/>
        <v>84</v>
      </c>
      <c r="I212" s="17">
        <v>840000</v>
      </c>
      <c r="K212" s="24">
        <v>0</v>
      </c>
      <c r="L212" s="17">
        <v>141203.99999999994</v>
      </c>
    </row>
    <row r="213" spans="1:12" x14ac:dyDescent="0.25">
      <c r="A213">
        <v>15</v>
      </c>
      <c r="B213" s="17">
        <v>142473.75483463568</v>
      </c>
      <c r="D213">
        <v>1.7121999999999999</v>
      </c>
      <c r="E213">
        <v>0.12668999999999997</v>
      </c>
      <c r="F213">
        <v>1.6661999999999999</v>
      </c>
      <c r="G213">
        <v>0.18049999999999988</v>
      </c>
      <c r="H213">
        <f t="shared" si="12"/>
        <v>10</v>
      </c>
      <c r="I213" s="17">
        <v>100000</v>
      </c>
      <c r="K213" s="24">
        <v>0</v>
      </c>
      <c r="L213" s="17">
        <v>18049.999999999989</v>
      </c>
    </row>
    <row r="214" spans="1:12" x14ac:dyDescent="0.25">
      <c r="A214">
        <v>15</v>
      </c>
      <c r="B214" s="17">
        <v>78169.814383895267</v>
      </c>
      <c r="D214">
        <v>1.7703</v>
      </c>
      <c r="E214">
        <v>0.18479000000000001</v>
      </c>
      <c r="F214">
        <v>1.6462000000000001</v>
      </c>
      <c r="G214">
        <v>0.16050000000000009</v>
      </c>
      <c r="H214">
        <f t="shared" si="12"/>
        <v>9</v>
      </c>
      <c r="I214" s="17">
        <v>90000</v>
      </c>
      <c r="K214" s="24">
        <v>0</v>
      </c>
      <c r="L214" s="17">
        <v>14445.000000000007</v>
      </c>
    </row>
    <row r="215" spans="1:12" x14ac:dyDescent="0.25">
      <c r="A215">
        <v>15</v>
      </c>
      <c r="B215" s="17">
        <v>1698344.7858593704</v>
      </c>
      <c r="D215">
        <v>1.8169</v>
      </c>
      <c r="E215">
        <v>0.23138999999999998</v>
      </c>
      <c r="F215">
        <v>1.6460999999999999</v>
      </c>
      <c r="G215">
        <v>0.16039999999999988</v>
      </c>
      <c r="H215">
        <f t="shared" si="12"/>
        <v>245</v>
      </c>
      <c r="I215" s="17">
        <v>2450000</v>
      </c>
      <c r="K215" s="24">
        <v>0</v>
      </c>
      <c r="L215" s="17">
        <v>392979.99999999971</v>
      </c>
    </row>
    <row r="216" spans="1:12" x14ac:dyDescent="0.25">
      <c r="A216">
        <v>15</v>
      </c>
      <c r="B216" s="17">
        <v>1827916.1898054383</v>
      </c>
      <c r="D216">
        <v>1.6991000000000001</v>
      </c>
      <c r="E216">
        <v>0.11359000000000008</v>
      </c>
      <c r="F216">
        <v>1.589</v>
      </c>
      <c r="G216">
        <v>0.10329999999999995</v>
      </c>
      <c r="H216">
        <f t="shared" si="12"/>
        <v>201</v>
      </c>
      <c r="I216" s="17">
        <v>2010000</v>
      </c>
      <c r="K216" s="24">
        <v>0</v>
      </c>
      <c r="L216" s="17">
        <v>207632.99999999988</v>
      </c>
    </row>
    <row r="217" spans="1:12" x14ac:dyDescent="0.25">
      <c r="A217">
        <v>16</v>
      </c>
      <c r="B217" s="17">
        <v>397038.71008218866</v>
      </c>
      <c r="C217" s="17">
        <f>AVERAGE(B217:B225)</f>
        <v>292632.4964648399</v>
      </c>
      <c r="D217">
        <v>1.7448999999999999</v>
      </c>
      <c r="E217">
        <v>0.15938999999999992</v>
      </c>
      <c r="F217">
        <v>1.7291000000000001</v>
      </c>
      <c r="G217">
        <v>0.24340000000000006</v>
      </c>
      <c r="H217">
        <f t="shared" si="12"/>
        <v>26</v>
      </c>
      <c r="I217" s="17">
        <v>260000</v>
      </c>
      <c r="K217" s="24">
        <v>0</v>
      </c>
      <c r="L217" s="17">
        <v>63284.000000000015</v>
      </c>
    </row>
    <row r="218" spans="1:12" x14ac:dyDescent="0.25">
      <c r="A218">
        <v>16</v>
      </c>
      <c r="B218" s="17">
        <v>343334.20297417196</v>
      </c>
      <c r="D218">
        <v>1.7004999999999999</v>
      </c>
      <c r="E218">
        <v>0.11498999999999993</v>
      </c>
      <c r="F218">
        <v>1.6831</v>
      </c>
      <c r="G218">
        <v>0.19740000000000002</v>
      </c>
      <c r="H218">
        <f t="shared" si="12"/>
        <v>20</v>
      </c>
      <c r="I218" s="17">
        <v>200000</v>
      </c>
      <c r="K218" s="24">
        <v>0</v>
      </c>
      <c r="L218" s="17">
        <v>39480.000000000007</v>
      </c>
    </row>
    <row r="219" spans="1:12" x14ac:dyDescent="0.25">
      <c r="A219">
        <v>16</v>
      </c>
      <c r="B219" s="17">
        <v>501040.32196825859</v>
      </c>
      <c r="D219">
        <v>1.7172000000000001</v>
      </c>
      <c r="E219">
        <v>0.13169000000000008</v>
      </c>
      <c r="F219">
        <v>1.6428</v>
      </c>
      <c r="G219">
        <v>0.15710000000000002</v>
      </c>
      <c r="H219">
        <f t="shared" si="12"/>
        <v>42</v>
      </c>
      <c r="I219" s="17">
        <v>420000</v>
      </c>
      <c r="K219" s="24">
        <v>0</v>
      </c>
      <c r="L219" s="17">
        <v>65982.000000000015</v>
      </c>
    </row>
    <row r="220" spans="1:12" x14ac:dyDescent="0.25">
      <c r="A220">
        <v>16</v>
      </c>
      <c r="B220" s="17">
        <v>381900.24543450214</v>
      </c>
      <c r="D220">
        <v>1.8259000000000001</v>
      </c>
      <c r="E220">
        <v>0.2403900000000001</v>
      </c>
      <c r="F220">
        <v>1.6992</v>
      </c>
      <c r="G220">
        <v>0.21350000000000002</v>
      </c>
      <c r="H220">
        <f t="shared" si="12"/>
        <v>43</v>
      </c>
      <c r="I220" s="17">
        <v>430000</v>
      </c>
      <c r="K220" s="24">
        <v>0</v>
      </c>
      <c r="L220" s="17">
        <v>91805.000000000015</v>
      </c>
    </row>
    <row r="221" spans="1:12" x14ac:dyDescent="0.25">
      <c r="A221">
        <v>16</v>
      </c>
      <c r="B221" s="17">
        <v>188637.67005173425</v>
      </c>
      <c r="D221">
        <v>1.6376999999999999</v>
      </c>
      <c r="E221">
        <v>5.2189999999999959E-2</v>
      </c>
      <c r="F221">
        <v>1.6826000000000001</v>
      </c>
      <c r="G221">
        <v>0.19690000000000007</v>
      </c>
      <c r="H221">
        <f t="shared" si="12"/>
        <v>5</v>
      </c>
      <c r="I221" s="17">
        <v>50000</v>
      </c>
      <c r="K221" s="24">
        <v>0</v>
      </c>
      <c r="L221" s="17">
        <v>9845.0000000000036</v>
      </c>
    </row>
    <row r="222" spans="1:12" x14ac:dyDescent="0.25">
      <c r="A222">
        <v>16</v>
      </c>
      <c r="B222" s="17">
        <v>219648.81364465973</v>
      </c>
      <c r="D222">
        <v>1.7444</v>
      </c>
      <c r="E222">
        <v>0.15888999999999998</v>
      </c>
      <c r="F222">
        <v>1.6601999999999999</v>
      </c>
      <c r="G222">
        <v>0.17449999999999988</v>
      </c>
      <c r="H222">
        <f t="shared" si="12"/>
        <v>20</v>
      </c>
      <c r="I222" s="17">
        <v>200000</v>
      </c>
      <c r="K222" s="24">
        <v>0</v>
      </c>
      <c r="L222" s="17">
        <v>34899.999999999978</v>
      </c>
    </row>
    <row r="223" spans="1:12" x14ac:dyDescent="0.25">
      <c r="A223">
        <v>16</v>
      </c>
      <c r="B223" s="17">
        <v>308984.56227826251</v>
      </c>
      <c r="D223">
        <v>1.6898</v>
      </c>
      <c r="E223">
        <v>0.10428999999999999</v>
      </c>
      <c r="F223">
        <v>1.6553</v>
      </c>
      <c r="G223">
        <v>0.16959999999999997</v>
      </c>
      <c r="H223">
        <f t="shared" si="12"/>
        <v>19</v>
      </c>
      <c r="I223" s="17">
        <v>190000</v>
      </c>
      <c r="K223" s="24">
        <v>0</v>
      </c>
      <c r="L223" s="17">
        <v>32223.999999999996</v>
      </c>
    </row>
    <row r="224" spans="1:12" x14ac:dyDescent="0.25">
      <c r="A224">
        <v>16</v>
      </c>
      <c r="B224" s="17">
        <v>143824.54790303993</v>
      </c>
      <c r="D224">
        <v>1.6114999999999999</v>
      </c>
      <c r="E224">
        <v>2.5989999999999958E-2</v>
      </c>
      <c r="F224">
        <v>1.6726000000000001</v>
      </c>
      <c r="G224">
        <v>0.18690000000000007</v>
      </c>
      <c r="H224">
        <f t="shared" si="12"/>
        <v>2</v>
      </c>
      <c r="I224" s="17">
        <v>20000</v>
      </c>
      <c r="K224" s="24">
        <v>0</v>
      </c>
      <c r="L224" s="17">
        <v>3738.0000000000014</v>
      </c>
    </row>
    <row r="225" spans="1:12" x14ac:dyDescent="0.25">
      <c r="A225">
        <v>16</v>
      </c>
      <c r="B225" s="17">
        <v>149283.39384674185</v>
      </c>
      <c r="D225">
        <v>1.7424999999999999</v>
      </c>
      <c r="E225">
        <v>0.15698999999999996</v>
      </c>
      <c r="F225">
        <v>1.7461</v>
      </c>
      <c r="G225">
        <v>0.26039999999999996</v>
      </c>
      <c r="H225">
        <f t="shared" si="12"/>
        <v>9</v>
      </c>
      <c r="I225" s="17">
        <v>90000</v>
      </c>
      <c r="K225" s="24">
        <v>0</v>
      </c>
      <c r="L225" s="17">
        <v>23435.999999999996</v>
      </c>
    </row>
    <row r="226" spans="1:12" x14ac:dyDescent="0.25">
      <c r="A226">
        <v>17</v>
      </c>
      <c r="B226" s="17">
        <v>1992089.9485846669</v>
      </c>
      <c r="C226" s="17">
        <f>AVERAGE(B226:B234)</f>
        <v>1399103.4690425249</v>
      </c>
      <c r="D226">
        <v>1.7625</v>
      </c>
      <c r="E226">
        <v>0.17698999999999998</v>
      </c>
      <c r="F226">
        <v>1.6302000000000001</v>
      </c>
      <c r="G226">
        <v>0.14450000000000007</v>
      </c>
      <c r="H226">
        <f t="shared" si="12"/>
        <v>244</v>
      </c>
      <c r="I226" s="17">
        <v>2440000</v>
      </c>
      <c r="K226" s="24">
        <v>0</v>
      </c>
      <c r="L226" s="17">
        <v>352580.00000000017</v>
      </c>
    </row>
    <row r="227" spans="1:12" x14ac:dyDescent="0.25">
      <c r="A227">
        <v>17</v>
      </c>
      <c r="B227" s="17">
        <v>1202569.3247689176</v>
      </c>
      <c r="D227">
        <v>1.7769999999999999</v>
      </c>
      <c r="E227">
        <v>0.19148999999999994</v>
      </c>
      <c r="F227">
        <v>1.6776</v>
      </c>
      <c r="G227">
        <v>0.19189999999999996</v>
      </c>
      <c r="H227">
        <f t="shared" si="12"/>
        <v>120</v>
      </c>
      <c r="I227" s="17">
        <v>1200000</v>
      </c>
      <c r="K227" s="24">
        <v>0</v>
      </c>
      <c r="L227" s="17">
        <v>230279.99999999994</v>
      </c>
    </row>
    <row r="228" spans="1:12" x14ac:dyDescent="0.25">
      <c r="A228">
        <v>17</v>
      </c>
      <c r="B228" s="17">
        <v>408886.3019014356</v>
      </c>
      <c r="D228">
        <v>1.7659</v>
      </c>
      <c r="E228">
        <v>0.18039000000000005</v>
      </c>
      <c r="F228">
        <v>1.6656</v>
      </c>
      <c r="G228">
        <v>0.17989999999999995</v>
      </c>
      <c r="H228">
        <f t="shared" si="12"/>
        <v>41</v>
      </c>
      <c r="I228" s="17">
        <v>410000</v>
      </c>
      <c r="K228" s="24">
        <v>0</v>
      </c>
      <c r="L228" s="17">
        <v>73758.999999999985</v>
      </c>
    </row>
    <row r="229" spans="1:12" x14ac:dyDescent="0.25">
      <c r="A229">
        <v>17</v>
      </c>
      <c r="B229" s="17">
        <v>3927236.8096139538</v>
      </c>
      <c r="D229">
        <v>1.7070000000000001</v>
      </c>
      <c r="E229">
        <v>0.1214900000000001</v>
      </c>
      <c r="F229">
        <v>1.6276999999999999</v>
      </c>
      <c r="G229">
        <v>0.1419999999999999</v>
      </c>
      <c r="H229">
        <f t="shared" si="12"/>
        <v>336</v>
      </c>
      <c r="I229" s="17">
        <v>3360000</v>
      </c>
      <c r="K229" s="24">
        <v>0</v>
      </c>
      <c r="L229" s="17">
        <v>477119.99999999965</v>
      </c>
    </row>
    <row r="230" spans="1:12" x14ac:dyDescent="0.25">
      <c r="A230">
        <v>17</v>
      </c>
      <c r="B230" s="17">
        <v>171605.7648261039</v>
      </c>
      <c r="D230">
        <v>1.8693</v>
      </c>
      <c r="E230">
        <v>0.28378999999999999</v>
      </c>
      <c r="F230">
        <v>1.6805000000000001</v>
      </c>
      <c r="G230">
        <v>0.19480000000000008</v>
      </c>
      <c r="H230">
        <f t="shared" si="12"/>
        <v>25</v>
      </c>
      <c r="I230" s="17">
        <v>250000</v>
      </c>
      <c r="K230" s="24">
        <v>0</v>
      </c>
      <c r="L230" s="17">
        <v>48700.000000000022</v>
      </c>
    </row>
    <row r="231" spans="1:12" x14ac:dyDescent="0.25">
      <c r="A231">
        <v>17</v>
      </c>
      <c r="B231" s="17">
        <v>2888624.8006682349</v>
      </c>
      <c r="D231">
        <v>1.7172000000000001</v>
      </c>
      <c r="E231">
        <v>0.13169000000000008</v>
      </c>
      <c r="F231">
        <v>1.6828000000000001</v>
      </c>
      <c r="G231">
        <v>0.19710000000000005</v>
      </c>
      <c r="H231">
        <f t="shared" si="12"/>
        <v>193</v>
      </c>
      <c r="I231" s="17">
        <v>1930000</v>
      </c>
      <c r="K231" s="24">
        <v>0</v>
      </c>
      <c r="L231" s="17">
        <v>380403.00000000012</v>
      </c>
    </row>
    <row r="232" spans="1:12" x14ac:dyDescent="0.25">
      <c r="A232">
        <v>17</v>
      </c>
      <c r="B232" s="17">
        <v>1259407.78446831</v>
      </c>
      <c r="D232">
        <v>1.7465999999999999</v>
      </c>
      <c r="E232">
        <v>0.16108999999999996</v>
      </c>
      <c r="F232">
        <v>1.6591</v>
      </c>
      <c r="G232">
        <v>0.1734</v>
      </c>
      <c r="H232">
        <f t="shared" si="12"/>
        <v>117</v>
      </c>
      <c r="I232" s="17">
        <v>1170000</v>
      </c>
      <c r="K232" s="24">
        <v>0</v>
      </c>
      <c r="L232" s="17">
        <v>202878</v>
      </c>
    </row>
    <row r="233" spans="1:12" x14ac:dyDescent="0.25">
      <c r="A233">
        <v>17</v>
      </c>
      <c r="B233" s="17">
        <v>166097.57120684578</v>
      </c>
      <c r="D233">
        <v>1.8239000000000001</v>
      </c>
      <c r="E233">
        <v>0.2383900000000001</v>
      </c>
      <c r="F233">
        <v>1.6940999999999999</v>
      </c>
      <c r="G233">
        <v>0.20839999999999992</v>
      </c>
      <c r="H233">
        <f t="shared" si="12"/>
        <v>19</v>
      </c>
      <c r="I233" s="17">
        <v>190000</v>
      </c>
      <c r="K233" s="24">
        <v>0</v>
      </c>
      <c r="L233" s="17">
        <v>39595.999999999985</v>
      </c>
    </row>
    <row r="234" spans="1:12" x14ac:dyDescent="0.25">
      <c r="A234">
        <v>17</v>
      </c>
      <c r="B234" s="17">
        <v>575412.91534425761</v>
      </c>
      <c r="D234">
        <v>1.7399</v>
      </c>
      <c r="E234">
        <v>0.15439000000000003</v>
      </c>
      <c r="F234">
        <v>1.6922999999999999</v>
      </c>
      <c r="G234">
        <v>0.20659999999999989</v>
      </c>
      <c r="H234">
        <f t="shared" si="12"/>
        <v>43</v>
      </c>
      <c r="I234" s="17">
        <v>430000</v>
      </c>
      <c r="K234" s="24">
        <v>0</v>
      </c>
      <c r="L234" s="17">
        <v>88837.999999999956</v>
      </c>
    </row>
    <row r="235" spans="1:12" x14ac:dyDescent="0.25">
      <c r="A235">
        <v>18</v>
      </c>
      <c r="B235" s="17">
        <v>2484276.7295597466</v>
      </c>
      <c r="C235" s="17">
        <f>AVERAGE(B235:B243)</f>
        <v>595460.22678801697</v>
      </c>
      <c r="D235">
        <v>1.6666000000000001</v>
      </c>
      <c r="E235">
        <v>8.1090000000000106E-2</v>
      </c>
      <c r="F235">
        <v>1.62</v>
      </c>
      <c r="G235">
        <v>0.13430000000000009</v>
      </c>
      <c r="H235">
        <f t="shared" si="12"/>
        <v>150</v>
      </c>
      <c r="I235" s="17">
        <v>1500000</v>
      </c>
      <c r="K235" s="24">
        <v>0</v>
      </c>
      <c r="L235" s="17">
        <v>201450.00000000012</v>
      </c>
    </row>
    <row r="236" spans="1:12" x14ac:dyDescent="0.25">
      <c r="A236">
        <v>18</v>
      </c>
      <c r="B236" s="17">
        <v>1666954.095866092</v>
      </c>
      <c r="D236">
        <v>1.7038</v>
      </c>
      <c r="E236">
        <v>0.11829000000000001</v>
      </c>
      <c r="F236">
        <v>1.6911</v>
      </c>
      <c r="G236">
        <v>0.20540000000000003</v>
      </c>
      <c r="H236">
        <f t="shared" si="12"/>
        <v>96</v>
      </c>
      <c r="I236" s="17">
        <v>960000</v>
      </c>
      <c r="K236" s="24">
        <v>0</v>
      </c>
      <c r="L236" s="17">
        <v>197184.00000000003</v>
      </c>
    </row>
    <row r="237" spans="1:12" x14ac:dyDescent="0.25">
      <c r="A237">
        <v>18</v>
      </c>
      <c r="B237" s="17">
        <v>383594.49516282824</v>
      </c>
      <c r="D237">
        <v>1.6589</v>
      </c>
      <c r="E237">
        <v>7.3390000000000066E-2</v>
      </c>
      <c r="F237">
        <v>1.603</v>
      </c>
      <c r="G237">
        <v>0.11729999999999996</v>
      </c>
      <c r="H237">
        <f t="shared" si="12"/>
        <v>24</v>
      </c>
      <c r="I237" s="17">
        <v>240000</v>
      </c>
      <c r="K237" s="24">
        <v>0</v>
      </c>
      <c r="L237" s="17">
        <v>28151.999999999989</v>
      </c>
    </row>
    <row r="238" spans="1:12" x14ac:dyDescent="0.25">
      <c r="A238">
        <v>18</v>
      </c>
      <c r="B238" s="17">
        <v>119771.86311787064</v>
      </c>
      <c r="D238">
        <v>1.6986000000000001</v>
      </c>
      <c r="E238">
        <v>0.11309000000000013</v>
      </c>
      <c r="F238">
        <v>1.6362000000000001</v>
      </c>
      <c r="G238">
        <v>0.15050000000000008</v>
      </c>
      <c r="H238">
        <f t="shared" si="12"/>
        <v>9</v>
      </c>
      <c r="I238" s="17">
        <v>90000</v>
      </c>
      <c r="K238" s="24">
        <v>0</v>
      </c>
      <c r="L238" s="17">
        <v>13545.000000000007</v>
      </c>
    </row>
    <row r="239" spans="1:12" x14ac:dyDescent="0.25">
      <c r="A239">
        <v>18</v>
      </c>
      <c r="B239" s="17">
        <v>225096.72238849569</v>
      </c>
      <c r="D239">
        <v>1.7224999999999999</v>
      </c>
      <c r="E239">
        <v>0.13698999999999995</v>
      </c>
      <c r="F239">
        <v>1.7229000000000001</v>
      </c>
      <c r="G239">
        <v>0.23720000000000008</v>
      </c>
      <c r="H239">
        <f t="shared" si="12"/>
        <v>13</v>
      </c>
      <c r="I239" s="17">
        <v>130000</v>
      </c>
      <c r="K239" s="24">
        <v>0</v>
      </c>
      <c r="L239" s="17">
        <v>30836.000000000011</v>
      </c>
    </row>
    <row r="240" spans="1:12" x14ac:dyDescent="0.25">
      <c r="A240">
        <v>18</v>
      </c>
      <c r="B240" s="17">
        <v>34596.543118587681</v>
      </c>
      <c r="D240">
        <v>1.6937</v>
      </c>
      <c r="E240">
        <v>0.10819000000000001</v>
      </c>
      <c r="F240">
        <v>1.6827000000000001</v>
      </c>
      <c r="G240">
        <v>0.19700000000000006</v>
      </c>
      <c r="H240">
        <f t="shared" ref="H240:H271" si="13">I240/10^4</f>
        <v>1.9</v>
      </c>
      <c r="I240" s="17">
        <v>19000</v>
      </c>
      <c r="K240" s="24">
        <v>0</v>
      </c>
      <c r="L240" s="17">
        <v>3743.0000000000014</v>
      </c>
    </row>
    <row r="241" spans="1:12" x14ac:dyDescent="0.25">
      <c r="A241">
        <v>18</v>
      </c>
      <c r="B241" s="17">
        <v>157737.49934137714</v>
      </c>
      <c r="D241">
        <v>1.7753000000000001</v>
      </c>
      <c r="E241">
        <v>0.18979000000000013</v>
      </c>
      <c r="F241">
        <v>1.6617999999999999</v>
      </c>
      <c r="G241">
        <v>0.17609999999999992</v>
      </c>
      <c r="H241">
        <f t="shared" si="13"/>
        <v>17</v>
      </c>
      <c r="I241" s="17">
        <v>170000</v>
      </c>
      <c r="K241" s="24">
        <v>0</v>
      </c>
      <c r="L241" s="17">
        <v>29936.999999999985</v>
      </c>
    </row>
    <row r="242" spans="1:12" x14ac:dyDescent="0.25">
      <c r="A242">
        <v>18</v>
      </c>
      <c r="B242" s="17">
        <v>41823.436392387819</v>
      </c>
      <c r="D242">
        <v>1.7688999999999999</v>
      </c>
      <c r="E242">
        <v>0.18338999999999994</v>
      </c>
      <c r="F242">
        <v>1.6391</v>
      </c>
      <c r="G242">
        <v>0.15339999999999998</v>
      </c>
      <c r="H242">
        <f t="shared" si="13"/>
        <v>5</v>
      </c>
      <c r="I242" s="17">
        <v>50000</v>
      </c>
      <c r="K242" s="24">
        <v>0</v>
      </c>
      <c r="L242" s="17">
        <v>7669.9999999999991</v>
      </c>
    </row>
    <row r="243" spans="1:12" x14ac:dyDescent="0.25">
      <c r="A243">
        <v>18</v>
      </c>
      <c r="B243" s="17">
        <v>245290.65614476695</v>
      </c>
      <c r="D243">
        <v>1.8794999999999999</v>
      </c>
      <c r="E243">
        <v>0.29398999999999997</v>
      </c>
      <c r="F243">
        <v>1.6806000000000001</v>
      </c>
      <c r="G243">
        <v>0.19490000000000007</v>
      </c>
      <c r="H243">
        <f t="shared" si="13"/>
        <v>37</v>
      </c>
      <c r="I243" s="17">
        <v>370000</v>
      </c>
      <c r="K243" s="24">
        <v>0</v>
      </c>
      <c r="L243" s="17">
        <v>72113.000000000029</v>
      </c>
    </row>
    <row r="244" spans="1:12" x14ac:dyDescent="0.25">
      <c r="A244">
        <v>19</v>
      </c>
      <c r="B244" s="17">
        <v>651629.84999050514</v>
      </c>
      <c r="C244" s="17">
        <f>AVERAGE(B244:B252)</f>
        <v>892801.23868453829</v>
      </c>
      <c r="D244">
        <v>1.7435</v>
      </c>
      <c r="E244">
        <v>0.15799000000000007</v>
      </c>
      <c r="F244">
        <v>1.7367999999999999</v>
      </c>
      <c r="G244">
        <v>0.25109999999999988</v>
      </c>
      <c r="H244">
        <f t="shared" si="13"/>
        <v>41</v>
      </c>
      <c r="I244" s="17">
        <v>410000</v>
      </c>
      <c r="K244" s="24">
        <v>0</v>
      </c>
      <c r="L244" s="17">
        <v>102950.99999999996</v>
      </c>
    </row>
    <row r="245" spans="1:12" x14ac:dyDescent="0.25">
      <c r="A245">
        <v>19</v>
      </c>
      <c r="B245" s="17">
        <v>20661.116311148333</v>
      </c>
      <c r="D245">
        <v>1.7885</v>
      </c>
      <c r="E245">
        <v>0.20299</v>
      </c>
      <c r="F245">
        <v>1.6954</v>
      </c>
      <c r="G245">
        <v>0.2097</v>
      </c>
      <c r="H245">
        <f t="shared" si="13"/>
        <v>2</v>
      </c>
      <c r="I245" s="17">
        <v>20000</v>
      </c>
      <c r="K245" s="24">
        <v>0</v>
      </c>
      <c r="L245" s="17">
        <v>4194</v>
      </c>
    </row>
    <row r="246" spans="1:12" x14ac:dyDescent="0.25">
      <c r="A246">
        <v>19</v>
      </c>
      <c r="B246" s="17">
        <v>363530.20435661334</v>
      </c>
      <c r="D246">
        <v>1.7191000000000001</v>
      </c>
      <c r="E246">
        <v>0.1335900000000001</v>
      </c>
      <c r="F246">
        <v>1.6206</v>
      </c>
      <c r="G246">
        <v>0.13490000000000002</v>
      </c>
      <c r="H246">
        <f t="shared" si="13"/>
        <v>36</v>
      </c>
      <c r="I246" s="17">
        <v>360000</v>
      </c>
      <c r="K246" s="24">
        <v>0</v>
      </c>
      <c r="L246" s="17">
        <v>48564.000000000007</v>
      </c>
    </row>
    <row r="247" spans="1:12" x14ac:dyDescent="0.25">
      <c r="A247">
        <v>19</v>
      </c>
      <c r="B247" s="17">
        <v>527285.27444527007</v>
      </c>
      <c r="D247">
        <v>1.6797</v>
      </c>
      <c r="E247">
        <v>9.4189999999999996E-2</v>
      </c>
      <c r="F247">
        <v>1.7222</v>
      </c>
      <c r="G247">
        <v>0.23649999999999993</v>
      </c>
      <c r="H247">
        <f t="shared" si="13"/>
        <v>21</v>
      </c>
      <c r="I247" s="17">
        <v>210000</v>
      </c>
      <c r="K247" s="24">
        <v>0</v>
      </c>
      <c r="L247" s="17">
        <v>49664.999999999985</v>
      </c>
    </row>
    <row r="248" spans="1:12" x14ac:dyDescent="0.25">
      <c r="A248">
        <v>19</v>
      </c>
      <c r="B248" s="17">
        <v>641071.57531432284</v>
      </c>
      <c r="D248">
        <v>1.7072000000000001</v>
      </c>
      <c r="E248">
        <v>0.12169000000000008</v>
      </c>
      <c r="F248">
        <v>1.663</v>
      </c>
      <c r="G248">
        <v>0.17730000000000001</v>
      </c>
      <c r="H248">
        <f t="shared" si="13"/>
        <v>44</v>
      </c>
      <c r="I248" s="17">
        <v>440000</v>
      </c>
      <c r="K248" s="24">
        <v>0</v>
      </c>
      <c r="L248" s="17">
        <v>78012</v>
      </c>
    </row>
    <row r="249" spans="1:12" x14ac:dyDescent="0.25">
      <c r="A249">
        <v>19</v>
      </c>
      <c r="B249" s="17">
        <v>1974987.787005374</v>
      </c>
      <c r="D249">
        <v>1.7287999999999999</v>
      </c>
      <c r="E249">
        <v>0.14328999999999992</v>
      </c>
      <c r="F249">
        <v>1.7102999999999999</v>
      </c>
      <c r="G249">
        <v>0.22459999999999991</v>
      </c>
      <c r="H249">
        <f t="shared" si="13"/>
        <v>126</v>
      </c>
      <c r="I249" s="17">
        <v>1260000</v>
      </c>
      <c r="K249" s="24">
        <v>0</v>
      </c>
      <c r="L249" s="17">
        <v>282995.99999999988</v>
      </c>
    </row>
    <row r="250" spans="1:12" x14ac:dyDescent="0.25">
      <c r="A250">
        <v>19</v>
      </c>
      <c r="B250" s="17">
        <v>95273.890111715547</v>
      </c>
      <c r="D250">
        <v>1.8263</v>
      </c>
      <c r="E250">
        <v>0.24079000000000006</v>
      </c>
      <c r="F250">
        <v>1.7405999999999999</v>
      </c>
      <c r="G250">
        <v>0.2548999999999999</v>
      </c>
      <c r="H250">
        <f t="shared" si="13"/>
        <v>9</v>
      </c>
      <c r="I250" s="17">
        <v>90000</v>
      </c>
      <c r="K250" s="24">
        <v>0</v>
      </c>
      <c r="L250" s="17">
        <v>22940.999999999993</v>
      </c>
    </row>
    <row r="251" spans="1:12" x14ac:dyDescent="0.25">
      <c r="A251">
        <v>19</v>
      </c>
      <c r="B251" s="17">
        <v>3386810.4140383019</v>
      </c>
      <c r="D251">
        <v>1.6727000000000001</v>
      </c>
      <c r="E251">
        <v>8.7190000000000101E-2</v>
      </c>
      <c r="F251">
        <v>1.7163999999999999</v>
      </c>
      <c r="G251">
        <v>0.23069999999999991</v>
      </c>
      <c r="H251">
        <f t="shared" si="13"/>
        <v>128</v>
      </c>
      <c r="I251" s="17">
        <v>1280000</v>
      </c>
      <c r="K251" s="24">
        <v>0</v>
      </c>
      <c r="L251" s="17">
        <v>295295.99999999988</v>
      </c>
    </row>
    <row r="252" spans="1:12" x14ac:dyDescent="0.25">
      <c r="A252">
        <v>19</v>
      </c>
      <c r="B252" s="17">
        <v>373961.03658759431</v>
      </c>
      <c r="D252">
        <v>1.8591</v>
      </c>
      <c r="E252">
        <v>0.27359</v>
      </c>
      <c r="F252">
        <v>1.6480999999999999</v>
      </c>
      <c r="G252">
        <v>0.16239999999999988</v>
      </c>
      <c r="H252">
        <f t="shared" si="13"/>
        <v>63</v>
      </c>
      <c r="I252" s="17">
        <v>630000</v>
      </c>
      <c r="K252" s="24">
        <v>0</v>
      </c>
      <c r="L252" s="17">
        <v>102311.99999999993</v>
      </c>
    </row>
    <row r="253" spans="1:12" x14ac:dyDescent="0.25">
      <c r="A253">
        <v>20</v>
      </c>
      <c r="B253" s="17">
        <v>187023.33523050652</v>
      </c>
      <c r="C253" s="17">
        <f>AVERAGE(B253:B261)</f>
        <v>498178.82325002243</v>
      </c>
      <c r="D253">
        <v>1.7084999999999999</v>
      </c>
      <c r="E253">
        <v>0.12298999999999993</v>
      </c>
      <c r="F253">
        <v>1.65</v>
      </c>
      <c r="G253">
        <v>0.16429999999999989</v>
      </c>
      <c r="H253">
        <f t="shared" si="13"/>
        <v>14</v>
      </c>
      <c r="I253" s="17">
        <v>140000</v>
      </c>
      <c r="K253" s="24">
        <v>0</v>
      </c>
      <c r="L253" s="17">
        <v>23001.999999999985</v>
      </c>
    </row>
    <row r="254" spans="1:12" x14ac:dyDescent="0.25">
      <c r="A254">
        <v>20</v>
      </c>
      <c r="B254" s="17">
        <v>1708919.3825042869</v>
      </c>
      <c r="D254">
        <v>1.6613</v>
      </c>
      <c r="E254">
        <v>7.5790000000000024E-2</v>
      </c>
      <c r="F254">
        <v>1.6456</v>
      </c>
      <c r="G254">
        <v>0.15989999999999993</v>
      </c>
      <c r="H254">
        <f t="shared" si="13"/>
        <v>81</v>
      </c>
      <c r="I254" s="17">
        <v>810000</v>
      </c>
      <c r="K254" s="24">
        <v>0</v>
      </c>
      <c r="L254" s="17">
        <v>129518.99999999994</v>
      </c>
    </row>
    <row r="255" spans="1:12" x14ac:dyDescent="0.25">
      <c r="A255">
        <v>20</v>
      </c>
      <c r="B255" s="17">
        <v>269029.89221024554</v>
      </c>
      <c r="D255">
        <v>1.6755</v>
      </c>
      <c r="E255">
        <v>8.9990000000000014E-2</v>
      </c>
      <c r="F255">
        <v>1.7278</v>
      </c>
      <c r="G255">
        <v>0.24209999999999998</v>
      </c>
      <c r="H255">
        <f t="shared" si="13"/>
        <v>10</v>
      </c>
      <c r="I255" s="17">
        <v>100000</v>
      </c>
      <c r="K255" s="24">
        <v>0</v>
      </c>
      <c r="L255" s="17">
        <v>24210</v>
      </c>
    </row>
    <row r="256" spans="1:12" x14ac:dyDescent="0.25">
      <c r="A256">
        <v>20</v>
      </c>
      <c r="B256" s="17">
        <v>616154.03245337773</v>
      </c>
      <c r="D256">
        <v>1.6268</v>
      </c>
      <c r="E256">
        <v>4.1290000000000049E-2</v>
      </c>
      <c r="F256">
        <v>1.6814</v>
      </c>
      <c r="G256">
        <v>0.19569999999999999</v>
      </c>
      <c r="H256">
        <f t="shared" si="13"/>
        <v>13</v>
      </c>
      <c r="I256" s="17">
        <v>130000</v>
      </c>
      <c r="K256" s="24">
        <v>0</v>
      </c>
      <c r="L256" s="17">
        <v>25440.999999999996</v>
      </c>
    </row>
    <row r="257" spans="1:12" x14ac:dyDescent="0.25">
      <c r="A257">
        <v>20</v>
      </c>
      <c r="B257" s="17">
        <v>64567.744364440645</v>
      </c>
      <c r="D257">
        <v>1.798</v>
      </c>
      <c r="E257">
        <v>0.21249000000000007</v>
      </c>
      <c r="F257">
        <v>1.6817</v>
      </c>
      <c r="G257">
        <v>0.19599999999999995</v>
      </c>
      <c r="H257">
        <f t="shared" si="13"/>
        <v>7</v>
      </c>
      <c r="I257" s="17">
        <v>70000</v>
      </c>
      <c r="K257" s="24">
        <v>0</v>
      </c>
      <c r="L257" s="17">
        <v>13719.999999999996</v>
      </c>
    </row>
    <row r="258" spans="1:12" x14ac:dyDescent="0.25">
      <c r="A258">
        <v>20</v>
      </c>
      <c r="B258" s="17">
        <v>147885.32500709605</v>
      </c>
      <c r="D258">
        <v>1.6912</v>
      </c>
      <c r="E258">
        <v>0.10569000000000006</v>
      </c>
      <c r="F258">
        <v>1.6419999999999999</v>
      </c>
      <c r="G258">
        <v>0.15629999999999988</v>
      </c>
      <c r="H258">
        <f t="shared" si="13"/>
        <v>10</v>
      </c>
      <c r="I258" s="17">
        <v>100000</v>
      </c>
      <c r="K258" s="24">
        <v>0</v>
      </c>
      <c r="L258" s="17">
        <v>15629.999999999989</v>
      </c>
    </row>
    <row r="259" spans="1:12" x14ac:dyDescent="0.25">
      <c r="A259">
        <v>20</v>
      </c>
      <c r="B259" s="17">
        <v>125291.06466545087</v>
      </c>
      <c r="D259">
        <v>1.6568000000000001</v>
      </c>
      <c r="E259">
        <v>7.1290000000000076E-2</v>
      </c>
      <c r="F259">
        <v>1.7090000000000001</v>
      </c>
      <c r="G259">
        <v>0.22330000000000005</v>
      </c>
      <c r="H259">
        <f t="shared" si="13"/>
        <v>4</v>
      </c>
      <c r="I259" s="17">
        <v>40000</v>
      </c>
      <c r="K259" s="24">
        <v>0</v>
      </c>
      <c r="L259" s="17">
        <v>8932.0000000000018</v>
      </c>
    </row>
    <row r="260" spans="1:12" x14ac:dyDescent="0.25">
      <c r="A260">
        <v>20</v>
      </c>
      <c r="B260" s="17">
        <v>686792.94072015025</v>
      </c>
      <c r="D260">
        <v>1.7402</v>
      </c>
      <c r="E260">
        <v>0.15468999999999999</v>
      </c>
      <c r="F260">
        <v>1.7513000000000001</v>
      </c>
      <c r="G260">
        <v>0.26560000000000006</v>
      </c>
      <c r="H260">
        <f t="shared" si="13"/>
        <v>40</v>
      </c>
      <c r="I260" s="17">
        <v>400000</v>
      </c>
      <c r="K260" s="24">
        <v>0</v>
      </c>
      <c r="L260" s="17">
        <v>106240.00000000003</v>
      </c>
    </row>
    <row r="261" spans="1:12" x14ac:dyDescent="0.25">
      <c r="A261">
        <v>20</v>
      </c>
      <c r="B261" s="17">
        <v>677945.69209464733</v>
      </c>
      <c r="D261">
        <v>1.7516</v>
      </c>
      <c r="E261">
        <v>0.16609000000000007</v>
      </c>
      <c r="F261">
        <v>1.7109000000000001</v>
      </c>
      <c r="G261">
        <v>0.22520000000000007</v>
      </c>
      <c r="H261">
        <f t="shared" si="13"/>
        <v>50</v>
      </c>
      <c r="I261" s="17">
        <v>500000</v>
      </c>
      <c r="K261" s="24">
        <v>0</v>
      </c>
      <c r="L261" s="17">
        <v>112600.00000000003</v>
      </c>
    </row>
    <row r="262" spans="1:12" x14ac:dyDescent="0.25">
      <c r="A262">
        <v>21</v>
      </c>
      <c r="B262" s="17">
        <v>673175.82313312427</v>
      </c>
      <c r="C262" s="17">
        <f>AVERAGE(B262:B270)</f>
        <v>1417052.458976889</v>
      </c>
      <c r="D262">
        <v>1.6909000000000001</v>
      </c>
      <c r="E262">
        <v>0.10539000000000009</v>
      </c>
      <c r="F262">
        <v>1.6724000000000001</v>
      </c>
      <c r="G262">
        <v>0.18670000000000009</v>
      </c>
      <c r="H262">
        <f t="shared" si="13"/>
        <v>38</v>
      </c>
      <c r="I262" s="17">
        <v>380000</v>
      </c>
      <c r="K262" s="24">
        <v>0</v>
      </c>
      <c r="L262" s="17">
        <v>70946.000000000029</v>
      </c>
    </row>
    <row r="263" spans="1:12" x14ac:dyDescent="0.25">
      <c r="A263">
        <v>21</v>
      </c>
      <c r="B263" s="17">
        <v>2051984.8771266537</v>
      </c>
      <c r="D263">
        <v>1.7495000000000001</v>
      </c>
      <c r="E263">
        <v>0.16399000000000008</v>
      </c>
      <c r="F263">
        <v>1.7028000000000001</v>
      </c>
      <c r="G263">
        <v>0.21710000000000007</v>
      </c>
      <c r="H263">
        <f t="shared" si="13"/>
        <v>155</v>
      </c>
      <c r="I263" s="17">
        <v>1550000</v>
      </c>
      <c r="K263" s="24">
        <v>0</v>
      </c>
      <c r="L263" s="17">
        <v>336505.00000000012</v>
      </c>
    </row>
    <row r="264" spans="1:12" x14ac:dyDescent="0.25">
      <c r="A264">
        <v>21</v>
      </c>
      <c r="B264" s="17">
        <v>1712191.7619506828</v>
      </c>
      <c r="D264">
        <v>1.6580999999999999</v>
      </c>
      <c r="E264">
        <v>7.2589999999999932E-2</v>
      </c>
      <c r="F264">
        <v>1.6798999999999999</v>
      </c>
      <c r="G264">
        <v>0.19419999999999993</v>
      </c>
      <c r="H264">
        <f t="shared" si="13"/>
        <v>64</v>
      </c>
      <c r="I264" s="17">
        <v>640000</v>
      </c>
      <c r="K264" s="24">
        <v>0</v>
      </c>
      <c r="L264" s="17">
        <v>124287.99999999996</v>
      </c>
    </row>
    <row r="265" spans="1:12" x14ac:dyDescent="0.25">
      <c r="A265">
        <v>21</v>
      </c>
      <c r="B265" s="17">
        <v>462673.22306660726</v>
      </c>
      <c r="D265">
        <v>1.7421</v>
      </c>
      <c r="E265">
        <v>0.15659000000000001</v>
      </c>
      <c r="F265">
        <v>1.6927000000000001</v>
      </c>
      <c r="G265">
        <v>0.20700000000000007</v>
      </c>
      <c r="H265">
        <f t="shared" si="13"/>
        <v>35</v>
      </c>
      <c r="I265" s="17">
        <v>350000</v>
      </c>
      <c r="K265" s="24">
        <v>0</v>
      </c>
      <c r="L265" s="17">
        <v>72450.000000000029</v>
      </c>
    </row>
    <row r="266" spans="1:12" x14ac:dyDescent="0.25">
      <c r="A266">
        <v>21</v>
      </c>
      <c r="B266" s="17">
        <v>2349764.6010942892</v>
      </c>
      <c r="D266">
        <v>1.6640999999999999</v>
      </c>
      <c r="E266">
        <v>7.8589999999999938E-2</v>
      </c>
      <c r="F266">
        <v>1.7655000000000001</v>
      </c>
      <c r="G266">
        <v>0.27980000000000005</v>
      </c>
      <c r="H266">
        <f t="shared" si="13"/>
        <v>66</v>
      </c>
      <c r="I266" s="17">
        <v>660000</v>
      </c>
      <c r="K266" s="24">
        <v>0</v>
      </c>
      <c r="L266" s="17">
        <v>184668.00000000003</v>
      </c>
    </row>
    <row r="267" spans="1:12" x14ac:dyDescent="0.25">
      <c r="A267">
        <v>21</v>
      </c>
      <c r="B267" s="17">
        <v>2236638.264910921</v>
      </c>
      <c r="D267">
        <v>1.7017</v>
      </c>
      <c r="E267">
        <v>0.11619000000000002</v>
      </c>
      <c r="F267">
        <v>1.6936</v>
      </c>
      <c r="G267">
        <v>0.20789999999999997</v>
      </c>
      <c r="H267">
        <f t="shared" si="13"/>
        <v>125</v>
      </c>
      <c r="I267" s="17">
        <v>1250000</v>
      </c>
      <c r="K267" s="24">
        <v>0</v>
      </c>
      <c r="L267" s="17">
        <v>259874.99999999997</v>
      </c>
    </row>
    <row r="268" spans="1:12" x14ac:dyDescent="0.25">
      <c r="A268">
        <v>21</v>
      </c>
      <c r="B268" s="17">
        <v>845838.45541976951</v>
      </c>
      <c r="D268">
        <v>1.7238</v>
      </c>
      <c r="E268">
        <v>0.13829000000000002</v>
      </c>
      <c r="F268">
        <v>1.7063999999999999</v>
      </c>
      <c r="G268">
        <v>0.2206999999999999</v>
      </c>
      <c r="H268">
        <f t="shared" si="13"/>
        <v>53</v>
      </c>
      <c r="I268" s="17">
        <v>530000</v>
      </c>
      <c r="K268" s="24">
        <v>0</v>
      </c>
      <c r="L268" s="17">
        <v>116970.99999999994</v>
      </c>
    </row>
    <row r="269" spans="1:12" x14ac:dyDescent="0.25">
      <c r="A269">
        <v>21</v>
      </c>
      <c r="B269" s="17">
        <v>1986335.9519816376</v>
      </c>
      <c r="D269">
        <v>1.6988000000000001</v>
      </c>
      <c r="E269">
        <v>0.11329000000000011</v>
      </c>
      <c r="F269">
        <v>1.7302999999999999</v>
      </c>
      <c r="G269">
        <v>0.24459999999999993</v>
      </c>
      <c r="H269">
        <f t="shared" si="13"/>
        <v>92</v>
      </c>
      <c r="I269" s="17">
        <v>920000</v>
      </c>
      <c r="K269" s="24">
        <v>0</v>
      </c>
      <c r="L269" s="17">
        <v>225031.99999999994</v>
      </c>
    </row>
    <row r="270" spans="1:12" x14ac:dyDescent="0.25">
      <c r="A270">
        <v>21</v>
      </c>
      <c r="B270" s="17">
        <v>434869.17210831557</v>
      </c>
      <c r="D270">
        <v>1.8045</v>
      </c>
      <c r="E270">
        <v>0.21899000000000002</v>
      </c>
      <c r="F270">
        <v>1.7833000000000001</v>
      </c>
      <c r="G270">
        <v>0.29760000000000009</v>
      </c>
      <c r="H270">
        <f t="shared" si="13"/>
        <v>32</v>
      </c>
      <c r="I270" s="17">
        <v>320000</v>
      </c>
      <c r="K270" s="24">
        <v>0</v>
      </c>
      <c r="L270" s="17">
        <v>95232.000000000029</v>
      </c>
    </row>
    <row r="271" spans="1:12" x14ac:dyDescent="0.25">
      <c r="A271">
        <v>22</v>
      </c>
      <c r="B271" s="17">
        <v>1313906.5599562207</v>
      </c>
      <c r="C271" s="17">
        <f>AVERAGE(B271:B279)</f>
        <v>587153.05342590774</v>
      </c>
      <c r="D271">
        <v>1.7317</v>
      </c>
      <c r="E271">
        <v>0.14619000000000004</v>
      </c>
      <c r="F271">
        <v>1.7258</v>
      </c>
      <c r="G271">
        <v>0.24009999999999998</v>
      </c>
      <c r="H271">
        <f t="shared" si="13"/>
        <v>80</v>
      </c>
      <c r="I271" s="17">
        <v>800000</v>
      </c>
      <c r="K271" s="24">
        <v>0</v>
      </c>
      <c r="L271" s="17">
        <v>192079.99999999997</v>
      </c>
    </row>
    <row r="272" spans="1:12" x14ac:dyDescent="0.25">
      <c r="A272">
        <v>22</v>
      </c>
      <c r="B272" s="17">
        <v>215447.73457010352</v>
      </c>
      <c r="D272">
        <v>1.6696</v>
      </c>
      <c r="E272">
        <v>8.4089999999999998E-2</v>
      </c>
      <c r="F272">
        <v>1.6870000000000001</v>
      </c>
      <c r="G272">
        <v>0.20130000000000003</v>
      </c>
      <c r="H272">
        <f t="shared" ref="H272:H303" si="14">I272/10^4</f>
        <v>9</v>
      </c>
      <c r="I272" s="17">
        <v>90000</v>
      </c>
      <c r="K272" s="24">
        <v>0</v>
      </c>
      <c r="L272" s="17">
        <v>18117.000000000004</v>
      </c>
    </row>
    <row r="273" spans="1:12" x14ac:dyDescent="0.25">
      <c r="A273">
        <v>22</v>
      </c>
      <c r="B273" s="17">
        <v>549757.95653517311</v>
      </c>
      <c r="D273">
        <v>1.6826000000000001</v>
      </c>
      <c r="E273">
        <v>9.7090000000000121E-2</v>
      </c>
      <c r="F273">
        <v>1.6525000000000001</v>
      </c>
      <c r="G273">
        <v>0.16680000000000006</v>
      </c>
      <c r="H273">
        <f t="shared" si="14"/>
        <v>32</v>
      </c>
      <c r="I273" s="17">
        <v>320000</v>
      </c>
      <c r="K273" s="24">
        <v>0</v>
      </c>
      <c r="L273" s="17">
        <v>53376.000000000022</v>
      </c>
    </row>
    <row r="274" spans="1:12" x14ac:dyDescent="0.25">
      <c r="A274">
        <v>22</v>
      </c>
      <c r="B274" s="17">
        <v>189341.32612033054</v>
      </c>
      <c r="D274">
        <v>1.7222999999999999</v>
      </c>
      <c r="E274">
        <v>0.13678999999999997</v>
      </c>
      <c r="F274">
        <v>1.6707000000000001</v>
      </c>
      <c r="G274">
        <v>0.18500000000000005</v>
      </c>
      <c r="H274">
        <f t="shared" si="14"/>
        <v>14</v>
      </c>
      <c r="I274" s="17">
        <v>140000</v>
      </c>
      <c r="K274" s="24">
        <v>0</v>
      </c>
      <c r="L274" s="17">
        <v>25900.000000000007</v>
      </c>
    </row>
    <row r="275" spans="1:12" x14ac:dyDescent="0.25">
      <c r="A275">
        <v>22</v>
      </c>
      <c r="B275" s="17">
        <v>258069.99660210666</v>
      </c>
      <c r="D275">
        <v>1.6738</v>
      </c>
      <c r="E275">
        <v>8.828999999999998E-2</v>
      </c>
      <c r="F275">
        <v>1.8111999999999999</v>
      </c>
      <c r="G275">
        <v>0.3254999999999999</v>
      </c>
      <c r="H275">
        <f t="shared" si="14"/>
        <v>7</v>
      </c>
      <c r="I275" s="17">
        <v>70000</v>
      </c>
      <c r="K275" s="24">
        <v>0</v>
      </c>
      <c r="L275" s="17">
        <v>22784.999999999993</v>
      </c>
    </row>
    <row r="276" spans="1:12" x14ac:dyDescent="0.25">
      <c r="A276">
        <v>22</v>
      </c>
      <c r="B276" s="17">
        <v>807745.89680009533</v>
      </c>
      <c r="D276">
        <v>1.6701999999999999</v>
      </c>
      <c r="E276">
        <v>8.4689999999999932E-2</v>
      </c>
      <c r="F276">
        <v>1.6869000000000001</v>
      </c>
      <c r="G276">
        <v>0.20120000000000005</v>
      </c>
      <c r="H276">
        <f t="shared" si="14"/>
        <v>34</v>
      </c>
      <c r="I276" s="17">
        <v>340000</v>
      </c>
      <c r="K276" s="24">
        <v>0</v>
      </c>
      <c r="L276" s="17">
        <v>68408.000000000015</v>
      </c>
    </row>
    <row r="277" spans="1:12" x14ac:dyDescent="0.25">
      <c r="A277">
        <v>22</v>
      </c>
      <c r="B277" s="17">
        <v>443432.53524278227</v>
      </c>
      <c r="D277">
        <v>1.6302000000000001</v>
      </c>
      <c r="E277">
        <v>4.4690000000000119E-2</v>
      </c>
      <c r="F277">
        <v>1.7687999999999999</v>
      </c>
      <c r="G277">
        <v>0.28309999999999991</v>
      </c>
      <c r="H277">
        <f t="shared" si="14"/>
        <v>7</v>
      </c>
      <c r="I277" s="17">
        <v>70000</v>
      </c>
      <c r="K277" s="24">
        <v>0</v>
      </c>
      <c r="L277" s="17">
        <v>19816.999999999993</v>
      </c>
    </row>
    <row r="278" spans="1:12" x14ac:dyDescent="0.25">
      <c r="A278">
        <v>22</v>
      </c>
      <c r="B278" s="17">
        <v>1187711.270893639</v>
      </c>
      <c r="D278">
        <v>1.6926000000000001</v>
      </c>
      <c r="E278">
        <v>0.10709000000000013</v>
      </c>
      <c r="F278">
        <v>1.7302999999999999</v>
      </c>
      <c r="G278">
        <v>0.24459999999999993</v>
      </c>
      <c r="H278">
        <f t="shared" si="14"/>
        <v>52</v>
      </c>
      <c r="I278" s="17">
        <v>520000</v>
      </c>
      <c r="K278" s="24">
        <v>0</v>
      </c>
      <c r="L278" s="17">
        <v>127191.99999999996</v>
      </c>
    </row>
    <row r="279" spans="1:12" x14ac:dyDescent="0.25">
      <c r="A279">
        <v>22</v>
      </c>
      <c r="B279" s="17">
        <v>318964.2041127187</v>
      </c>
      <c r="D279">
        <v>1.6249</v>
      </c>
      <c r="E279">
        <v>3.9390000000000036E-2</v>
      </c>
      <c r="F279">
        <v>1.9045000000000001</v>
      </c>
      <c r="G279">
        <v>0.41880000000000006</v>
      </c>
      <c r="H279">
        <f t="shared" si="14"/>
        <v>3</v>
      </c>
      <c r="I279" s="17">
        <v>30000</v>
      </c>
      <c r="K279" s="24">
        <v>0</v>
      </c>
      <c r="L279" s="17">
        <v>12564.000000000002</v>
      </c>
    </row>
    <row r="280" spans="1:12" x14ac:dyDescent="0.25">
      <c r="A280">
        <v>23</v>
      </c>
      <c r="B280" s="17">
        <v>903777.41958090954</v>
      </c>
      <c r="C280" s="17">
        <f>AVERAGE(B280:B288)</f>
        <v>1248668.8459677768</v>
      </c>
      <c r="D280">
        <v>1.7282</v>
      </c>
      <c r="E280">
        <v>0.14268999999999998</v>
      </c>
      <c r="F280">
        <v>1.6937</v>
      </c>
      <c r="G280">
        <v>0.20799999999999996</v>
      </c>
      <c r="H280">
        <f t="shared" si="14"/>
        <v>62</v>
      </c>
      <c r="I280" s="17">
        <v>620000</v>
      </c>
      <c r="K280" s="24">
        <v>0</v>
      </c>
      <c r="L280" s="17">
        <v>128959.99999999997</v>
      </c>
    </row>
    <row r="281" spans="1:12" x14ac:dyDescent="0.25">
      <c r="A281">
        <v>23</v>
      </c>
      <c r="B281" s="17">
        <v>3308568.7007717383</v>
      </c>
      <c r="D281">
        <v>1.7112000000000001</v>
      </c>
      <c r="E281">
        <v>0.12569000000000008</v>
      </c>
      <c r="F281">
        <v>1.7575000000000001</v>
      </c>
      <c r="G281">
        <v>0.27180000000000004</v>
      </c>
      <c r="H281">
        <f t="shared" si="14"/>
        <v>153</v>
      </c>
      <c r="I281" s="17">
        <v>1530000</v>
      </c>
      <c r="K281" s="24">
        <v>0</v>
      </c>
      <c r="L281" s="17">
        <v>415854.00000000006</v>
      </c>
    </row>
    <row r="282" spans="1:12" x14ac:dyDescent="0.25">
      <c r="A282">
        <v>23</v>
      </c>
      <c r="B282" s="17">
        <v>1371334.1897595907</v>
      </c>
      <c r="D282">
        <v>1.64</v>
      </c>
      <c r="E282">
        <v>5.4489999999999927E-2</v>
      </c>
      <c r="F282">
        <v>1.6773</v>
      </c>
      <c r="G282">
        <v>0.19159999999999999</v>
      </c>
      <c r="H282">
        <f t="shared" si="14"/>
        <v>39</v>
      </c>
      <c r="I282" s="17">
        <v>390000</v>
      </c>
      <c r="K282" s="24">
        <v>0</v>
      </c>
      <c r="L282" s="17">
        <v>74724</v>
      </c>
    </row>
    <row r="283" spans="1:12" x14ac:dyDescent="0.25">
      <c r="A283">
        <v>23</v>
      </c>
      <c r="B283" s="17">
        <v>1442085.8174489895</v>
      </c>
      <c r="D283">
        <v>1.7045999999999999</v>
      </c>
      <c r="E283">
        <v>0.11908999999999992</v>
      </c>
      <c r="F283">
        <v>1.6831</v>
      </c>
      <c r="G283">
        <v>0.19740000000000002</v>
      </c>
      <c r="H283">
        <f t="shared" si="14"/>
        <v>87</v>
      </c>
      <c r="I283" s="17">
        <v>870000</v>
      </c>
      <c r="K283" s="24">
        <v>0</v>
      </c>
      <c r="L283" s="17">
        <v>171738.00000000003</v>
      </c>
    </row>
    <row r="284" spans="1:12" x14ac:dyDescent="0.25">
      <c r="A284">
        <v>23</v>
      </c>
      <c r="B284" s="17">
        <v>167515.19132862505</v>
      </c>
      <c r="D284">
        <v>1.6464000000000001</v>
      </c>
      <c r="E284">
        <v>6.0890000000000111E-2</v>
      </c>
      <c r="F284">
        <v>1.6897</v>
      </c>
      <c r="G284">
        <v>0.20399999999999996</v>
      </c>
      <c r="H284">
        <f t="shared" si="14"/>
        <v>5</v>
      </c>
      <c r="I284" s="17">
        <v>50000</v>
      </c>
      <c r="K284" s="24">
        <v>0</v>
      </c>
      <c r="L284" s="17">
        <v>10199.999999999998</v>
      </c>
    </row>
    <row r="285" spans="1:12" x14ac:dyDescent="0.25">
      <c r="A285">
        <v>23</v>
      </c>
      <c r="B285" s="17">
        <v>1207819.4663557161</v>
      </c>
      <c r="D285">
        <v>1.7313000000000001</v>
      </c>
      <c r="E285">
        <v>0.14579000000000009</v>
      </c>
      <c r="F285">
        <v>1.6858</v>
      </c>
      <c r="G285">
        <v>0.20009999999999994</v>
      </c>
      <c r="H285">
        <f t="shared" si="14"/>
        <v>88</v>
      </c>
      <c r="I285" s="17">
        <v>880000</v>
      </c>
      <c r="K285" s="24">
        <v>0</v>
      </c>
      <c r="L285" s="17">
        <v>176087.99999999994</v>
      </c>
    </row>
    <row r="286" spans="1:12" x14ac:dyDescent="0.25">
      <c r="A286">
        <v>23</v>
      </c>
      <c r="B286" s="17">
        <v>646328.93544163508</v>
      </c>
      <c r="D286">
        <v>1.6848000000000001</v>
      </c>
      <c r="E286">
        <v>9.92900000000001E-2</v>
      </c>
      <c r="F286">
        <v>1.7774000000000001</v>
      </c>
      <c r="G286">
        <v>0.29170000000000007</v>
      </c>
      <c r="H286">
        <f t="shared" si="14"/>
        <v>22</v>
      </c>
      <c r="I286" s="17">
        <v>220000</v>
      </c>
      <c r="K286" s="24">
        <v>0</v>
      </c>
      <c r="L286" s="17">
        <v>64174.000000000015</v>
      </c>
    </row>
    <row r="287" spans="1:12" x14ac:dyDescent="0.25">
      <c r="A287">
        <v>23</v>
      </c>
      <c r="B287" s="17">
        <v>2123588.1127316565</v>
      </c>
      <c r="D287">
        <v>1.6767000000000001</v>
      </c>
      <c r="E287">
        <v>9.1190000000000104E-2</v>
      </c>
      <c r="F287">
        <v>1.7439</v>
      </c>
      <c r="G287">
        <v>0.25819999999999999</v>
      </c>
      <c r="H287">
        <f t="shared" si="14"/>
        <v>75</v>
      </c>
      <c r="I287" s="17">
        <v>750000</v>
      </c>
      <c r="K287" s="24">
        <v>0</v>
      </c>
      <c r="L287" s="17">
        <v>193650</v>
      </c>
    </row>
    <row r="288" spans="1:12" x14ac:dyDescent="0.25">
      <c r="A288">
        <v>24</v>
      </c>
      <c r="B288" s="17">
        <v>67001.780291129922</v>
      </c>
      <c r="C288" s="17">
        <v>189800.0006105066</v>
      </c>
      <c r="D288">
        <v>1.681</v>
      </c>
      <c r="E288">
        <v>9.5490000000000075E-2</v>
      </c>
      <c r="F288">
        <v>1.8056000000000001</v>
      </c>
      <c r="G288">
        <v>0.31990000000000007</v>
      </c>
      <c r="H288">
        <v>2</v>
      </c>
      <c r="I288" s="17">
        <v>20000</v>
      </c>
      <c r="K288">
        <v>0</v>
      </c>
      <c r="L288" s="17">
        <v>6398.0000000000018</v>
      </c>
    </row>
    <row r="289" spans="1:13" x14ac:dyDescent="0.25">
      <c r="A289">
        <v>24</v>
      </c>
      <c r="B289" s="17">
        <v>33391.736019856929</v>
      </c>
      <c r="C289" s="17"/>
      <c r="D289">
        <v>1.6539999999999999</v>
      </c>
      <c r="E289">
        <v>6.848999999999994E-2</v>
      </c>
      <c r="F289">
        <v>1.7143999999999999</v>
      </c>
      <c r="G289">
        <v>0.2286999999999999</v>
      </c>
      <c r="H289">
        <v>1</v>
      </c>
      <c r="I289" s="17">
        <v>10000</v>
      </c>
      <c r="K289">
        <v>0</v>
      </c>
      <c r="L289" s="17">
        <v>2286.9999999999991</v>
      </c>
    </row>
    <row r="290" spans="1:13" x14ac:dyDescent="0.25">
      <c r="A290">
        <v>24</v>
      </c>
      <c r="B290" s="17">
        <v>187080.77564128625</v>
      </c>
      <c r="C290" s="17"/>
      <c r="D290">
        <v>1.8314999999999999</v>
      </c>
      <c r="E290">
        <v>0.24598999999999993</v>
      </c>
      <c r="F290">
        <v>1.7158</v>
      </c>
      <c r="G290">
        <v>0.23009999999999997</v>
      </c>
      <c r="H290">
        <v>20</v>
      </c>
      <c r="I290" s="17">
        <v>200000</v>
      </c>
      <c r="K290">
        <v>0</v>
      </c>
      <c r="L290" s="17">
        <v>46019.999999999993</v>
      </c>
    </row>
    <row r="291" spans="1:13" x14ac:dyDescent="0.25">
      <c r="A291">
        <v>24</v>
      </c>
      <c r="B291" s="17">
        <v>353216.53435532417</v>
      </c>
      <c r="C291" s="17"/>
      <c r="D291">
        <v>1.6951000000000001</v>
      </c>
      <c r="E291">
        <v>0.10959000000000008</v>
      </c>
      <c r="F291">
        <v>1.7134</v>
      </c>
      <c r="G291">
        <v>0.22770000000000001</v>
      </c>
      <c r="H291">
        <v>17</v>
      </c>
      <c r="I291" s="17">
        <v>170000</v>
      </c>
      <c r="K291">
        <v>0</v>
      </c>
      <c r="L291" s="17">
        <v>38709</v>
      </c>
    </row>
    <row r="292" spans="1:13" x14ac:dyDescent="0.25">
      <c r="A292">
        <v>24</v>
      </c>
      <c r="B292" s="17">
        <v>222432.0960538839</v>
      </c>
      <c r="C292" s="17"/>
      <c r="D292">
        <v>1.7221</v>
      </c>
      <c r="E292">
        <v>0.13658999999999999</v>
      </c>
      <c r="F292">
        <v>1.7619</v>
      </c>
      <c r="G292">
        <v>0.2762</v>
      </c>
      <c r="H292">
        <v>11</v>
      </c>
      <c r="I292" s="17">
        <v>110000</v>
      </c>
      <c r="K292">
        <v>0</v>
      </c>
      <c r="L292" s="17">
        <v>30382</v>
      </c>
    </row>
    <row r="293" spans="1:13" x14ac:dyDescent="0.25">
      <c r="A293">
        <v>24</v>
      </c>
      <c r="B293" s="17">
        <v>87394.957983193279</v>
      </c>
      <c r="C293" s="17"/>
      <c r="D293">
        <v>1.6819</v>
      </c>
      <c r="E293">
        <v>9.6389999999999976E-2</v>
      </c>
      <c r="F293">
        <v>1.7665</v>
      </c>
      <c r="G293">
        <v>0.28079999999999994</v>
      </c>
      <c r="H293">
        <v>3</v>
      </c>
      <c r="I293" s="17">
        <v>30000</v>
      </c>
      <c r="K293">
        <v>0</v>
      </c>
      <c r="L293" s="17">
        <v>8423.9999999999982</v>
      </c>
    </row>
    <row r="294" spans="1:13" x14ac:dyDescent="0.25">
      <c r="A294">
        <v>24</v>
      </c>
      <c r="B294" s="17">
        <v>378082.12392887176</v>
      </c>
      <c r="C294" s="17"/>
      <c r="D294">
        <v>1.7874000000000001</v>
      </c>
      <c r="E294">
        <v>0.20189000000000012</v>
      </c>
      <c r="F294">
        <v>1.6919999999999999</v>
      </c>
      <c r="G294">
        <v>0.20629999999999993</v>
      </c>
      <c r="H294">
        <v>37</v>
      </c>
      <c r="I294" s="17">
        <v>370000</v>
      </c>
      <c r="K294">
        <v>0</v>
      </c>
      <c r="L294" s="17">
        <v>76330.999999999971</v>
      </c>
    </row>
    <row r="296" spans="1:13" x14ac:dyDescent="0.25">
      <c r="A296" t="s">
        <v>55</v>
      </c>
      <c r="B296" s="17" t="s">
        <v>56</v>
      </c>
    </row>
    <row r="299" spans="1:13" x14ac:dyDescent="0.25">
      <c r="A299" s="38" t="s">
        <v>57</v>
      </c>
      <c r="B299" s="38"/>
      <c r="C299" s="38"/>
      <c r="D299" s="38"/>
      <c r="E299" s="38"/>
      <c r="F299" s="38"/>
      <c r="G299" s="38"/>
      <c r="H299" s="38"/>
      <c r="I299" s="38"/>
      <c r="J299" s="38"/>
      <c r="K299" s="38"/>
      <c r="L299" s="38"/>
      <c r="M299" s="38"/>
    </row>
  </sheetData>
  <sortState ref="A2:L287">
    <sortCondition ref="A2:A287"/>
  </sortState>
  <mergeCells count="1">
    <mergeCell ref="A299:M29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D12" sqref="D12"/>
    </sheetView>
  </sheetViews>
  <sheetFormatPr defaultRowHeight="15" x14ac:dyDescent="0.25"/>
  <cols>
    <col min="1" max="1" width="14.85546875" customWidth="1"/>
    <col min="2" max="2" width="15.5703125" customWidth="1"/>
    <col min="3" max="3" width="32.7109375" customWidth="1"/>
    <col min="4" max="4" width="17.28515625" customWidth="1"/>
  </cols>
  <sheetData>
    <row r="1" spans="1:4" ht="15.75" thickBot="1" x14ac:dyDescent="0.3">
      <c r="A1" s="25" t="s">
        <v>34</v>
      </c>
      <c r="B1" s="28" t="s">
        <v>46</v>
      </c>
      <c r="C1" s="1" t="s">
        <v>45</v>
      </c>
      <c r="D1" s="1" t="s">
        <v>53</v>
      </c>
    </row>
    <row r="2" spans="1:4" ht="15.75" thickBot="1" x14ac:dyDescent="0.3">
      <c r="A2" s="25"/>
      <c r="B2" s="29" t="s">
        <v>47</v>
      </c>
      <c r="C2" s="1"/>
      <c r="D2" s="1"/>
    </row>
    <row r="3" spans="1:4" ht="15.75" thickBot="1" x14ac:dyDescent="0.3">
      <c r="A3" s="25" t="s">
        <v>35</v>
      </c>
      <c r="B3" s="30">
        <v>42</v>
      </c>
      <c r="C3" s="1" t="s">
        <v>48</v>
      </c>
      <c r="D3" s="1">
        <v>100</v>
      </c>
    </row>
    <row r="4" spans="1:4" ht="15.75" thickBot="1" x14ac:dyDescent="0.3">
      <c r="A4" s="25" t="s">
        <v>36</v>
      </c>
      <c r="B4" s="30">
        <v>59</v>
      </c>
      <c r="C4" s="1" t="s">
        <v>48</v>
      </c>
      <c r="D4" s="1">
        <v>100</v>
      </c>
    </row>
    <row r="5" spans="1:4" ht="15.75" thickBot="1" x14ac:dyDescent="0.3">
      <c r="A5" s="25" t="s">
        <v>37</v>
      </c>
      <c r="B5" s="30">
        <v>57</v>
      </c>
      <c r="C5" s="1" t="s">
        <v>48</v>
      </c>
      <c r="D5" s="1">
        <v>100</v>
      </c>
    </row>
    <row r="6" spans="1:4" ht="15.75" thickBot="1" x14ac:dyDescent="0.3">
      <c r="A6" s="25" t="s">
        <v>38</v>
      </c>
      <c r="B6" s="30">
        <v>52</v>
      </c>
      <c r="C6" s="1" t="s">
        <v>48</v>
      </c>
      <c r="D6" s="1">
        <v>100</v>
      </c>
    </row>
    <row r="7" spans="1:4" ht="65.25" customHeight="1" thickBot="1" x14ac:dyDescent="0.3">
      <c r="A7" s="26" t="s">
        <v>49</v>
      </c>
      <c r="B7" s="31">
        <v>52.7</v>
      </c>
      <c r="C7" s="1"/>
      <c r="D7" s="1"/>
    </row>
    <row r="8" spans="1:4" ht="15.75" thickBot="1" x14ac:dyDescent="0.3">
      <c r="A8" s="25" t="s">
        <v>50</v>
      </c>
      <c r="B8" s="30">
        <v>9.3000000000000007</v>
      </c>
      <c r="C8" s="1"/>
      <c r="D8" s="1"/>
    </row>
    <row r="9" spans="1:4" ht="15.75" thickBot="1" x14ac:dyDescent="0.3">
      <c r="A9" s="26" t="s">
        <v>51</v>
      </c>
      <c r="B9" s="31">
        <v>17.600000000000001</v>
      </c>
      <c r="C9" s="1"/>
      <c r="D9" s="1"/>
    </row>
    <row r="10" spans="1:4" ht="15.75" thickBot="1" x14ac:dyDescent="0.3">
      <c r="A10" s="25"/>
      <c r="B10" s="29"/>
      <c r="C10" s="1"/>
      <c r="D10" s="1"/>
    </row>
    <row r="11" spans="1:4" ht="15.75" thickBot="1" x14ac:dyDescent="0.3">
      <c r="A11" s="25" t="s">
        <v>41</v>
      </c>
      <c r="B11" s="30">
        <v>36</v>
      </c>
      <c r="C11" s="1" t="s">
        <v>52</v>
      </c>
      <c r="D11" s="1">
        <v>100</v>
      </c>
    </row>
    <row r="12" spans="1:4" ht="15.75" thickBot="1" x14ac:dyDescent="0.3">
      <c r="A12" s="25" t="s">
        <v>42</v>
      </c>
      <c r="B12" s="30">
        <v>56</v>
      </c>
      <c r="C12" s="1" t="s">
        <v>52</v>
      </c>
      <c r="D12" s="1">
        <v>100</v>
      </c>
    </row>
    <row r="13" spans="1:4" ht="15.75" thickBot="1" x14ac:dyDescent="0.3">
      <c r="A13" s="26" t="s">
        <v>39</v>
      </c>
      <c r="B13" s="31">
        <v>46</v>
      </c>
      <c r="C13" s="1"/>
      <c r="D13" s="1"/>
    </row>
    <row r="14" spans="1:4" ht="15.75" thickBot="1" x14ac:dyDescent="0.3">
      <c r="A14" s="25" t="s">
        <v>40</v>
      </c>
      <c r="B14" s="30">
        <v>14.1</v>
      </c>
      <c r="C14" s="1"/>
      <c r="D14" s="1"/>
    </row>
    <row r="15" spans="1:4" ht="15.75" thickBot="1" x14ac:dyDescent="0.3">
      <c r="A15" s="26" t="s">
        <v>43</v>
      </c>
      <c r="B15" s="31">
        <v>43.5</v>
      </c>
      <c r="C15" s="1"/>
      <c r="D15" s="1"/>
    </row>
    <row r="16" spans="1:4" ht="15.75" thickBot="1" x14ac:dyDescent="0.3">
      <c r="A16" s="25"/>
      <c r="B16" s="29"/>
      <c r="C16" s="1"/>
      <c r="D16" s="1"/>
    </row>
    <row r="17" spans="1:4" ht="15.75" thickBot="1" x14ac:dyDescent="0.3">
      <c r="A17" s="25" t="s">
        <v>44</v>
      </c>
      <c r="B17" s="31">
        <v>0</v>
      </c>
      <c r="C17" s="1" t="s">
        <v>48</v>
      </c>
      <c r="D17" s="1"/>
    </row>
    <row r="18" spans="1:4" x14ac:dyDescent="0.25">
      <c r="A18" s="27" t="s">
        <v>45</v>
      </c>
      <c r="B18" s="32">
        <v>0</v>
      </c>
      <c r="C18" s="1" t="s">
        <v>52</v>
      </c>
      <c r="D18" s="1"/>
    </row>
  </sheetData>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topLeftCell="A13" workbookViewId="0">
      <selection activeCell="G109" sqref="G109"/>
    </sheetView>
  </sheetViews>
  <sheetFormatPr defaultRowHeight="15" x14ac:dyDescent="0.25"/>
  <cols>
    <col min="2" max="3" width="9.140625" style="17"/>
    <col min="8" max="8" width="16.5703125" customWidth="1"/>
    <col min="9" max="9" width="15.5703125" style="17" customWidth="1"/>
    <col min="10" max="10" width="16.85546875" customWidth="1"/>
    <col min="11" max="11" width="12.42578125" customWidth="1"/>
    <col min="12" max="12" width="9.140625" style="17"/>
  </cols>
  <sheetData>
    <row r="1" spans="1:12" ht="90" x14ac:dyDescent="0.25">
      <c r="A1" s="21" t="s">
        <v>27</v>
      </c>
      <c r="B1" s="17" t="s">
        <v>23</v>
      </c>
      <c r="C1" s="22" t="s">
        <v>28</v>
      </c>
      <c r="D1" s="21" t="s">
        <v>24</v>
      </c>
      <c r="E1" s="21" t="s">
        <v>25</v>
      </c>
      <c r="F1" s="21" t="s">
        <v>29</v>
      </c>
      <c r="G1" s="21" t="s">
        <v>26</v>
      </c>
      <c r="H1" s="21" t="s">
        <v>54</v>
      </c>
      <c r="I1" s="22" t="s">
        <v>30</v>
      </c>
      <c r="J1" s="21" t="s">
        <v>31</v>
      </c>
      <c r="K1" s="23" t="s">
        <v>32</v>
      </c>
      <c r="L1" s="22" t="s">
        <v>33</v>
      </c>
    </row>
    <row r="2" spans="1:12" x14ac:dyDescent="0.25">
      <c r="A2">
        <v>24</v>
      </c>
      <c r="B2" s="17">
        <v>67001.780291129922</v>
      </c>
      <c r="C2" s="17">
        <v>189800.0006105066</v>
      </c>
      <c r="D2">
        <v>1.681</v>
      </c>
      <c r="E2">
        <v>9.5490000000000075E-2</v>
      </c>
      <c r="F2">
        <v>1.8056000000000001</v>
      </c>
      <c r="G2">
        <v>0.31990000000000007</v>
      </c>
      <c r="H2">
        <v>2</v>
      </c>
      <c r="I2" s="17">
        <v>20000</v>
      </c>
      <c r="K2">
        <v>0</v>
      </c>
      <c r="L2" s="17">
        <v>6398.0000000000018</v>
      </c>
    </row>
    <row r="3" spans="1:12" x14ac:dyDescent="0.25">
      <c r="A3">
        <v>24</v>
      </c>
      <c r="B3" s="17">
        <v>33391.736019856929</v>
      </c>
      <c r="D3">
        <v>1.6539999999999999</v>
      </c>
      <c r="E3">
        <v>6.848999999999994E-2</v>
      </c>
      <c r="F3">
        <v>1.7143999999999999</v>
      </c>
      <c r="G3">
        <v>0.2286999999999999</v>
      </c>
      <c r="H3">
        <v>1</v>
      </c>
      <c r="I3" s="17">
        <v>10000</v>
      </c>
      <c r="K3">
        <v>0</v>
      </c>
      <c r="L3" s="17">
        <v>2286.9999999999991</v>
      </c>
    </row>
    <row r="4" spans="1:12" x14ac:dyDescent="0.25">
      <c r="A4">
        <v>24</v>
      </c>
      <c r="B4" s="17">
        <v>187080.77564128625</v>
      </c>
      <c r="D4">
        <v>1.8314999999999999</v>
      </c>
      <c r="E4">
        <v>0.24598999999999993</v>
      </c>
      <c r="F4">
        <v>1.7158</v>
      </c>
      <c r="G4">
        <v>0.23009999999999997</v>
      </c>
      <c r="H4">
        <v>20</v>
      </c>
      <c r="I4" s="17">
        <v>200000</v>
      </c>
      <c r="K4">
        <v>0</v>
      </c>
      <c r="L4" s="17">
        <v>46019.999999999993</v>
      </c>
    </row>
    <row r="5" spans="1:12" x14ac:dyDescent="0.25">
      <c r="A5">
        <v>24</v>
      </c>
      <c r="B5" s="17">
        <v>353216.53435532417</v>
      </c>
      <c r="D5">
        <v>1.6951000000000001</v>
      </c>
      <c r="E5">
        <v>0.10959000000000008</v>
      </c>
      <c r="F5">
        <v>1.7134</v>
      </c>
      <c r="G5">
        <v>0.22770000000000001</v>
      </c>
      <c r="H5">
        <v>17</v>
      </c>
      <c r="I5" s="17">
        <v>170000</v>
      </c>
      <c r="K5">
        <v>0</v>
      </c>
      <c r="L5" s="17">
        <v>38709</v>
      </c>
    </row>
    <row r="6" spans="1:12" x14ac:dyDescent="0.25">
      <c r="A6">
        <v>24</v>
      </c>
      <c r="B6" s="17">
        <v>222432.0960538839</v>
      </c>
      <c r="D6">
        <v>1.7221</v>
      </c>
      <c r="E6">
        <v>0.13658999999999999</v>
      </c>
      <c r="F6">
        <v>1.7619</v>
      </c>
      <c r="G6">
        <v>0.2762</v>
      </c>
      <c r="H6">
        <v>11</v>
      </c>
      <c r="I6" s="17">
        <v>110000</v>
      </c>
      <c r="K6">
        <v>0</v>
      </c>
      <c r="L6" s="17">
        <v>30382</v>
      </c>
    </row>
    <row r="7" spans="1:12" x14ac:dyDescent="0.25">
      <c r="A7">
        <v>24</v>
      </c>
      <c r="B7" s="17">
        <v>87394.957983193279</v>
      </c>
      <c r="D7">
        <v>1.6819</v>
      </c>
      <c r="E7">
        <v>9.6389999999999976E-2</v>
      </c>
      <c r="F7">
        <v>1.7665</v>
      </c>
      <c r="G7">
        <v>0.28079999999999994</v>
      </c>
      <c r="H7">
        <v>3</v>
      </c>
      <c r="I7" s="17">
        <v>30000</v>
      </c>
      <c r="K7">
        <v>0</v>
      </c>
      <c r="L7" s="17">
        <v>8423.9999999999982</v>
      </c>
    </row>
    <row r="8" spans="1:12" x14ac:dyDescent="0.25">
      <c r="A8">
        <v>24</v>
      </c>
      <c r="B8" s="17">
        <v>378082.12392887176</v>
      </c>
      <c r="D8">
        <v>1.7874000000000001</v>
      </c>
      <c r="E8">
        <v>0.20189000000000012</v>
      </c>
      <c r="F8">
        <v>1.6919999999999999</v>
      </c>
      <c r="G8">
        <v>0.20629999999999993</v>
      </c>
      <c r="H8">
        <v>37</v>
      </c>
      <c r="I8" s="17">
        <v>370000</v>
      </c>
      <c r="K8">
        <v>0</v>
      </c>
      <c r="L8" s="17">
        <v>76330.999999999971</v>
      </c>
    </row>
    <row r="9" spans="1:12" x14ac:dyDescent="0.25">
      <c r="A9">
        <v>25</v>
      </c>
      <c r="B9" s="17">
        <v>87338.457640003369</v>
      </c>
      <c r="C9" s="17">
        <v>175759.36956999861</v>
      </c>
      <c r="D9">
        <v>1.7039</v>
      </c>
      <c r="E9">
        <v>0.11839</v>
      </c>
      <c r="F9">
        <v>1.7442</v>
      </c>
      <c r="G9">
        <v>0.25849999999999995</v>
      </c>
      <c r="H9">
        <v>4</v>
      </c>
      <c r="I9" s="17">
        <v>40000</v>
      </c>
      <c r="K9">
        <v>0</v>
      </c>
      <c r="L9" s="17">
        <v>10339.999999999998</v>
      </c>
    </row>
    <row r="10" spans="1:12" x14ac:dyDescent="0.25">
      <c r="A10">
        <v>25</v>
      </c>
      <c r="B10" s="17">
        <v>194898.94128969926</v>
      </c>
      <c r="D10">
        <v>1.5959000000000001</v>
      </c>
      <c r="E10">
        <v>1.0390000000000121E-2</v>
      </c>
      <c r="F10">
        <v>1.6881999999999999</v>
      </c>
      <c r="G10">
        <v>0.2024999999999999</v>
      </c>
      <c r="H10">
        <v>1</v>
      </c>
      <c r="I10" s="17">
        <v>10000</v>
      </c>
      <c r="K10">
        <v>0</v>
      </c>
      <c r="L10" s="17">
        <v>2024.9999999999991</v>
      </c>
    </row>
    <row r="11" spans="1:12" x14ac:dyDescent="0.25">
      <c r="A11">
        <v>25</v>
      </c>
      <c r="B11" s="17">
        <v>15012.703056432363</v>
      </c>
      <c r="D11">
        <v>1.7154</v>
      </c>
      <c r="E11">
        <v>0.12989000000000006</v>
      </c>
      <c r="F11">
        <v>1.6807000000000001</v>
      </c>
      <c r="G11">
        <v>0.19500000000000006</v>
      </c>
      <c r="H11">
        <v>1</v>
      </c>
      <c r="I11" s="17">
        <v>10000</v>
      </c>
      <c r="K11">
        <v>0</v>
      </c>
      <c r="L11" s="17">
        <v>1950.0000000000007</v>
      </c>
    </row>
    <row r="12" spans="1:12" x14ac:dyDescent="0.25">
      <c r="A12">
        <v>25</v>
      </c>
      <c r="B12" s="17">
        <v>180403.60451834</v>
      </c>
      <c r="D12">
        <v>1.6642999999999999</v>
      </c>
      <c r="E12">
        <v>7.8789999999999916E-2</v>
      </c>
      <c r="F12">
        <v>1.7225999999999999</v>
      </c>
      <c r="G12">
        <v>0.23689999999999989</v>
      </c>
      <c r="H12">
        <v>6</v>
      </c>
      <c r="I12" s="17">
        <v>60000</v>
      </c>
      <c r="K12">
        <v>0</v>
      </c>
      <c r="L12" s="17">
        <v>14213.999999999993</v>
      </c>
    </row>
    <row r="13" spans="1:12" x14ac:dyDescent="0.25">
      <c r="A13">
        <v>25</v>
      </c>
      <c r="B13" s="17">
        <v>94519.040281752081</v>
      </c>
      <c r="D13">
        <v>1.7218</v>
      </c>
      <c r="E13">
        <v>0.13629000000000002</v>
      </c>
      <c r="F13">
        <v>1.7003999999999999</v>
      </c>
      <c r="G13">
        <v>0.21469999999999989</v>
      </c>
      <c r="H13">
        <v>6</v>
      </c>
      <c r="I13" s="17">
        <v>60000</v>
      </c>
      <c r="K13">
        <v>0</v>
      </c>
      <c r="L13" s="17">
        <v>12881.999999999993</v>
      </c>
    </row>
    <row r="14" spans="1:12" x14ac:dyDescent="0.25">
      <c r="A14">
        <v>25</v>
      </c>
      <c r="B14" s="17">
        <v>606426.7352185169</v>
      </c>
      <c r="D14">
        <v>1.5893999999999999</v>
      </c>
      <c r="E14">
        <v>3.8899999999999491E-3</v>
      </c>
      <c r="F14">
        <v>1.7216</v>
      </c>
      <c r="G14">
        <v>0.2359</v>
      </c>
      <c r="H14">
        <v>1</v>
      </c>
      <c r="I14" s="17">
        <v>10000</v>
      </c>
      <c r="K14">
        <v>0</v>
      </c>
      <c r="L14" s="17">
        <v>2359</v>
      </c>
    </row>
    <row r="15" spans="1:12" x14ac:dyDescent="0.25">
      <c r="A15">
        <v>25</v>
      </c>
      <c r="B15" s="17">
        <v>51716.104985246158</v>
      </c>
      <c r="D15">
        <v>1.6498999999999999</v>
      </c>
      <c r="E15">
        <v>6.4389999999999947E-2</v>
      </c>
      <c r="F15">
        <v>1.6521999999999999</v>
      </c>
      <c r="G15">
        <v>0.16649999999999987</v>
      </c>
      <c r="H15">
        <v>2</v>
      </c>
      <c r="I15" s="17">
        <v>20000</v>
      </c>
      <c r="K15">
        <v>0</v>
      </c>
      <c r="L15" s="17">
        <v>3329.9999999999973</v>
      </c>
    </row>
    <row r="16" spans="1:12" x14ac:dyDescent="0.25">
      <c r="A16">
        <v>26</v>
      </c>
      <c r="B16" s="17">
        <v>436.05251512022426</v>
      </c>
      <c r="C16" s="17">
        <v>45424.918708949946</v>
      </c>
      <c r="D16">
        <v>1.6533</v>
      </c>
      <c r="E16">
        <v>6.7790000000000017E-2</v>
      </c>
      <c r="F16">
        <v>1.7813000000000001</v>
      </c>
      <c r="G16">
        <v>0.29560000000000008</v>
      </c>
      <c r="H16">
        <v>0</v>
      </c>
      <c r="J16">
        <v>1</v>
      </c>
      <c r="K16">
        <v>100</v>
      </c>
      <c r="L16" s="17">
        <v>29.560000000000009</v>
      </c>
    </row>
    <row r="17" spans="1:12" x14ac:dyDescent="0.25">
      <c r="A17">
        <v>26</v>
      </c>
      <c r="B17" s="17">
        <v>0</v>
      </c>
      <c r="D17">
        <v>1.6509</v>
      </c>
      <c r="E17">
        <v>6.5390000000000059E-2</v>
      </c>
      <c r="F17">
        <v>1.6999</v>
      </c>
      <c r="G17">
        <v>0.21419999999999995</v>
      </c>
      <c r="H17">
        <v>0</v>
      </c>
      <c r="J17">
        <v>0</v>
      </c>
      <c r="K17">
        <v>0</v>
      </c>
      <c r="L17" s="17">
        <v>0</v>
      </c>
    </row>
    <row r="18" spans="1:12" x14ac:dyDescent="0.25">
      <c r="A18">
        <v>26</v>
      </c>
      <c r="B18" s="17">
        <v>161.87989556135761</v>
      </c>
      <c r="D18">
        <v>1.7119</v>
      </c>
      <c r="E18">
        <v>0.12639</v>
      </c>
      <c r="F18">
        <v>1.6902999999999999</v>
      </c>
      <c r="G18">
        <v>0.20459999999999989</v>
      </c>
      <c r="H18">
        <v>0</v>
      </c>
      <c r="J18">
        <v>1</v>
      </c>
      <c r="K18">
        <v>100</v>
      </c>
      <c r="L18" s="17">
        <v>20.45999999999999</v>
      </c>
    </row>
    <row r="19" spans="1:12" x14ac:dyDescent="0.25">
      <c r="A19">
        <v>26</v>
      </c>
      <c r="B19" s="17">
        <v>209613.41087923359</v>
      </c>
      <c r="D19">
        <v>1.6732</v>
      </c>
      <c r="E19">
        <v>8.7690000000000046E-2</v>
      </c>
      <c r="F19">
        <v>1.6528</v>
      </c>
      <c r="G19">
        <v>0.16710000000000003</v>
      </c>
      <c r="H19">
        <v>11</v>
      </c>
      <c r="I19" s="17">
        <v>110000</v>
      </c>
      <c r="K19">
        <v>0</v>
      </c>
      <c r="L19" s="17">
        <v>18381.000000000004</v>
      </c>
    </row>
    <row r="20" spans="1:12" x14ac:dyDescent="0.25">
      <c r="A20">
        <v>26</v>
      </c>
      <c r="B20" s="17">
        <v>66288.523350349657</v>
      </c>
      <c r="D20">
        <v>1.6384000000000001</v>
      </c>
      <c r="E20">
        <v>5.2890000000000104E-2</v>
      </c>
      <c r="F20">
        <v>1.661</v>
      </c>
      <c r="G20">
        <v>0.17530000000000001</v>
      </c>
      <c r="H20">
        <v>2</v>
      </c>
      <c r="I20" s="17">
        <v>20000</v>
      </c>
      <c r="K20">
        <v>0</v>
      </c>
      <c r="L20" s="17">
        <v>3506</v>
      </c>
    </row>
    <row r="21" spans="1:12" x14ac:dyDescent="0.25">
      <c r="A21">
        <v>26</v>
      </c>
      <c r="B21" s="17">
        <v>740.83651173314399</v>
      </c>
      <c r="D21">
        <v>1.7402</v>
      </c>
      <c r="E21">
        <v>0.15468999999999999</v>
      </c>
      <c r="F21">
        <v>1.7149000000000001</v>
      </c>
      <c r="G21">
        <v>0.22920000000000007</v>
      </c>
      <c r="H21">
        <v>0</v>
      </c>
      <c r="J21">
        <v>5</v>
      </c>
      <c r="K21">
        <v>500</v>
      </c>
      <c r="L21" s="17">
        <v>114.60000000000004</v>
      </c>
    </row>
    <row r="22" spans="1:12" x14ac:dyDescent="0.25">
      <c r="A22">
        <v>26</v>
      </c>
      <c r="B22" s="17">
        <v>40733.727810651639</v>
      </c>
      <c r="D22">
        <v>1.5871999999999999</v>
      </c>
      <c r="E22">
        <v>1.6899999999999693E-3</v>
      </c>
      <c r="F22">
        <v>1.8299000000000001</v>
      </c>
      <c r="G22">
        <v>0.34420000000000006</v>
      </c>
      <c r="H22">
        <v>0</v>
      </c>
      <c r="J22">
        <v>2</v>
      </c>
      <c r="K22">
        <v>200</v>
      </c>
      <c r="L22" s="17">
        <v>68.840000000000018</v>
      </c>
    </row>
    <row r="23" spans="1:12" x14ac:dyDescent="0.25">
      <c r="A23">
        <v>27</v>
      </c>
      <c r="B23" s="17">
        <v>0</v>
      </c>
      <c r="C23" s="17">
        <v>12475.746623325758</v>
      </c>
      <c r="D23">
        <v>1.6832800000000001</v>
      </c>
      <c r="E23">
        <v>9.7770000000000135E-2</v>
      </c>
      <c r="F23">
        <v>1.6647000000000001</v>
      </c>
      <c r="G23">
        <v>0.17900000000000005</v>
      </c>
      <c r="H23">
        <v>0</v>
      </c>
      <c r="J23">
        <v>0</v>
      </c>
      <c r="K23">
        <v>0</v>
      </c>
      <c r="L23" s="17">
        <v>0</v>
      </c>
    </row>
    <row r="24" spans="1:12" x14ac:dyDescent="0.25">
      <c r="A24">
        <v>27</v>
      </c>
      <c r="B24" s="17">
        <v>142.31999551041022</v>
      </c>
      <c r="D24">
        <v>1.7637</v>
      </c>
      <c r="E24">
        <v>0.17819000000000007</v>
      </c>
      <c r="F24">
        <v>1.7393000000000001</v>
      </c>
      <c r="G24">
        <v>0.25360000000000005</v>
      </c>
      <c r="H24">
        <v>0</v>
      </c>
      <c r="J24">
        <v>1</v>
      </c>
      <c r="K24">
        <v>100</v>
      </c>
      <c r="L24" s="17">
        <v>25.360000000000007</v>
      </c>
    </row>
    <row r="25" spans="1:12" x14ac:dyDescent="0.25">
      <c r="A25">
        <v>27</v>
      </c>
      <c r="B25" s="17">
        <v>86697.086697086284</v>
      </c>
      <c r="D25">
        <v>1.6140000000000001</v>
      </c>
      <c r="E25">
        <v>2.8490000000000126E-2</v>
      </c>
      <c r="F25">
        <v>1.7326999999999999</v>
      </c>
      <c r="G25">
        <v>0.24699999999999989</v>
      </c>
      <c r="H25">
        <v>1</v>
      </c>
      <c r="I25" s="17">
        <v>10000</v>
      </c>
      <c r="K25">
        <v>0</v>
      </c>
      <c r="L25" s="17">
        <v>2469.9999999999991</v>
      </c>
    </row>
    <row r="26" spans="1:12" x14ac:dyDescent="0.25">
      <c r="A26">
        <v>27</v>
      </c>
      <c r="B26" s="17">
        <v>0</v>
      </c>
      <c r="D26">
        <v>1.6113999999999999</v>
      </c>
      <c r="E26">
        <v>2.5889999999999969E-2</v>
      </c>
      <c r="F26">
        <v>1.7324999999999999</v>
      </c>
      <c r="G26">
        <v>0.24679999999999991</v>
      </c>
      <c r="H26">
        <v>0</v>
      </c>
      <c r="J26">
        <v>0</v>
      </c>
      <c r="K26">
        <v>0</v>
      </c>
      <c r="L26" s="17">
        <v>0</v>
      </c>
    </row>
    <row r="27" spans="1:12" x14ac:dyDescent="0.25">
      <c r="A27">
        <v>27</v>
      </c>
      <c r="B27" s="17">
        <v>176.25749747609709</v>
      </c>
      <c r="D27">
        <v>1.7539</v>
      </c>
      <c r="E27">
        <v>0.16839000000000004</v>
      </c>
      <c r="F27">
        <v>1.7825</v>
      </c>
      <c r="G27">
        <v>0.29679999999999995</v>
      </c>
      <c r="H27">
        <v>0</v>
      </c>
      <c r="J27">
        <v>1</v>
      </c>
      <c r="K27">
        <v>100</v>
      </c>
      <c r="L27" s="17">
        <v>29.679999999999996</v>
      </c>
    </row>
    <row r="28" spans="1:12" x14ac:dyDescent="0.25">
      <c r="A28">
        <v>27</v>
      </c>
      <c r="B28" s="17">
        <v>0</v>
      </c>
      <c r="D28">
        <v>1.8352999999999999</v>
      </c>
      <c r="E28">
        <v>0.24978999999999996</v>
      </c>
      <c r="F28">
        <v>1.7942</v>
      </c>
      <c r="G28">
        <v>0.3085</v>
      </c>
      <c r="H28">
        <v>0</v>
      </c>
      <c r="J28">
        <v>0</v>
      </c>
      <c r="K28">
        <v>0</v>
      </c>
      <c r="L28" s="17">
        <v>0</v>
      </c>
    </row>
    <row r="29" spans="1:12" x14ac:dyDescent="0.25">
      <c r="A29">
        <v>27</v>
      </c>
      <c r="B29" s="17">
        <v>314.56217320752449</v>
      </c>
      <c r="D29">
        <v>1.7519</v>
      </c>
      <c r="E29">
        <v>0.16639000000000004</v>
      </c>
      <c r="F29">
        <v>1.7474000000000001</v>
      </c>
      <c r="G29">
        <v>0.26170000000000004</v>
      </c>
      <c r="H29">
        <v>0</v>
      </c>
      <c r="J29">
        <v>2</v>
      </c>
      <c r="K29">
        <v>200</v>
      </c>
      <c r="L29" s="17">
        <v>52.340000000000011</v>
      </c>
    </row>
    <row r="30" spans="1:12" x14ac:dyDescent="0.25">
      <c r="A30">
        <v>28</v>
      </c>
      <c r="B30" s="17">
        <v>258.20478310384112</v>
      </c>
      <c r="C30" s="17">
        <v>565.39116528762167</v>
      </c>
      <c r="D30">
        <v>1.6820999999999999</v>
      </c>
      <c r="E30">
        <v>9.6589999999999954E-2</v>
      </c>
      <c r="F30">
        <v>1.7351000000000001</v>
      </c>
      <c r="G30">
        <v>0.24940000000000007</v>
      </c>
      <c r="H30">
        <v>0</v>
      </c>
      <c r="J30">
        <v>1</v>
      </c>
      <c r="K30">
        <v>100</v>
      </c>
      <c r="L30" s="17">
        <v>24.940000000000005</v>
      </c>
    </row>
    <row r="31" spans="1:12" x14ac:dyDescent="0.25">
      <c r="A31">
        <v>28</v>
      </c>
      <c r="B31" s="17">
        <v>0</v>
      </c>
      <c r="D31">
        <v>1.639</v>
      </c>
      <c r="E31">
        <v>5.3490000000000038E-2</v>
      </c>
      <c r="F31">
        <v>1.7077</v>
      </c>
      <c r="G31">
        <v>0.22199999999999998</v>
      </c>
      <c r="H31">
        <v>0</v>
      </c>
      <c r="J31">
        <v>0</v>
      </c>
      <c r="K31">
        <v>0</v>
      </c>
      <c r="L31" s="17">
        <v>0</v>
      </c>
    </row>
    <row r="32" spans="1:12" x14ac:dyDescent="0.25">
      <c r="A32">
        <v>28</v>
      </c>
      <c r="B32" s="17">
        <v>3699.5333739095104</v>
      </c>
      <c r="D32">
        <v>1.6348</v>
      </c>
      <c r="E32">
        <v>4.9290000000000056E-2</v>
      </c>
      <c r="F32">
        <v>1.7462</v>
      </c>
      <c r="G32">
        <v>0.26049999999999995</v>
      </c>
      <c r="H32">
        <v>0</v>
      </c>
      <c r="J32">
        <v>7</v>
      </c>
      <c r="K32">
        <v>700</v>
      </c>
      <c r="L32" s="17">
        <v>182.34999999999997</v>
      </c>
    </row>
    <row r="33" spans="1:12" x14ac:dyDescent="0.25">
      <c r="A33">
        <v>28</v>
      </c>
      <c r="B33" s="17">
        <v>0</v>
      </c>
      <c r="D33">
        <v>1.8017000000000001</v>
      </c>
      <c r="E33">
        <v>0.2161900000000001</v>
      </c>
      <c r="F33">
        <v>1.7042999999999999</v>
      </c>
      <c r="G33">
        <v>0.21859999999999991</v>
      </c>
      <c r="H33">
        <v>0</v>
      </c>
      <c r="J33">
        <v>0</v>
      </c>
      <c r="K33">
        <v>0</v>
      </c>
      <c r="L33" s="17">
        <v>0</v>
      </c>
    </row>
    <row r="34" spans="1:12" x14ac:dyDescent="0.25">
      <c r="A34">
        <v>28</v>
      </c>
      <c r="B34" s="17">
        <v>0</v>
      </c>
      <c r="D34">
        <v>1.6415999999999999</v>
      </c>
      <c r="E34">
        <v>5.6089999999999973E-2</v>
      </c>
      <c r="F34">
        <v>1.7015</v>
      </c>
      <c r="G34">
        <v>0.21579999999999999</v>
      </c>
      <c r="H34">
        <v>0</v>
      </c>
      <c r="J34">
        <v>0</v>
      </c>
      <c r="K34">
        <v>0</v>
      </c>
      <c r="L34" s="17">
        <v>0</v>
      </c>
    </row>
    <row r="35" spans="1:12" x14ac:dyDescent="0.25">
      <c r="A35">
        <v>28</v>
      </c>
      <c r="B35" s="17">
        <v>0</v>
      </c>
      <c r="D35">
        <v>1.6648000000000001</v>
      </c>
      <c r="E35">
        <v>7.9290000000000083E-2</v>
      </c>
      <c r="F35">
        <v>1.6600999999999999</v>
      </c>
      <c r="G35">
        <v>0.17439999999999989</v>
      </c>
      <c r="H35">
        <v>0</v>
      </c>
      <c r="J35">
        <v>0</v>
      </c>
      <c r="K35">
        <v>0</v>
      </c>
      <c r="L35" s="17">
        <v>0</v>
      </c>
    </row>
    <row r="36" spans="1:12" x14ac:dyDescent="0.25">
      <c r="A36">
        <v>28</v>
      </c>
      <c r="B36" s="17">
        <v>0</v>
      </c>
      <c r="D36">
        <v>1.7090000000000001</v>
      </c>
      <c r="E36">
        <v>0.1234900000000001</v>
      </c>
      <c r="F36">
        <v>1.6987000000000001</v>
      </c>
      <c r="G36">
        <v>0.21300000000000008</v>
      </c>
      <c r="H36">
        <v>0</v>
      </c>
      <c r="J36">
        <v>0</v>
      </c>
      <c r="K36">
        <v>0</v>
      </c>
      <c r="L36" s="17">
        <v>0</v>
      </c>
    </row>
    <row r="37" spans="1:12" x14ac:dyDescent="0.25">
      <c r="A37">
        <v>29</v>
      </c>
      <c r="B37" s="17">
        <v>0</v>
      </c>
      <c r="C37" s="17">
        <v>455.65007811757727</v>
      </c>
      <c r="D37">
        <v>1.6894</v>
      </c>
      <c r="E37">
        <v>0.10389000000000004</v>
      </c>
      <c r="F37">
        <v>1.9165000000000001</v>
      </c>
      <c r="G37">
        <v>0.43080000000000007</v>
      </c>
      <c r="H37">
        <v>0</v>
      </c>
      <c r="J37">
        <v>0</v>
      </c>
      <c r="K37">
        <v>0</v>
      </c>
      <c r="L37" s="17">
        <v>0</v>
      </c>
    </row>
    <row r="38" spans="1:12" x14ac:dyDescent="0.25">
      <c r="A38">
        <v>29</v>
      </c>
      <c r="B38" s="17">
        <v>0</v>
      </c>
      <c r="D38">
        <v>1.6733</v>
      </c>
      <c r="E38">
        <v>8.7790000000000035E-2</v>
      </c>
      <c r="F38">
        <v>1.7499</v>
      </c>
      <c r="G38">
        <v>0.26419999999999999</v>
      </c>
      <c r="H38">
        <v>0</v>
      </c>
      <c r="J38">
        <v>0</v>
      </c>
      <c r="K38">
        <v>0</v>
      </c>
      <c r="L38" s="17">
        <v>0</v>
      </c>
    </row>
    <row r="39" spans="1:12" x14ac:dyDescent="0.25">
      <c r="A39">
        <v>29</v>
      </c>
      <c r="B39" s="17">
        <v>0</v>
      </c>
      <c r="D39">
        <v>1.6311</v>
      </c>
      <c r="E39">
        <v>4.5590000000000019E-2</v>
      </c>
      <c r="F39">
        <v>1.66</v>
      </c>
      <c r="G39">
        <v>0.1742999999999999</v>
      </c>
      <c r="H39">
        <v>0</v>
      </c>
      <c r="J39">
        <v>0</v>
      </c>
      <c r="K39">
        <v>0</v>
      </c>
      <c r="L39" s="17">
        <v>0</v>
      </c>
    </row>
    <row r="40" spans="1:12" x14ac:dyDescent="0.25">
      <c r="A40">
        <v>29</v>
      </c>
      <c r="B40" s="17">
        <v>202.59598092110389</v>
      </c>
      <c r="D40">
        <v>1.7134</v>
      </c>
      <c r="E40">
        <v>0.12789000000000006</v>
      </c>
      <c r="F40">
        <v>1.7447999999999999</v>
      </c>
      <c r="G40">
        <v>0.25909999999999989</v>
      </c>
      <c r="H40">
        <v>0</v>
      </c>
      <c r="J40">
        <v>1</v>
      </c>
      <c r="K40">
        <v>100</v>
      </c>
      <c r="L40" s="17">
        <v>25.909999999999989</v>
      </c>
    </row>
    <row r="41" spans="1:12" x14ac:dyDescent="0.25">
      <c r="A41">
        <v>29</v>
      </c>
      <c r="B41" s="17">
        <v>2986.9545659019368</v>
      </c>
      <c r="D41">
        <v>1.6521999999999999</v>
      </c>
      <c r="E41">
        <v>6.6689999999999916E-2</v>
      </c>
      <c r="F41">
        <v>1.7346999999999999</v>
      </c>
      <c r="G41">
        <v>0.24899999999999989</v>
      </c>
      <c r="H41">
        <v>0</v>
      </c>
      <c r="J41">
        <v>8</v>
      </c>
      <c r="K41">
        <v>800</v>
      </c>
      <c r="L41" s="17">
        <v>199.1999999999999</v>
      </c>
    </row>
    <row r="42" spans="1:12" x14ac:dyDescent="0.25">
      <c r="A42">
        <v>29</v>
      </c>
      <c r="B42" s="17">
        <v>0</v>
      </c>
      <c r="D42">
        <v>1.7282999999999999</v>
      </c>
      <c r="E42">
        <v>0.14278999999999997</v>
      </c>
      <c r="F42">
        <v>1.7248000000000001</v>
      </c>
      <c r="G42">
        <v>0.23910000000000009</v>
      </c>
      <c r="H42">
        <v>0</v>
      </c>
      <c r="J42">
        <v>0</v>
      </c>
      <c r="K42">
        <v>0</v>
      </c>
      <c r="L42" s="17">
        <v>0</v>
      </c>
    </row>
    <row r="43" spans="1:12" x14ac:dyDescent="0.25">
      <c r="A43">
        <v>29</v>
      </c>
      <c r="B43" s="17">
        <v>0</v>
      </c>
      <c r="D43">
        <v>1.6511</v>
      </c>
      <c r="E43">
        <v>6.5590000000000037E-2</v>
      </c>
      <c r="F43">
        <v>1.7399</v>
      </c>
      <c r="G43">
        <v>0.25419999999999998</v>
      </c>
      <c r="H43">
        <v>0</v>
      </c>
      <c r="J43">
        <v>0</v>
      </c>
      <c r="K43">
        <v>0</v>
      </c>
      <c r="L43" s="17">
        <v>0</v>
      </c>
    </row>
    <row r="44" spans="1:12" x14ac:dyDescent="0.25">
      <c r="A44">
        <v>30</v>
      </c>
      <c r="B44" s="17">
        <v>0</v>
      </c>
      <c r="C44" s="17">
        <v>0</v>
      </c>
      <c r="D44">
        <v>1.6882999999999999</v>
      </c>
      <c r="E44">
        <v>0.10278999999999994</v>
      </c>
      <c r="F44">
        <v>1.7142999999999999</v>
      </c>
      <c r="G44">
        <v>0.22859999999999991</v>
      </c>
      <c r="H44">
        <v>0</v>
      </c>
      <c r="J44">
        <v>0</v>
      </c>
      <c r="K44">
        <v>0</v>
      </c>
      <c r="L44" s="17">
        <v>0</v>
      </c>
    </row>
    <row r="45" spans="1:12" x14ac:dyDescent="0.25">
      <c r="A45">
        <v>30</v>
      </c>
      <c r="B45" s="17">
        <v>0</v>
      </c>
      <c r="D45">
        <v>1.6420999999999999</v>
      </c>
      <c r="E45">
        <v>5.6589999999999918E-2</v>
      </c>
      <c r="F45">
        <v>1.7019</v>
      </c>
      <c r="G45">
        <v>0.21619999999999995</v>
      </c>
      <c r="H45">
        <v>0</v>
      </c>
      <c r="J45">
        <v>0</v>
      </c>
      <c r="K45">
        <v>0</v>
      </c>
      <c r="L45" s="17">
        <v>0</v>
      </c>
    </row>
    <row r="46" spans="1:12" x14ac:dyDescent="0.25">
      <c r="A46">
        <v>30</v>
      </c>
      <c r="B46" s="17">
        <v>0</v>
      </c>
      <c r="D46">
        <v>1.792</v>
      </c>
      <c r="E46">
        <v>0.20649000000000006</v>
      </c>
      <c r="F46">
        <v>1.6872</v>
      </c>
      <c r="G46">
        <v>0.20150000000000001</v>
      </c>
      <c r="H46">
        <v>0</v>
      </c>
      <c r="J46">
        <v>0</v>
      </c>
      <c r="K46">
        <v>0</v>
      </c>
      <c r="L46" s="17">
        <v>0</v>
      </c>
    </row>
    <row r="47" spans="1:12" x14ac:dyDescent="0.25">
      <c r="A47">
        <v>30</v>
      </c>
      <c r="B47" s="17">
        <v>0</v>
      </c>
      <c r="D47">
        <v>1.6512</v>
      </c>
      <c r="E47">
        <v>6.5690000000000026E-2</v>
      </c>
      <c r="F47">
        <v>1.6532</v>
      </c>
      <c r="G47">
        <v>0.16749999999999998</v>
      </c>
      <c r="H47">
        <v>0</v>
      </c>
      <c r="J47">
        <v>0</v>
      </c>
      <c r="K47">
        <v>0</v>
      </c>
      <c r="L47" s="17">
        <v>0</v>
      </c>
    </row>
    <row r="48" spans="1:12" x14ac:dyDescent="0.25">
      <c r="A48">
        <v>30</v>
      </c>
      <c r="B48" s="17">
        <v>0</v>
      </c>
      <c r="D48">
        <v>1.6819</v>
      </c>
      <c r="E48">
        <v>9.6389999999999976E-2</v>
      </c>
      <c r="F48">
        <v>1.6766000000000001</v>
      </c>
      <c r="G48">
        <v>0.19090000000000007</v>
      </c>
      <c r="H48">
        <v>0</v>
      </c>
      <c r="J48">
        <v>0</v>
      </c>
      <c r="K48">
        <v>0</v>
      </c>
      <c r="L48" s="17">
        <v>0</v>
      </c>
    </row>
    <row r="49" spans="1:12" x14ac:dyDescent="0.25">
      <c r="A49">
        <v>30</v>
      </c>
      <c r="B49" s="17">
        <v>0</v>
      </c>
      <c r="D49">
        <v>1.6839999999999999</v>
      </c>
      <c r="E49">
        <v>9.8489999999999966E-2</v>
      </c>
      <c r="F49">
        <v>1.6715</v>
      </c>
      <c r="G49">
        <v>0.18579999999999997</v>
      </c>
      <c r="H49">
        <v>0</v>
      </c>
      <c r="J49">
        <v>0</v>
      </c>
      <c r="K49">
        <v>0</v>
      </c>
      <c r="L49" s="17">
        <v>0</v>
      </c>
    </row>
    <row r="50" spans="1:12" x14ac:dyDescent="0.25">
      <c r="A50">
        <v>30</v>
      </c>
      <c r="B50" s="17">
        <v>0</v>
      </c>
      <c r="D50">
        <v>1.7701</v>
      </c>
      <c r="E50">
        <v>0.18459000000000003</v>
      </c>
      <c r="F50">
        <v>1.6289</v>
      </c>
      <c r="G50">
        <v>0.14319999999999999</v>
      </c>
      <c r="H50">
        <v>0</v>
      </c>
      <c r="J50">
        <v>0</v>
      </c>
      <c r="K50">
        <v>0</v>
      </c>
      <c r="L50" s="17">
        <v>0</v>
      </c>
    </row>
    <row r="51" spans="1:12" x14ac:dyDescent="0.25">
      <c r="A51">
        <v>31</v>
      </c>
      <c r="B51" s="17">
        <v>0</v>
      </c>
      <c r="C51" s="17">
        <v>0</v>
      </c>
      <c r="D51">
        <v>1.6538999999999999</v>
      </c>
      <c r="E51">
        <v>6.8389999999999951E-2</v>
      </c>
      <c r="F51">
        <v>1.7338</v>
      </c>
      <c r="G51">
        <v>0.24809999999999999</v>
      </c>
      <c r="H51">
        <v>0</v>
      </c>
      <c r="J51">
        <v>0</v>
      </c>
      <c r="K51">
        <v>0</v>
      </c>
      <c r="L51" s="17">
        <v>0</v>
      </c>
    </row>
    <row r="52" spans="1:12" x14ac:dyDescent="0.25">
      <c r="A52">
        <v>31</v>
      </c>
      <c r="B52" s="17">
        <v>0</v>
      </c>
      <c r="D52">
        <v>1.6958</v>
      </c>
      <c r="E52">
        <v>0.11029</v>
      </c>
      <c r="F52">
        <v>1.7070000000000001</v>
      </c>
      <c r="G52">
        <v>0.22130000000000005</v>
      </c>
      <c r="H52">
        <v>0</v>
      </c>
      <c r="J52">
        <v>0</v>
      </c>
      <c r="K52">
        <v>0</v>
      </c>
      <c r="L52" s="17">
        <v>0</v>
      </c>
    </row>
    <row r="53" spans="1:12" x14ac:dyDescent="0.25">
      <c r="A53">
        <v>31</v>
      </c>
      <c r="B53" s="17">
        <v>0</v>
      </c>
      <c r="D53">
        <v>1.6480999999999999</v>
      </c>
      <c r="E53">
        <v>6.2589999999999923E-2</v>
      </c>
      <c r="F53">
        <v>1.6524000000000001</v>
      </c>
      <c r="G53">
        <v>0.16670000000000007</v>
      </c>
      <c r="H53">
        <v>0</v>
      </c>
      <c r="J53">
        <v>0</v>
      </c>
      <c r="K53">
        <v>0</v>
      </c>
      <c r="L53" s="17">
        <v>0</v>
      </c>
    </row>
    <row r="54" spans="1:12" x14ac:dyDescent="0.25">
      <c r="A54">
        <v>31</v>
      </c>
      <c r="B54" s="17">
        <v>0</v>
      </c>
      <c r="D54">
        <v>1.6640999999999999</v>
      </c>
      <c r="E54">
        <v>7.8589999999999938E-2</v>
      </c>
      <c r="F54">
        <v>1.7242999999999999</v>
      </c>
      <c r="G54">
        <v>0.23859999999999992</v>
      </c>
      <c r="H54">
        <v>0</v>
      </c>
      <c r="J54">
        <v>0</v>
      </c>
      <c r="K54">
        <v>0</v>
      </c>
      <c r="L54" s="17">
        <v>0</v>
      </c>
    </row>
    <row r="55" spans="1:12" x14ac:dyDescent="0.25">
      <c r="A55">
        <v>31</v>
      </c>
      <c r="B55" s="17">
        <v>0</v>
      </c>
      <c r="D55">
        <v>1.6400999999999999</v>
      </c>
      <c r="E55">
        <v>5.4589999999999916E-2</v>
      </c>
      <c r="F55">
        <v>1.7597</v>
      </c>
      <c r="G55">
        <v>0.27400000000000002</v>
      </c>
      <c r="H55">
        <v>0</v>
      </c>
      <c r="J55">
        <v>0</v>
      </c>
      <c r="K55">
        <v>0</v>
      </c>
      <c r="L55" s="17">
        <v>0</v>
      </c>
    </row>
    <row r="56" spans="1:12" x14ac:dyDescent="0.25">
      <c r="A56">
        <v>31</v>
      </c>
      <c r="B56" s="17">
        <v>0</v>
      </c>
      <c r="D56">
        <v>1.8495999999999999</v>
      </c>
      <c r="E56">
        <v>0.26408999999999994</v>
      </c>
      <c r="F56">
        <v>1.6954</v>
      </c>
      <c r="G56">
        <v>0.2097</v>
      </c>
      <c r="H56">
        <v>0</v>
      </c>
      <c r="J56">
        <v>0</v>
      </c>
      <c r="K56">
        <v>0</v>
      </c>
      <c r="L56" s="17">
        <v>0</v>
      </c>
    </row>
    <row r="57" spans="1:12" x14ac:dyDescent="0.25">
      <c r="A57">
        <v>31</v>
      </c>
      <c r="B57" s="17">
        <v>0</v>
      </c>
      <c r="D57">
        <v>1.7148000000000001</v>
      </c>
      <c r="E57">
        <v>0.12929000000000013</v>
      </c>
      <c r="F57">
        <v>1.7657</v>
      </c>
      <c r="G57">
        <v>0.28000000000000003</v>
      </c>
      <c r="H57">
        <v>0</v>
      </c>
      <c r="J57">
        <v>0</v>
      </c>
      <c r="K57">
        <v>0</v>
      </c>
      <c r="L57" s="17">
        <v>0</v>
      </c>
    </row>
    <row r="58" spans="1:12" x14ac:dyDescent="0.25">
      <c r="A58">
        <v>32</v>
      </c>
      <c r="B58" s="17">
        <v>0</v>
      </c>
      <c r="C58" s="17">
        <v>0</v>
      </c>
      <c r="D58">
        <v>1.5889</v>
      </c>
      <c r="E58">
        <v>3.3900000000000041E-3</v>
      </c>
      <c r="F58">
        <v>1.7829999999999999</v>
      </c>
      <c r="G58">
        <v>0.2972999999999999</v>
      </c>
      <c r="H58">
        <v>0</v>
      </c>
      <c r="J58">
        <v>0</v>
      </c>
      <c r="K58">
        <v>0</v>
      </c>
      <c r="L58" s="17">
        <v>0</v>
      </c>
    </row>
    <row r="59" spans="1:12" x14ac:dyDescent="0.25">
      <c r="A59">
        <v>32</v>
      </c>
      <c r="B59" s="17">
        <v>0</v>
      </c>
      <c r="D59">
        <v>1.7481</v>
      </c>
      <c r="E59">
        <v>0.16259000000000001</v>
      </c>
      <c r="F59">
        <v>1.6937</v>
      </c>
      <c r="G59">
        <v>0.20799999999999996</v>
      </c>
      <c r="H59">
        <v>0</v>
      </c>
      <c r="J59">
        <v>0</v>
      </c>
      <c r="K59">
        <v>0</v>
      </c>
      <c r="L59" s="17">
        <v>0</v>
      </c>
    </row>
    <row r="60" spans="1:12" x14ac:dyDescent="0.25">
      <c r="A60">
        <v>32</v>
      </c>
      <c r="B60" s="17">
        <v>0</v>
      </c>
      <c r="D60">
        <v>1.7339</v>
      </c>
      <c r="E60">
        <v>0.14839000000000002</v>
      </c>
      <c r="F60">
        <v>1.7301</v>
      </c>
      <c r="G60">
        <v>0.24439999999999995</v>
      </c>
      <c r="H60">
        <v>0</v>
      </c>
      <c r="J60">
        <v>0</v>
      </c>
      <c r="K60">
        <v>0</v>
      </c>
      <c r="L60" s="17">
        <v>0</v>
      </c>
    </row>
    <row r="61" spans="1:12" x14ac:dyDescent="0.25">
      <c r="A61">
        <v>32</v>
      </c>
      <c r="B61" s="17">
        <v>0</v>
      </c>
      <c r="D61">
        <v>1.5958000000000001</v>
      </c>
      <c r="E61">
        <v>1.0290000000000132E-2</v>
      </c>
      <c r="F61">
        <v>1.7502</v>
      </c>
      <c r="G61">
        <v>0.26449999999999996</v>
      </c>
      <c r="H61">
        <v>0</v>
      </c>
      <c r="J61">
        <v>0</v>
      </c>
      <c r="K61">
        <v>0</v>
      </c>
      <c r="L61" s="17">
        <v>0</v>
      </c>
    </row>
    <row r="62" spans="1:12" x14ac:dyDescent="0.25">
      <c r="A62">
        <v>32</v>
      </c>
      <c r="B62" s="17">
        <v>0</v>
      </c>
      <c r="D62">
        <v>1.5895999999999999</v>
      </c>
      <c r="E62">
        <v>4.089999999999927E-3</v>
      </c>
      <c r="F62">
        <v>1.7283999999999999</v>
      </c>
      <c r="G62">
        <v>0.24269999999999992</v>
      </c>
      <c r="H62">
        <v>0</v>
      </c>
      <c r="J62">
        <v>0</v>
      </c>
      <c r="K62">
        <v>0</v>
      </c>
      <c r="L62" s="17">
        <v>0</v>
      </c>
    </row>
    <row r="63" spans="1:12" x14ac:dyDescent="0.25">
      <c r="A63">
        <v>32</v>
      </c>
      <c r="B63" s="17">
        <v>0</v>
      </c>
      <c r="D63">
        <v>1.6202000000000001</v>
      </c>
      <c r="E63">
        <v>3.469000000000011E-2</v>
      </c>
      <c r="F63">
        <v>1.6809000000000001</v>
      </c>
      <c r="G63">
        <v>0.19520000000000004</v>
      </c>
      <c r="H63">
        <v>0</v>
      </c>
      <c r="J63">
        <v>0</v>
      </c>
      <c r="K63">
        <v>0</v>
      </c>
      <c r="L63" s="17">
        <v>0</v>
      </c>
    </row>
    <row r="64" spans="1:12" x14ac:dyDescent="0.25">
      <c r="A64">
        <v>32</v>
      </c>
      <c r="B64" s="17">
        <v>0</v>
      </c>
      <c r="D64">
        <v>1.6112</v>
      </c>
      <c r="E64">
        <v>2.5689999999999991E-2</v>
      </c>
      <c r="F64">
        <v>1.6751</v>
      </c>
      <c r="G64">
        <v>0.18940000000000001</v>
      </c>
      <c r="H64">
        <v>0</v>
      </c>
      <c r="J64">
        <v>0</v>
      </c>
      <c r="K64">
        <v>0</v>
      </c>
      <c r="L64" s="17">
        <v>0</v>
      </c>
    </row>
    <row r="65" spans="1:12" x14ac:dyDescent="0.25">
      <c r="A65">
        <v>33</v>
      </c>
      <c r="B65" s="17">
        <v>0</v>
      </c>
      <c r="C65" s="17">
        <v>0</v>
      </c>
      <c r="D65">
        <v>1.6342000000000001</v>
      </c>
      <c r="E65">
        <v>4.8690000000000122E-2</v>
      </c>
      <c r="F65">
        <v>1.746</v>
      </c>
      <c r="G65">
        <v>0.26029999999999998</v>
      </c>
      <c r="H65">
        <v>0</v>
      </c>
      <c r="J65">
        <v>0</v>
      </c>
      <c r="K65">
        <v>0</v>
      </c>
      <c r="L65" s="17">
        <v>0</v>
      </c>
    </row>
    <row r="66" spans="1:12" x14ac:dyDescent="0.25">
      <c r="A66">
        <v>33</v>
      </c>
      <c r="B66" s="17">
        <v>0</v>
      </c>
      <c r="D66">
        <v>1.6273</v>
      </c>
      <c r="E66">
        <v>4.1789999999999994E-2</v>
      </c>
      <c r="F66">
        <v>1.7178</v>
      </c>
      <c r="G66">
        <v>0.23209999999999997</v>
      </c>
      <c r="H66">
        <v>0</v>
      </c>
      <c r="J66">
        <v>0</v>
      </c>
      <c r="K66">
        <v>0</v>
      </c>
      <c r="L66" s="17">
        <v>0</v>
      </c>
    </row>
    <row r="67" spans="1:12" x14ac:dyDescent="0.25">
      <c r="A67">
        <v>33</v>
      </c>
      <c r="B67" s="17">
        <v>0</v>
      </c>
      <c r="D67">
        <v>1.6918</v>
      </c>
      <c r="E67">
        <v>0.10629</v>
      </c>
      <c r="F67">
        <v>1.7497</v>
      </c>
      <c r="G67">
        <v>0.26400000000000001</v>
      </c>
      <c r="H67">
        <v>0</v>
      </c>
      <c r="J67">
        <v>0</v>
      </c>
      <c r="K67">
        <v>0</v>
      </c>
      <c r="L67" s="17">
        <v>0</v>
      </c>
    </row>
    <row r="68" spans="1:12" x14ac:dyDescent="0.25">
      <c r="A68">
        <v>33</v>
      </c>
      <c r="B68" s="17">
        <v>0</v>
      </c>
      <c r="D68">
        <v>1.8544</v>
      </c>
      <c r="E68">
        <v>0.26889000000000007</v>
      </c>
      <c r="F68">
        <v>1.7043999999999999</v>
      </c>
      <c r="G68">
        <v>0.21869999999999989</v>
      </c>
      <c r="H68">
        <v>0</v>
      </c>
      <c r="J68">
        <v>0</v>
      </c>
      <c r="K68">
        <v>0</v>
      </c>
      <c r="L68" s="17">
        <v>0</v>
      </c>
    </row>
    <row r="69" spans="1:12" x14ac:dyDescent="0.25">
      <c r="A69">
        <v>33</v>
      </c>
      <c r="B69" s="17">
        <v>0</v>
      </c>
      <c r="D69">
        <v>1.7049000000000001</v>
      </c>
      <c r="E69">
        <v>0.11939000000000011</v>
      </c>
      <c r="F69">
        <v>1.7002999999999999</v>
      </c>
      <c r="G69">
        <v>0.2145999999999999</v>
      </c>
      <c r="H69">
        <v>0</v>
      </c>
      <c r="J69">
        <v>0</v>
      </c>
      <c r="K69">
        <v>0</v>
      </c>
      <c r="L69" s="17">
        <v>0</v>
      </c>
    </row>
    <row r="70" spans="1:12" x14ac:dyDescent="0.25">
      <c r="A70">
        <v>33</v>
      </c>
      <c r="B70" s="17">
        <v>0</v>
      </c>
      <c r="D70">
        <v>1.6394</v>
      </c>
      <c r="E70">
        <v>5.3889999999999993E-2</v>
      </c>
      <c r="F70">
        <v>1.7228000000000001</v>
      </c>
      <c r="G70">
        <v>0.23710000000000009</v>
      </c>
      <c r="H70">
        <v>0</v>
      </c>
      <c r="J70">
        <v>0</v>
      </c>
      <c r="K70">
        <v>0</v>
      </c>
      <c r="L70" s="17">
        <v>0</v>
      </c>
    </row>
    <row r="71" spans="1:12" x14ac:dyDescent="0.25">
      <c r="A71">
        <v>33</v>
      </c>
      <c r="B71" s="17">
        <v>0</v>
      </c>
      <c r="D71">
        <v>1.6147</v>
      </c>
      <c r="E71">
        <v>2.9190000000000049E-2</v>
      </c>
      <c r="F71">
        <v>1.7628999999999999</v>
      </c>
      <c r="G71">
        <v>0.27719999999999989</v>
      </c>
      <c r="H71">
        <v>0</v>
      </c>
      <c r="J71">
        <v>0</v>
      </c>
      <c r="K71">
        <v>0</v>
      </c>
      <c r="L71" s="17">
        <v>0</v>
      </c>
    </row>
    <row r="72" spans="1:12" x14ac:dyDescent="0.25">
      <c r="A72">
        <v>34</v>
      </c>
      <c r="B72" s="17">
        <v>0</v>
      </c>
      <c r="C72" s="17">
        <v>0</v>
      </c>
      <c r="D72">
        <v>1.6326000000000001</v>
      </c>
      <c r="E72">
        <v>4.7090000000000076E-2</v>
      </c>
      <c r="F72">
        <v>1.6971000000000001</v>
      </c>
      <c r="G72">
        <v>0.21140000000000003</v>
      </c>
      <c r="H72">
        <v>0</v>
      </c>
      <c r="J72">
        <v>0</v>
      </c>
      <c r="K72">
        <v>0</v>
      </c>
      <c r="L72" s="17">
        <v>0</v>
      </c>
    </row>
    <row r="73" spans="1:12" x14ac:dyDescent="0.25">
      <c r="A73">
        <v>34</v>
      </c>
      <c r="B73" s="17">
        <v>0</v>
      </c>
      <c r="D73">
        <v>1.6344000000000001</v>
      </c>
      <c r="E73">
        <v>4.88900000000001E-2</v>
      </c>
      <c r="F73">
        <v>1.7242999999999999</v>
      </c>
      <c r="G73">
        <v>0.23859999999999992</v>
      </c>
      <c r="H73">
        <v>0</v>
      </c>
      <c r="J73">
        <v>0</v>
      </c>
      <c r="K73">
        <v>0</v>
      </c>
      <c r="L73" s="17">
        <v>0</v>
      </c>
    </row>
    <row r="74" spans="1:12" x14ac:dyDescent="0.25">
      <c r="A74">
        <v>34</v>
      </c>
      <c r="B74" s="17">
        <v>0</v>
      </c>
      <c r="D74">
        <v>1.6861999999999999</v>
      </c>
      <c r="E74">
        <v>0.10068999999999995</v>
      </c>
      <c r="F74">
        <v>1.6521999999999999</v>
      </c>
      <c r="G74">
        <v>0.16649999999999987</v>
      </c>
      <c r="H74">
        <v>0</v>
      </c>
      <c r="J74">
        <v>0</v>
      </c>
      <c r="K74">
        <v>0</v>
      </c>
      <c r="L74" s="17">
        <v>0</v>
      </c>
    </row>
    <row r="75" spans="1:12" x14ac:dyDescent="0.25">
      <c r="A75">
        <v>34</v>
      </c>
      <c r="B75" s="17">
        <v>0</v>
      </c>
      <c r="D75">
        <v>1.6919999999999999</v>
      </c>
      <c r="E75">
        <v>0.10648999999999997</v>
      </c>
      <c r="F75">
        <v>1.6688000000000001</v>
      </c>
      <c r="G75">
        <v>0.18310000000000004</v>
      </c>
      <c r="H75">
        <v>0</v>
      </c>
      <c r="J75">
        <v>0</v>
      </c>
      <c r="K75">
        <v>0</v>
      </c>
      <c r="L75" s="17">
        <v>0</v>
      </c>
    </row>
    <row r="76" spans="1:12" x14ac:dyDescent="0.25">
      <c r="A76">
        <v>34</v>
      </c>
      <c r="B76" s="17">
        <v>0</v>
      </c>
      <c r="D76">
        <v>1.7262999999999999</v>
      </c>
      <c r="E76">
        <v>0.14078999999999997</v>
      </c>
      <c r="F76">
        <v>1.7915000000000001</v>
      </c>
      <c r="G76">
        <v>0.30580000000000007</v>
      </c>
      <c r="H76">
        <v>0</v>
      </c>
      <c r="J76">
        <v>0</v>
      </c>
      <c r="K76">
        <v>0</v>
      </c>
      <c r="L76" s="17">
        <v>0</v>
      </c>
    </row>
    <row r="77" spans="1:12" x14ac:dyDescent="0.25">
      <c r="A77">
        <v>34</v>
      </c>
      <c r="B77" s="17">
        <v>0</v>
      </c>
      <c r="D77">
        <v>1.7523</v>
      </c>
      <c r="E77">
        <v>0.16678999999999999</v>
      </c>
      <c r="F77">
        <v>1.6806000000000001</v>
      </c>
      <c r="G77">
        <v>0.19490000000000007</v>
      </c>
      <c r="H77">
        <v>0</v>
      </c>
      <c r="J77">
        <v>0</v>
      </c>
      <c r="K77">
        <v>0</v>
      </c>
      <c r="L77" s="17">
        <v>0</v>
      </c>
    </row>
    <row r="78" spans="1:12" x14ac:dyDescent="0.25">
      <c r="A78">
        <v>34</v>
      </c>
      <c r="B78" s="17">
        <v>0</v>
      </c>
      <c r="D78">
        <v>1.6908000000000001</v>
      </c>
      <c r="E78">
        <v>0.10529000000000011</v>
      </c>
      <c r="F78">
        <v>1.7543</v>
      </c>
      <c r="G78">
        <v>0.26859999999999995</v>
      </c>
      <c r="H78">
        <v>0</v>
      </c>
      <c r="J78">
        <v>0</v>
      </c>
      <c r="K78">
        <v>0</v>
      </c>
      <c r="L78" s="17">
        <v>0</v>
      </c>
    </row>
    <row r="79" spans="1:12" x14ac:dyDescent="0.25">
      <c r="A79">
        <v>35</v>
      </c>
      <c r="B79" s="17">
        <v>0</v>
      </c>
      <c r="C79" s="17">
        <v>0</v>
      </c>
      <c r="D79">
        <v>1.6873</v>
      </c>
      <c r="E79">
        <v>0.10179000000000005</v>
      </c>
      <c r="F79">
        <v>1.8053999999999999</v>
      </c>
      <c r="G79">
        <v>0.31969999999999987</v>
      </c>
      <c r="H79">
        <v>0</v>
      </c>
      <c r="J79">
        <v>0</v>
      </c>
      <c r="K79">
        <v>0</v>
      </c>
      <c r="L79" s="17">
        <v>0</v>
      </c>
    </row>
    <row r="80" spans="1:12" x14ac:dyDescent="0.25">
      <c r="A80">
        <v>35</v>
      </c>
      <c r="B80" s="17">
        <v>0</v>
      </c>
      <c r="D80">
        <v>1.6405000000000001</v>
      </c>
      <c r="E80">
        <v>5.4990000000000094E-2</v>
      </c>
      <c r="F80">
        <v>1.8178000000000001</v>
      </c>
      <c r="G80">
        <v>0.33210000000000006</v>
      </c>
      <c r="H80">
        <v>0</v>
      </c>
      <c r="J80">
        <v>0</v>
      </c>
      <c r="K80">
        <v>0</v>
      </c>
      <c r="L80" s="17">
        <v>0</v>
      </c>
    </row>
    <row r="81" spans="1:12" x14ac:dyDescent="0.25">
      <c r="A81">
        <v>35</v>
      </c>
      <c r="B81" s="17">
        <v>0</v>
      </c>
      <c r="D81">
        <v>1.6921999999999999</v>
      </c>
      <c r="E81">
        <v>0.10668999999999995</v>
      </c>
      <c r="F81">
        <v>1.7968999999999999</v>
      </c>
      <c r="G81">
        <v>0.31119999999999992</v>
      </c>
      <c r="H81">
        <v>0</v>
      </c>
      <c r="J81">
        <v>0</v>
      </c>
      <c r="K81">
        <v>0</v>
      </c>
      <c r="L81" s="17">
        <v>0</v>
      </c>
    </row>
    <row r="82" spans="1:12" x14ac:dyDescent="0.25">
      <c r="A82">
        <v>35</v>
      </c>
      <c r="B82" s="17">
        <v>0</v>
      </c>
      <c r="D82">
        <v>1.5619000000000001</v>
      </c>
      <c r="E82">
        <v>-2.3609999999999909E-2</v>
      </c>
      <c r="F82">
        <v>1.7762</v>
      </c>
      <c r="G82">
        <v>0.29049999999999998</v>
      </c>
      <c r="H82">
        <v>0</v>
      </c>
      <c r="J82">
        <v>0</v>
      </c>
      <c r="K82">
        <v>0</v>
      </c>
      <c r="L82" s="17">
        <v>0</v>
      </c>
    </row>
    <row r="83" spans="1:12" x14ac:dyDescent="0.25">
      <c r="A83">
        <v>35</v>
      </c>
      <c r="B83" s="17">
        <v>0</v>
      </c>
      <c r="D83">
        <v>1.7172000000000001</v>
      </c>
      <c r="E83">
        <v>0.13169000000000008</v>
      </c>
      <c r="F83">
        <v>1.7068000000000001</v>
      </c>
      <c r="G83">
        <v>0.22110000000000007</v>
      </c>
      <c r="H83">
        <v>0</v>
      </c>
      <c r="J83">
        <v>0</v>
      </c>
      <c r="K83">
        <v>0</v>
      </c>
      <c r="L83" s="17">
        <v>0</v>
      </c>
    </row>
    <row r="84" spans="1:12" x14ac:dyDescent="0.25">
      <c r="A84">
        <v>35</v>
      </c>
      <c r="B84" s="17">
        <v>0</v>
      </c>
      <c r="D84">
        <v>1.64</v>
      </c>
      <c r="E84">
        <v>5.4489999999999927E-2</v>
      </c>
      <c r="F84">
        <v>1.7191000000000001</v>
      </c>
      <c r="G84">
        <v>0.23340000000000005</v>
      </c>
      <c r="H84">
        <v>0</v>
      </c>
      <c r="J84">
        <v>0</v>
      </c>
      <c r="K84">
        <v>0</v>
      </c>
      <c r="L84" s="17">
        <v>0</v>
      </c>
    </row>
    <row r="85" spans="1:12" x14ac:dyDescent="0.25">
      <c r="A85">
        <v>35</v>
      </c>
      <c r="B85" s="17">
        <v>0</v>
      </c>
      <c r="D85">
        <v>1.5986</v>
      </c>
      <c r="E85">
        <v>1.3090000000000046E-2</v>
      </c>
      <c r="F85">
        <v>1.7272000000000001</v>
      </c>
      <c r="G85">
        <v>0.24150000000000005</v>
      </c>
      <c r="H85">
        <v>0</v>
      </c>
      <c r="J85">
        <v>0</v>
      </c>
      <c r="K85">
        <v>0</v>
      </c>
      <c r="L85" s="17">
        <v>0</v>
      </c>
    </row>
    <row r="86" spans="1:12" x14ac:dyDescent="0.25">
      <c r="A86">
        <v>36</v>
      </c>
      <c r="B86" s="17">
        <v>0</v>
      </c>
      <c r="C86" s="17">
        <v>0</v>
      </c>
      <c r="D86">
        <v>1.6060000000000001</v>
      </c>
      <c r="E86">
        <v>2.0490000000000119E-2</v>
      </c>
      <c r="F86">
        <v>1.7727999999999999</v>
      </c>
      <c r="G86">
        <v>0.28709999999999991</v>
      </c>
      <c r="H86">
        <v>0</v>
      </c>
      <c r="J86">
        <v>0</v>
      </c>
      <c r="K86">
        <v>0</v>
      </c>
      <c r="L86" s="17">
        <v>0</v>
      </c>
    </row>
    <row r="87" spans="1:12" x14ac:dyDescent="0.25">
      <c r="A87">
        <v>36</v>
      </c>
      <c r="B87" s="17">
        <v>0</v>
      </c>
      <c r="D87">
        <v>1.7493000000000001</v>
      </c>
      <c r="E87">
        <v>0.1637900000000001</v>
      </c>
      <c r="F87">
        <v>1.6831</v>
      </c>
      <c r="G87">
        <v>0.19740000000000002</v>
      </c>
      <c r="H87">
        <v>0</v>
      </c>
      <c r="J87">
        <v>0</v>
      </c>
      <c r="K87">
        <v>0</v>
      </c>
      <c r="L87" s="17">
        <v>0</v>
      </c>
    </row>
    <row r="88" spans="1:12" x14ac:dyDescent="0.25">
      <c r="A88">
        <v>36</v>
      </c>
      <c r="B88" s="17">
        <v>0</v>
      </c>
      <c r="D88">
        <v>1.6512</v>
      </c>
      <c r="E88">
        <v>6.5690000000000026E-2</v>
      </c>
      <c r="F88">
        <v>1.7696000000000001</v>
      </c>
      <c r="G88">
        <v>0.28390000000000004</v>
      </c>
      <c r="H88">
        <v>0</v>
      </c>
      <c r="J88">
        <v>0</v>
      </c>
      <c r="K88">
        <v>0</v>
      </c>
      <c r="L88" s="17">
        <v>0</v>
      </c>
    </row>
    <row r="89" spans="1:12" x14ac:dyDescent="0.25">
      <c r="A89">
        <v>36</v>
      </c>
      <c r="B89" s="17">
        <v>0</v>
      </c>
      <c r="D89">
        <v>1.6877</v>
      </c>
      <c r="E89">
        <v>0.10219</v>
      </c>
      <c r="F89">
        <v>1.6983999999999999</v>
      </c>
      <c r="G89">
        <v>0.21269999999999989</v>
      </c>
      <c r="H89">
        <v>0</v>
      </c>
      <c r="J89">
        <v>0</v>
      </c>
      <c r="K89">
        <v>0</v>
      </c>
      <c r="L89" s="17">
        <v>0</v>
      </c>
    </row>
    <row r="90" spans="1:12" x14ac:dyDescent="0.25">
      <c r="A90">
        <v>36</v>
      </c>
      <c r="B90" s="17">
        <v>0</v>
      </c>
      <c r="D90">
        <v>1.6303000000000001</v>
      </c>
      <c r="E90">
        <v>4.4790000000000108E-2</v>
      </c>
      <c r="F90">
        <v>1.7722</v>
      </c>
      <c r="G90">
        <v>0.28649999999999998</v>
      </c>
      <c r="H90">
        <v>0</v>
      </c>
      <c r="J90">
        <v>0</v>
      </c>
      <c r="K90">
        <v>0</v>
      </c>
      <c r="L90" s="17">
        <v>0</v>
      </c>
    </row>
    <row r="91" spans="1:12" x14ac:dyDescent="0.25">
      <c r="A91">
        <v>36</v>
      </c>
      <c r="B91" s="17">
        <v>0</v>
      </c>
      <c r="D91">
        <v>1.8062</v>
      </c>
      <c r="E91">
        <v>0.22069000000000005</v>
      </c>
      <c r="F91">
        <v>1.7244999999999999</v>
      </c>
      <c r="G91">
        <v>0.2387999999999999</v>
      </c>
      <c r="H91">
        <v>0</v>
      </c>
      <c r="J91">
        <v>0</v>
      </c>
      <c r="K91">
        <v>0</v>
      </c>
      <c r="L91" s="17">
        <v>0</v>
      </c>
    </row>
    <row r="92" spans="1:12" x14ac:dyDescent="0.25">
      <c r="A92">
        <v>36</v>
      </c>
      <c r="B92" s="17">
        <v>0</v>
      </c>
      <c r="D92">
        <v>1.6287</v>
      </c>
      <c r="E92">
        <v>4.3190000000000062E-2</v>
      </c>
      <c r="F92">
        <v>1.6755</v>
      </c>
      <c r="G92">
        <v>0.18979999999999997</v>
      </c>
      <c r="H92">
        <v>0</v>
      </c>
      <c r="J92">
        <v>0</v>
      </c>
      <c r="K92">
        <v>0</v>
      </c>
      <c r="L92" s="17">
        <v>0</v>
      </c>
    </row>
    <row r="95" spans="1:12" x14ac:dyDescent="0.25">
      <c r="A95" t="s">
        <v>58</v>
      </c>
      <c r="B95" s="17" t="s">
        <v>59</v>
      </c>
    </row>
    <row r="97" spans="1:13" x14ac:dyDescent="0.25">
      <c r="A97" s="38" t="s">
        <v>57</v>
      </c>
      <c r="B97" s="38"/>
      <c r="C97" s="38"/>
      <c r="D97" s="38"/>
      <c r="E97" s="38"/>
      <c r="F97" s="38"/>
      <c r="G97" s="38"/>
      <c r="H97" s="38"/>
      <c r="I97" s="38"/>
      <c r="J97" s="38"/>
      <c r="K97" s="38"/>
      <c r="L97" s="38"/>
      <c r="M97" s="38"/>
    </row>
  </sheetData>
  <mergeCells count="1">
    <mergeCell ref="A97:M9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I18" sqref="I18"/>
    </sheetView>
  </sheetViews>
  <sheetFormatPr defaultRowHeight="15" x14ac:dyDescent="0.25"/>
  <cols>
    <col min="1" max="1" width="29.140625" customWidth="1"/>
    <col min="2" max="2" width="28.28515625" style="21" customWidth="1"/>
  </cols>
  <sheetData>
    <row r="1" spans="1:4" x14ac:dyDescent="0.25">
      <c r="A1" t="s">
        <v>66</v>
      </c>
      <c r="B1" s="21" t="s">
        <v>68</v>
      </c>
      <c r="C1" t="s">
        <v>71</v>
      </c>
    </row>
    <row r="3" spans="1:4" ht="15.75" x14ac:dyDescent="0.25">
      <c r="A3" s="33" t="s">
        <v>60</v>
      </c>
      <c r="B3" s="21" t="s">
        <v>61</v>
      </c>
      <c r="C3">
        <v>1988</v>
      </c>
      <c r="D3" t="s">
        <v>69</v>
      </c>
    </row>
    <row r="4" spans="1:4" ht="15.75" x14ac:dyDescent="0.25">
      <c r="A4" s="33" t="s">
        <v>62</v>
      </c>
      <c r="B4" s="21" t="s">
        <v>63</v>
      </c>
      <c r="C4">
        <v>2006</v>
      </c>
      <c r="D4" t="s">
        <v>70</v>
      </c>
    </row>
    <row r="6" spans="1:4" ht="45" x14ac:dyDescent="0.25">
      <c r="A6" s="34" t="s">
        <v>64</v>
      </c>
      <c r="B6" s="21" t="s">
        <v>65</v>
      </c>
      <c r="C6">
        <v>2018</v>
      </c>
      <c r="D6" t="s">
        <v>67</v>
      </c>
    </row>
  </sheetData>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 data</vt:lpstr>
      <vt:lpstr>Description</vt:lpstr>
      <vt:lpstr>Fig 1 data</vt:lpstr>
      <vt:lpstr>Table 2</vt:lpstr>
      <vt:lpstr>Fig 2 data</vt:lpstr>
      <vt:lpstr>Fig 3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Ware</dc:creator>
  <cp:lastModifiedBy>Michael Ware</cp:lastModifiedBy>
  <dcterms:created xsi:type="dcterms:W3CDTF">2018-05-31T20:44:21Z</dcterms:created>
  <dcterms:modified xsi:type="dcterms:W3CDTF">2018-08-30T17:19:08Z</dcterms:modified>
</cp:coreProperties>
</file>