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\\AA.AD.EPA.GOV\ORD\RTP\USERS\HSF\htong\Net MyDocuments\animal\EPA SMOG\"/>
    </mc:Choice>
  </mc:AlternateContent>
  <bookViews>
    <workbookView xWindow="0" yWindow="0" windowWidth="16440" windowHeight="7500"/>
  </bookViews>
  <sheets>
    <sheet name="Figure 1 data" sheetId="1" r:id="rId1"/>
    <sheet name="Figure 2 data" sheetId="2" r:id="rId2"/>
    <sheet name="Figure 3 data" sheetId="3" r:id="rId3"/>
    <sheet name="Figure 4 data" sheetId="4" r:id="rId4"/>
    <sheet name="Table 2 daata" sheetId="5" r:id="rId5"/>
    <sheet name="Table 3 data" sheetId="6" r:id="rId6"/>
    <sheet name="Table 1 data" sheetId="9" r:id="rId7"/>
    <sheet name="Table 4 data" sheetId="7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5" l="1"/>
  <c r="N13" i="5"/>
  <c r="M13" i="5"/>
  <c r="P13" i="5" s="1"/>
  <c r="O12" i="5"/>
  <c r="N12" i="5"/>
  <c r="M12" i="5"/>
  <c r="P12" i="5" s="1"/>
  <c r="O11" i="5"/>
  <c r="N11" i="5"/>
  <c r="M11" i="5"/>
  <c r="P11" i="5" s="1"/>
  <c r="O10" i="5"/>
  <c r="N10" i="5"/>
  <c r="M10" i="5"/>
  <c r="P10" i="5" s="1"/>
  <c r="O8" i="5"/>
  <c r="N8" i="5"/>
  <c r="P8" i="5" s="1"/>
  <c r="M8" i="5"/>
  <c r="I14" i="6"/>
  <c r="I13" i="6" l="1"/>
  <c r="O7" i="5" l="1"/>
  <c r="N7" i="5"/>
  <c r="P7" i="5" s="1"/>
  <c r="M7" i="5"/>
  <c r="O6" i="5"/>
  <c r="N6" i="5"/>
  <c r="M6" i="5"/>
  <c r="O5" i="5"/>
  <c r="N5" i="5"/>
  <c r="M5" i="5"/>
  <c r="P5" i="5" l="1"/>
  <c r="P6" i="5"/>
</calcChain>
</file>

<file path=xl/sharedStrings.xml><?xml version="1.0" encoding="utf-8"?>
<sst xmlns="http://schemas.openxmlformats.org/spreadsheetml/2006/main" count="211" uniqueCount="97">
  <si>
    <t>FA-0h</t>
  </si>
  <si>
    <t>FA-20h</t>
  </si>
  <si>
    <t>SA-Is-0h</t>
  </si>
  <si>
    <t>SA-Is-20h</t>
  </si>
  <si>
    <t>Exposure chamber data</t>
  </si>
  <si>
    <t>Exp type</t>
  </si>
  <si>
    <t>Dates</t>
  </si>
  <si>
    <t>Air Temp</t>
  </si>
  <si>
    <t>Air O3</t>
  </si>
  <si>
    <t>Air NO2</t>
  </si>
  <si>
    <t>Air PM</t>
  </si>
  <si>
    <t>Smog Temp</t>
  </si>
  <si>
    <t>Smog O3</t>
  </si>
  <si>
    <t>Smog NO2</t>
  </si>
  <si>
    <t>Smog PM</t>
  </si>
  <si>
    <t>AQHI O3</t>
  </si>
  <si>
    <t>AQHI NO2</t>
  </si>
  <si>
    <t>AQHI PM</t>
  </si>
  <si>
    <t>AQHI</t>
  </si>
  <si>
    <t>Air RH</t>
  </si>
  <si>
    <t>Smog RH</t>
  </si>
  <si>
    <t>SA-Is</t>
  </si>
  <si>
    <t xml:space="preserve">Chamber organic compound data </t>
  </si>
  <si>
    <t>Isoprene</t>
  </si>
  <si>
    <t>Fuel #10</t>
  </si>
  <si>
    <t>THC</t>
  </si>
  <si>
    <t>Final conc.</t>
  </si>
  <si>
    <t>Products</t>
  </si>
  <si>
    <t>non-bio THC</t>
  </si>
  <si>
    <t>delta conc.</t>
  </si>
  <si>
    <t>HC reacted</t>
  </si>
  <si>
    <t>Peroxyacetyl nitrates (ppbv)</t>
  </si>
  <si>
    <t>PAN ppb</t>
  </si>
  <si>
    <t>PPN ppb</t>
  </si>
  <si>
    <t>MPANppb</t>
  </si>
  <si>
    <t>ND</t>
  </si>
  <si>
    <t>Analyte</t>
  </si>
  <si>
    <t>(ppbv)</t>
  </si>
  <si>
    <t>Formaldehyde</t>
  </si>
  <si>
    <t>Acetaldehyde</t>
  </si>
  <si>
    <t>Acetone</t>
  </si>
  <si>
    <t>Propionaldehyde</t>
  </si>
  <si>
    <t>Methacrolein</t>
  </si>
  <si>
    <t>2-Butanone</t>
  </si>
  <si>
    <t>Glyoxal</t>
  </si>
  <si>
    <t>Methyl Glyoxal</t>
  </si>
  <si>
    <t>Chamber aldehydes data</t>
  </si>
  <si>
    <t>[%]</t>
  </si>
  <si>
    <t xml:space="preserve"> [ｰF]</t>
  </si>
  <si>
    <t>[ppb]</t>
  </si>
  <si>
    <t>[ug/m3]</t>
  </si>
  <si>
    <t>Figure 2A. Pre-ischemic dP/dT maximum data (cm H2O/sec)</t>
  </si>
  <si>
    <t>Preischemic heart rate (bpm)</t>
  </si>
  <si>
    <t>Postischemic %LVDP</t>
  </si>
  <si>
    <t>Pre-ischemic coronary flow data (ml/min)</t>
  </si>
  <si>
    <t>Pre-ischemic LVDP data (cm H2O)</t>
  </si>
  <si>
    <t xml:space="preserve"> Pre-ischemic dP/dT maximum data (cm H2O/sec)</t>
  </si>
  <si>
    <t>Pre-ischemic dP/dT minimuum data (cm H2O/sec)</t>
  </si>
  <si>
    <t>Hemodynamics data of isolated mouse hearts after exposure</t>
  </si>
  <si>
    <t>SA-G-0h</t>
  </si>
  <si>
    <t>SA-G-20h</t>
  </si>
  <si>
    <t>Figure 2B. Pre-ischemic dP/dT minimuum data (cm H2O/sec)</t>
  </si>
  <si>
    <t>Figure 4A. Pre-ischemic dP/dT maximum data (cm H2O/sec)</t>
  </si>
  <si>
    <t>Figure 4B. Pre-ischemic dP/dT minimum data (cm H2O/sec)</t>
  </si>
  <si>
    <t>SA-G</t>
  </si>
  <si>
    <t>Compound</t>
  </si>
  <si>
    <t>Ave. Conc. (ppbC)</t>
  </si>
  <si>
    <t>Comp (%)</t>
  </si>
  <si>
    <t>Toluene</t>
  </si>
  <si>
    <t>2-Methylpentane</t>
  </si>
  <si>
    <t>Ethanol</t>
  </si>
  <si>
    <r>
      <t>m&amp;p-Xylene</t>
    </r>
    <r>
      <rPr>
        <vertAlign val="superscript"/>
        <sz val="12"/>
        <color theme="1"/>
        <rFont val="Times New Roman"/>
        <family val="1"/>
      </rPr>
      <t>b</t>
    </r>
  </si>
  <si>
    <t>n-Hexane</t>
  </si>
  <si>
    <t>3-Methylpentane</t>
  </si>
  <si>
    <t>Isopentane</t>
  </si>
  <si>
    <t>1,2,4-TMB</t>
  </si>
  <si>
    <t>Ethylbenzene</t>
  </si>
  <si>
    <t>Methylcyclopentane</t>
  </si>
  <si>
    <t>n-Pentane</t>
  </si>
  <si>
    <t>o-Xylene</t>
  </si>
  <si>
    <t>Cyclohexane</t>
  </si>
  <si>
    <t>m-Ethyltoluene</t>
  </si>
  <si>
    <t>2,3-Dimethylbutane</t>
  </si>
  <si>
    <t>2-Methyl-2-butene</t>
  </si>
  <si>
    <t>n-Butane</t>
  </si>
  <si>
    <t>trans-2-Pentene</t>
  </si>
  <si>
    <t>1,3,5-TMB</t>
  </si>
  <si>
    <t>Others</t>
  </si>
  <si>
    <t>m-Xylene and p-Xylene co-elude and are reported as a single concentration.</t>
  </si>
  <si>
    <t>T</t>
  </si>
  <si>
    <t>Figure 1A. Pre-ischemic HR data (bpm)</t>
  </si>
  <si>
    <t>Figure 1B. Pre-ischemic LVDP data (cm H2O)</t>
  </si>
  <si>
    <t>Figure 1C. Pre-ischemic coronary flow data (ml/min)</t>
  </si>
  <si>
    <t>Figure 3A. Pre-ischemic HR data (bpm)</t>
  </si>
  <si>
    <t>Figure 3B. Pre-ischemic LVDP data (cm H2O)</t>
  </si>
  <si>
    <t>Figure 3C. Pre-ischemic coronary flow data (ml/min)</t>
  </si>
  <si>
    <t>Table 1. Average concentrations of hydrocarbons in the chamber before photochemical reaction.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</si>
</sst>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8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2" fontId="0" fillId="3" borderId="0" xfId="0" applyNumberFormat="1" applyFill="1" applyAlignment="1">
      <alignment horizontal="right"/>
    </xf>
    <xf numFmtId="0" fontId="10" fillId="0" borderId="0" xfId="0" applyFont="1"/>
    <xf numFmtId="0" fontId="0" fillId="4" borderId="0" xfId="0" applyFill="1"/>
    <xf numFmtId="0" fontId="7" fillId="4" borderId="0" xfId="0" applyFont="1" applyFill="1"/>
    <xf numFmtId="0" fontId="7" fillId="2" borderId="0" xfId="0" applyFont="1" applyFill="1"/>
    <xf numFmtId="2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49" fontId="0" fillId="4" borderId="0" xfId="0" applyNumberFormat="1" applyFill="1"/>
    <xf numFmtId="2" fontId="0" fillId="4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/>
    <xf numFmtId="2" fontId="0" fillId="0" borderId="0" xfId="0" applyNumberFormat="1" applyFill="1"/>
    <xf numFmtId="2" fontId="6" fillId="0" borderId="0" xfId="0" applyNumberFormat="1" applyFont="1" applyFill="1" applyAlignment="1">
      <alignment horizontal="center"/>
    </xf>
    <xf numFmtId="0" fontId="1" fillId="2" borderId="0" xfId="0" applyFont="1" applyFill="1"/>
    <xf numFmtId="164" fontId="1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4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4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4" fontId="0" fillId="4" borderId="0" xfId="0" applyNumberFormat="1" applyFill="1"/>
    <xf numFmtId="164" fontId="5" fillId="4" borderId="0" xfId="0" applyNumberFormat="1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0" fontId="1" fillId="3" borderId="0" xfId="0" applyFont="1" applyFill="1"/>
    <xf numFmtId="14" fontId="0" fillId="3" borderId="0" xfId="0" applyNumberFormat="1" applyFill="1"/>
    <xf numFmtId="164" fontId="5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/>
    <xf numFmtId="0" fontId="2" fillId="4" borderId="0" xfId="0" applyFont="1" applyFill="1"/>
    <xf numFmtId="0" fontId="10" fillId="4" borderId="0" xfId="0" applyFont="1" applyFill="1"/>
    <xf numFmtId="0" fontId="3" fillId="4" borderId="0" xfId="0" applyNumberFormat="1" applyFont="1" applyFill="1" applyAlignment="1"/>
    <xf numFmtId="0" fontId="7" fillId="3" borderId="0" xfId="0" applyFont="1" applyFill="1"/>
    <xf numFmtId="2" fontId="0" fillId="3" borderId="0" xfId="0" applyNumberFormat="1" applyFill="1"/>
    <xf numFmtId="49" fontId="0" fillId="3" borderId="0" xfId="0" applyNumberForma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3" fillId="3" borderId="0" xfId="0" applyNumberFormat="1" applyFont="1" applyFill="1" applyAlignment="1"/>
    <xf numFmtId="0" fontId="0" fillId="3" borderId="0" xfId="0" applyFill="1" applyAlignment="1">
      <alignment horizontal="right"/>
    </xf>
    <xf numFmtId="164" fontId="14" fillId="3" borderId="0" xfId="0" applyNumberFormat="1" applyFont="1" applyFill="1" applyAlignment="1">
      <alignment horizontal="center"/>
    </xf>
    <xf numFmtId="164" fontId="14" fillId="4" borderId="0" xfId="0" applyNumberFormat="1" applyFont="1" applyFill="1" applyAlignment="1">
      <alignment horizontal="center"/>
    </xf>
    <xf numFmtId="0" fontId="4" fillId="4" borderId="0" xfId="0" applyFont="1" applyFill="1"/>
    <xf numFmtId="0" fontId="3" fillId="4" borderId="0" xfId="0" applyFont="1" applyFill="1"/>
    <xf numFmtId="165" fontId="5" fillId="3" borderId="0" xfId="0" applyNumberFormat="1" applyFont="1" applyFill="1" applyAlignment="1">
      <alignment horizontal="center"/>
    </xf>
    <xf numFmtId="0" fontId="6" fillId="2" borderId="0" xfId="0" applyFont="1" applyFill="1"/>
    <xf numFmtId="0" fontId="4" fillId="0" borderId="0" xfId="0" applyFont="1"/>
    <xf numFmtId="0" fontId="4" fillId="2" borderId="0" xfId="0" applyFont="1" applyFill="1"/>
    <xf numFmtId="0" fontId="15" fillId="0" borderId="0" xfId="0" applyFont="1"/>
    <xf numFmtId="0" fontId="5" fillId="3" borderId="0" xfId="0" applyFont="1" applyFill="1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17" fillId="0" borderId="0" xfId="0" applyFont="1" applyAlignment="1">
      <alignment vertical="center"/>
    </xf>
    <xf numFmtId="0" fontId="2" fillId="0" borderId="0" xfId="0" applyFont="1"/>
    <xf numFmtId="0" fontId="16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3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2"/>
  <sheetViews>
    <sheetView tabSelected="1" workbookViewId="0">
      <selection activeCell="J24" sqref="J24"/>
    </sheetView>
  </sheetViews>
  <sheetFormatPr defaultRowHeight="15" x14ac:dyDescent="0.25"/>
  <cols>
    <col min="4" max="4" width="10.140625" bestFit="1" customWidth="1"/>
    <col min="5" max="5" width="11.28515625" bestFit="1" customWidth="1"/>
  </cols>
  <sheetData>
    <row r="1" spans="2:25" ht="18.75" x14ac:dyDescent="0.3">
      <c r="C1" s="1" t="s">
        <v>90</v>
      </c>
      <c r="K1" s="1" t="s">
        <v>91</v>
      </c>
      <c r="S1" s="1" t="s">
        <v>92</v>
      </c>
    </row>
    <row r="3" spans="2:25" ht="18.75" x14ac:dyDescent="0.3">
      <c r="C3" s="22" t="s">
        <v>52</v>
      </c>
      <c r="D3" s="22"/>
      <c r="E3" s="22"/>
      <c r="F3" s="62"/>
      <c r="H3" s="19"/>
      <c r="K3" s="3" t="s">
        <v>0</v>
      </c>
      <c r="L3" s="3" t="s">
        <v>1</v>
      </c>
      <c r="M3" s="3" t="s">
        <v>59</v>
      </c>
      <c r="N3" s="3" t="s">
        <v>60</v>
      </c>
      <c r="O3" s="19"/>
      <c r="P3" s="19"/>
      <c r="S3" s="3" t="s">
        <v>0</v>
      </c>
      <c r="T3" s="3" t="s">
        <v>1</v>
      </c>
      <c r="U3" s="3" t="s">
        <v>59</v>
      </c>
      <c r="V3" s="3" t="s">
        <v>60</v>
      </c>
      <c r="W3" s="19"/>
      <c r="X3" s="19"/>
      <c r="Y3" s="19"/>
    </row>
    <row r="4" spans="2:25" ht="15.75" x14ac:dyDescent="0.25">
      <c r="C4" s="3" t="s">
        <v>0</v>
      </c>
      <c r="D4" s="3" t="s">
        <v>1</v>
      </c>
      <c r="E4" s="3" t="s">
        <v>59</v>
      </c>
      <c r="F4" s="3" t="s">
        <v>60</v>
      </c>
      <c r="H4" s="19"/>
      <c r="K4" s="60">
        <v>69.400000000000006</v>
      </c>
      <c r="L4" s="60">
        <v>94.6</v>
      </c>
      <c r="M4" s="60">
        <v>65</v>
      </c>
      <c r="N4" s="60">
        <v>79.8</v>
      </c>
      <c r="O4" s="19"/>
      <c r="P4" s="19"/>
      <c r="S4" s="59">
        <v>2</v>
      </c>
      <c r="T4" s="60">
        <v>2.4</v>
      </c>
      <c r="U4" s="60">
        <v>2.4</v>
      </c>
      <c r="V4" s="60">
        <v>2</v>
      </c>
      <c r="W4" s="19"/>
      <c r="X4" s="19"/>
      <c r="Y4" s="19"/>
    </row>
    <row r="5" spans="2:25" x14ac:dyDescent="0.25">
      <c r="C5" s="11">
        <v>373</v>
      </c>
      <c r="D5" s="11">
        <v>482</v>
      </c>
      <c r="E5" s="11">
        <v>317</v>
      </c>
      <c r="F5" s="11">
        <v>295</v>
      </c>
      <c r="H5" s="19"/>
      <c r="K5" s="60">
        <v>72.099999999999994</v>
      </c>
      <c r="L5" s="60">
        <v>101.1</v>
      </c>
      <c r="M5" s="60">
        <v>65.2</v>
      </c>
      <c r="N5" s="60">
        <v>44.2</v>
      </c>
      <c r="O5" s="19"/>
      <c r="P5" s="19"/>
      <c r="S5" s="59">
        <v>1.8</v>
      </c>
      <c r="T5" s="60">
        <v>2.8</v>
      </c>
      <c r="U5" s="60">
        <v>1</v>
      </c>
      <c r="V5" s="60">
        <v>1</v>
      </c>
      <c r="W5" s="19"/>
      <c r="X5" s="19"/>
      <c r="Y5" s="19"/>
    </row>
    <row r="6" spans="2:25" x14ac:dyDescent="0.25">
      <c r="C6" s="11">
        <v>346</v>
      </c>
      <c r="D6" s="11">
        <v>296</v>
      </c>
      <c r="E6" s="11">
        <v>312</v>
      </c>
      <c r="F6" s="11">
        <v>410</v>
      </c>
      <c r="H6" s="19"/>
      <c r="K6" s="60">
        <v>83.5</v>
      </c>
      <c r="L6" s="60">
        <v>64.400000000000006</v>
      </c>
      <c r="M6" s="60">
        <v>45.7</v>
      </c>
      <c r="N6" s="60">
        <v>3.7</v>
      </c>
      <c r="O6" s="19"/>
      <c r="P6" s="19"/>
      <c r="S6" s="59">
        <v>2.4</v>
      </c>
      <c r="T6" s="60">
        <v>1.6</v>
      </c>
      <c r="U6" s="60">
        <v>1</v>
      </c>
      <c r="V6" s="60">
        <v>0.8</v>
      </c>
      <c r="W6" s="19"/>
      <c r="X6" s="19"/>
      <c r="Y6" s="19"/>
    </row>
    <row r="7" spans="2:25" x14ac:dyDescent="0.25">
      <c r="C7" s="11">
        <v>440</v>
      </c>
      <c r="D7" s="11">
        <v>366</v>
      </c>
      <c r="E7" s="11">
        <v>292</v>
      </c>
      <c r="F7" s="11">
        <v>950</v>
      </c>
      <c r="H7" s="19"/>
      <c r="K7" s="60">
        <v>89.9</v>
      </c>
      <c r="L7" s="60">
        <v>84.8</v>
      </c>
      <c r="M7" s="60">
        <v>84</v>
      </c>
      <c r="N7" s="60">
        <v>93.9</v>
      </c>
      <c r="O7" s="19"/>
      <c r="P7" s="19"/>
      <c r="S7" s="59">
        <v>1.8</v>
      </c>
      <c r="T7" s="60">
        <v>4</v>
      </c>
      <c r="U7" s="60">
        <v>0.4</v>
      </c>
      <c r="V7" s="60">
        <v>2</v>
      </c>
      <c r="W7" s="19"/>
      <c r="X7" s="19"/>
      <c r="Y7" s="19"/>
    </row>
    <row r="8" spans="2:25" x14ac:dyDescent="0.25">
      <c r="C8" s="11">
        <v>279</v>
      </c>
      <c r="D8" s="11">
        <v>413</v>
      </c>
      <c r="E8" s="11">
        <v>358</v>
      </c>
      <c r="F8" s="11">
        <v>358</v>
      </c>
      <c r="H8" s="19"/>
      <c r="K8" s="60">
        <v>94.4</v>
      </c>
      <c r="L8" s="60">
        <v>52.9</v>
      </c>
      <c r="M8" s="60">
        <v>90.1</v>
      </c>
      <c r="N8" s="60">
        <v>51.3</v>
      </c>
      <c r="O8" s="19"/>
      <c r="P8" s="19"/>
      <c r="S8" s="59">
        <v>1</v>
      </c>
      <c r="T8" s="60">
        <v>2.8</v>
      </c>
      <c r="U8" s="60">
        <v>0.8</v>
      </c>
      <c r="V8" s="60">
        <v>1.6</v>
      </c>
      <c r="W8" s="19"/>
      <c r="X8" s="19"/>
      <c r="Y8" s="19"/>
    </row>
    <row r="9" spans="2:25" x14ac:dyDescent="0.25">
      <c r="C9" s="11">
        <v>344</v>
      </c>
      <c r="D9" s="11">
        <v>291</v>
      </c>
      <c r="E9" s="11">
        <v>290</v>
      </c>
      <c r="F9" s="11">
        <v>255</v>
      </c>
      <c r="H9" s="19"/>
      <c r="K9" s="60">
        <v>96.6</v>
      </c>
      <c r="L9" s="60">
        <v>77.8</v>
      </c>
      <c r="M9" s="60">
        <v>60.1</v>
      </c>
      <c r="N9" s="60">
        <v>51.1</v>
      </c>
      <c r="O9" s="19"/>
      <c r="P9" s="19"/>
      <c r="S9" s="59">
        <v>1.6</v>
      </c>
      <c r="T9" s="60">
        <v>2</v>
      </c>
      <c r="U9" s="60">
        <v>2</v>
      </c>
      <c r="V9" s="60">
        <v>1.5</v>
      </c>
      <c r="W9" s="19"/>
      <c r="X9" s="19"/>
      <c r="Y9" s="19"/>
    </row>
    <row r="10" spans="2:25" x14ac:dyDescent="0.25">
      <c r="C10" s="11">
        <v>310</v>
      </c>
      <c r="D10" s="11">
        <v>304</v>
      </c>
      <c r="E10" s="11">
        <v>353</v>
      </c>
      <c r="F10" s="11">
        <v>304</v>
      </c>
      <c r="H10" s="19"/>
      <c r="I10" s="19"/>
      <c r="J10" s="19"/>
      <c r="K10" s="11"/>
      <c r="L10" s="11"/>
      <c r="M10" s="11"/>
      <c r="N10" s="11"/>
      <c r="O10" s="19"/>
      <c r="P10" s="19"/>
    </row>
    <row r="11" spans="2:25" x14ac:dyDescent="0.25">
      <c r="B11" s="4"/>
      <c r="F11" s="19"/>
      <c r="G11" s="19"/>
      <c r="H11" s="19"/>
      <c r="I11" s="19"/>
      <c r="J11" s="19"/>
    </row>
    <row r="12" spans="2:25" ht="18.75" x14ac:dyDescent="0.3">
      <c r="B12" s="34"/>
      <c r="C12" s="34"/>
      <c r="D12" s="34"/>
      <c r="E12" s="34"/>
      <c r="F12" s="19"/>
      <c r="G12" s="19"/>
      <c r="H12" s="19"/>
      <c r="I12" s="34"/>
      <c r="J12" s="34"/>
      <c r="K12" s="34"/>
      <c r="L12" s="34"/>
    </row>
    <row r="13" spans="2:25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2:25" ht="15.75" x14ac:dyDescent="0.25">
      <c r="B14" s="68"/>
      <c r="C14" s="68"/>
      <c r="D14" s="68"/>
      <c r="E14" s="68"/>
      <c r="F14" s="19"/>
      <c r="G14" s="19"/>
      <c r="H14" s="19"/>
      <c r="I14" s="19"/>
      <c r="J14" s="19"/>
    </row>
    <row r="15" spans="2:25" x14ac:dyDescent="0.25">
      <c r="B15" s="19"/>
      <c r="C15" s="19"/>
      <c r="D15" s="19"/>
      <c r="E15" s="19"/>
      <c r="F15" s="19"/>
      <c r="G15" s="19"/>
    </row>
    <row r="16" spans="2:25" x14ac:dyDescent="0.25">
      <c r="B16" s="19"/>
      <c r="C16" s="19"/>
      <c r="D16" s="19"/>
      <c r="E16" s="19"/>
      <c r="F16" s="19"/>
      <c r="G16" s="19"/>
    </row>
    <row r="17" spans="2:7" x14ac:dyDescent="0.25">
      <c r="B17" s="19"/>
      <c r="C17" s="19"/>
      <c r="D17" s="19"/>
      <c r="E17" s="19"/>
      <c r="F17" s="19"/>
      <c r="G17" s="19"/>
    </row>
    <row r="18" spans="2:7" x14ac:dyDescent="0.25">
      <c r="B18" s="19"/>
      <c r="C18" s="19"/>
      <c r="D18" s="19"/>
      <c r="E18" s="19"/>
      <c r="F18" s="19"/>
      <c r="G18" s="19"/>
    </row>
    <row r="19" spans="2:7" x14ac:dyDescent="0.25">
      <c r="B19" s="19"/>
      <c r="C19" s="19"/>
      <c r="D19" s="69"/>
      <c r="E19" s="19"/>
      <c r="F19" s="19"/>
      <c r="G19" s="19"/>
    </row>
    <row r="20" spans="2:7" x14ac:dyDescent="0.25">
      <c r="B20" s="19"/>
      <c r="C20" s="19"/>
      <c r="D20" s="19"/>
      <c r="E20" s="19"/>
      <c r="F20" s="19"/>
      <c r="G20" s="19"/>
    </row>
    <row r="21" spans="2:7" x14ac:dyDescent="0.25">
      <c r="B21" s="19"/>
      <c r="C21" s="19"/>
      <c r="D21" s="19"/>
      <c r="E21" s="19"/>
      <c r="F21" s="19"/>
      <c r="G21" s="19"/>
    </row>
    <row r="22" spans="2:7" x14ac:dyDescent="0.25">
      <c r="B22" s="19"/>
      <c r="C22" s="19"/>
      <c r="D22" s="19"/>
      <c r="E22" s="19"/>
      <c r="F22" s="19"/>
      <c r="G2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workbookViewId="0">
      <selection activeCell="Q7" sqref="Q7"/>
    </sheetView>
  </sheetViews>
  <sheetFormatPr defaultRowHeight="15" x14ac:dyDescent="0.25"/>
  <cols>
    <col min="4" max="4" width="10.140625" bestFit="1" customWidth="1"/>
    <col min="5" max="5" width="11.28515625" bestFit="1" customWidth="1"/>
  </cols>
  <sheetData>
    <row r="1" spans="2:18" ht="18.75" x14ac:dyDescent="0.3">
      <c r="B1" s="1" t="s">
        <v>51</v>
      </c>
      <c r="K1" s="1" t="s">
        <v>61</v>
      </c>
    </row>
    <row r="3" spans="2:18" ht="15.75" x14ac:dyDescent="0.25">
      <c r="B3" s="3" t="s">
        <v>0</v>
      </c>
      <c r="C3" s="3" t="s">
        <v>1</v>
      </c>
      <c r="D3" s="3" t="s">
        <v>59</v>
      </c>
      <c r="E3" s="3" t="s">
        <v>60</v>
      </c>
      <c r="F3" s="19"/>
      <c r="G3" s="19"/>
      <c r="H3" s="19"/>
      <c r="I3" s="19"/>
      <c r="J3" s="19"/>
      <c r="K3" s="3" t="s">
        <v>0</v>
      </c>
      <c r="L3" s="3" t="s">
        <v>1</v>
      </c>
      <c r="M3" s="3" t="s">
        <v>59</v>
      </c>
      <c r="N3" s="3" t="s">
        <v>60</v>
      </c>
      <c r="O3" s="19"/>
      <c r="P3" s="19"/>
      <c r="Q3" s="19"/>
      <c r="R3" s="19"/>
    </row>
    <row r="4" spans="2:18" x14ac:dyDescent="0.25">
      <c r="B4" s="60">
        <v>2679</v>
      </c>
      <c r="C4" s="60">
        <v>3465</v>
      </c>
      <c r="D4" s="60">
        <v>2658</v>
      </c>
      <c r="E4" s="60">
        <v>2581</v>
      </c>
      <c r="F4" s="67"/>
      <c r="G4" s="19"/>
      <c r="H4" s="19"/>
      <c r="I4" s="19"/>
      <c r="J4" s="19"/>
      <c r="K4" s="60">
        <v>-2049</v>
      </c>
      <c r="L4" s="60">
        <v>-2768</v>
      </c>
      <c r="M4" s="60">
        <v>-2517</v>
      </c>
      <c r="N4" s="60">
        <v>-3213</v>
      </c>
      <c r="O4" s="19"/>
      <c r="P4" s="19"/>
      <c r="Q4" s="19"/>
      <c r="R4" s="19"/>
    </row>
    <row r="5" spans="2:18" x14ac:dyDescent="0.25">
      <c r="B5" s="60">
        <v>2915</v>
      </c>
      <c r="C5" s="60">
        <v>3177</v>
      </c>
      <c r="D5" s="60">
        <v>2878</v>
      </c>
      <c r="E5" s="60">
        <v>1956</v>
      </c>
      <c r="F5" s="19"/>
      <c r="G5" s="19"/>
      <c r="H5" s="19"/>
      <c r="I5" s="19"/>
      <c r="J5" s="19"/>
      <c r="K5" s="60">
        <v>-2512</v>
      </c>
      <c r="L5" s="60">
        <v>-2501</v>
      </c>
      <c r="M5" s="60">
        <v>-3028</v>
      </c>
      <c r="N5" s="60">
        <v>-1976</v>
      </c>
      <c r="O5" s="19"/>
      <c r="P5" s="19"/>
      <c r="Q5" s="19"/>
      <c r="R5" s="19"/>
    </row>
    <row r="6" spans="2:18" x14ac:dyDescent="0.25">
      <c r="B6" s="60">
        <v>2268</v>
      </c>
      <c r="C6" s="60">
        <v>2029</v>
      </c>
      <c r="D6" s="60">
        <v>1612</v>
      </c>
      <c r="E6" s="60">
        <v>314</v>
      </c>
      <c r="F6" s="19"/>
      <c r="G6" s="19"/>
      <c r="H6" s="19"/>
      <c r="I6" s="19"/>
      <c r="J6" s="19"/>
      <c r="K6" s="60">
        <v>-1838</v>
      </c>
      <c r="L6" s="60">
        <v>-2174</v>
      </c>
      <c r="M6" s="60">
        <v>-1379</v>
      </c>
      <c r="N6" s="60">
        <v>-291</v>
      </c>
      <c r="O6" s="19"/>
      <c r="P6" s="19"/>
      <c r="Q6" s="19"/>
      <c r="R6" s="19"/>
    </row>
    <row r="7" spans="2:18" x14ac:dyDescent="0.25">
      <c r="B7" s="60">
        <v>3049</v>
      </c>
      <c r="C7" s="60">
        <v>2558</v>
      </c>
      <c r="D7" s="60">
        <v>2660</v>
      </c>
      <c r="E7" s="60">
        <v>1996</v>
      </c>
      <c r="F7" s="67"/>
      <c r="G7" s="19"/>
      <c r="H7" s="19"/>
      <c r="I7" s="19"/>
      <c r="J7" s="19"/>
      <c r="K7" s="60">
        <v>-3269</v>
      </c>
      <c r="L7" s="60">
        <v>-2731</v>
      </c>
      <c r="M7" s="60">
        <v>-2557</v>
      </c>
      <c r="N7" s="60">
        <v>-3106</v>
      </c>
      <c r="O7" s="19"/>
      <c r="P7" s="19"/>
      <c r="Q7" s="19"/>
      <c r="R7" s="19"/>
    </row>
    <row r="8" spans="2:18" x14ac:dyDescent="0.25">
      <c r="B8" s="60">
        <v>3786</v>
      </c>
      <c r="C8" s="60">
        <v>1853</v>
      </c>
      <c r="D8" s="60">
        <v>2759</v>
      </c>
      <c r="E8" s="60">
        <v>2391</v>
      </c>
      <c r="F8" s="19"/>
      <c r="G8" s="19"/>
      <c r="H8" s="19"/>
      <c r="I8" s="19"/>
      <c r="J8" s="19"/>
      <c r="K8" s="60">
        <v>-2559</v>
      </c>
      <c r="L8" s="60">
        <v>-1158</v>
      </c>
      <c r="M8" s="60">
        <v>-2274</v>
      </c>
      <c r="N8" s="60">
        <v>-2231</v>
      </c>
      <c r="O8" s="19"/>
      <c r="P8" s="19"/>
      <c r="Q8" s="19"/>
      <c r="R8" s="19"/>
    </row>
    <row r="9" spans="2:18" x14ac:dyDescent="0.25">
      <c r="B9" s="60">
        <v>3740</v>
      </c>
      <c r="C9" s="60">
        <v>2818</v>
      </c>
      <c r="D9" s="60">
        <v>3273</v>
      </c>
      <c r="E9" s="60">
        <v>1949</v>
      </c>
      <c r="F9" s="19"/>
      <c r="G9" s="19"/>
      <c r="H9" s="19"/>
      <c r="I9" s="19"/>
      <c r="J9" s="19"/>
      <c r="K9" s="60">
        <v>-3638</v>
      </c>
      <c r="L9" s="60">
        <v>-2098</v>
      </c>
      <c r="M9" s="60">
        <v>-2575</v>
      </c>
      <c r="N9" s="60">
        <v>-1931</v>
      </c>
      <c r="O9" s="19"/>
      <c r="P9" s="19"/>
      <c r="Q9" s="19"/>
      <c r="R9" s="19"/>
    </row>
    <row r="10" spans="2:18" x14ac:dyDescent="0.25">
      <c r="F10" s="19"/>
      <c r="G10" s="19"/>
      <c r="H10" s="19"/>
      <c r="I10" s="19"/>
      <c r="J10" s="19"/>
    </row>
    <row r="11" spans="2:18" x14ac:dyDescent="0.25">
      <c r="B11" s="4"/>
      <c r="F11" s="19"/>
      <c r="G11" s="19"/>
      <c r="H11" s="19"/>
      <c r="I11" s="19"/>
      <c r="J11" s="19"/>
    </row>
    <row r="12" spans="2:18" ht="18.75" x14ac:dyDescent="0.3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2:18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2:18" x14ac:dyDescent="0.25">
      <c r="J14" s="19"/>
    </row>
    <row r="15" spans="2:18" x14ac:dyDescent="0.25">
      <c r="J15" s="19"/>
    </row>
    <row r="24" spans="11:11" x14ac:dyDescent="0.25">
      <c r="K24" s="6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"/>
  <sheetViews>
    <sheetView workbookViewId="0">
      <selection activeCell="L22" sqref="L22"/>
    </sheetView>
  </sheetViews>
  <sheetFormatPr defaultRowHeight="15" x14ac:dyDescent="0.25"/>
  <cols>
    <col min="4" max="4" width="10.140625" bestFit="1" customWidth="1"/>
    <col min="5" max="5" width="11.28515625" bestFit="1" customWidth="1"/>
  </cols>
  <sheetData>
    <row r="1" spans="2:22" ht="18.75" x14ac:dyDescent="0.3">
      <c r="B1" s="1" t="s">
        <v>93</v>
      </c>
      <c r="I1" s="1" t="s">
        <v>94</v>
      </c>
      <c r="K1" s="4"/>
      <c r="L1" s="4"/>
      <c r="M1" s="19"/>
      <c r="N1" s="19"/>
      <c r="P1" s="1" t="s">
        <v>95</v>
      </c>
      <c r="T1" s="19"/>
      <c r="U1" s="19"/>
      <c r="V1" s="19"/>
    </row>
    <row r="2" spans="2:22" x14ac:dyDescent="0.25">
      <c r="M2" s="19"/>
      <c r="N2" s="19"/>
      <c r="T2" s="19"/>
      <c r="U2" s="19"/>
      <c r="V2" s="19"/>
    </row>
    <row r="3" spans="2:22" ht="18.75" x14ac:dyDescent="0.3">
      <c r="B3" s="22"/>
      <c r="C3" s="2"/>
      <c r="D3" s="2"/>
      <c r="E3" s="2"/>
      <c r="I3" s="3" t="s">
        <v>0</v>
      </c>
      <c r="J3" s="3" t="s">
        <v>1</v>
      </c>
      <c r="K3" s="3" t="s">
        <v>2</v>
      </c>
      <c r="L3" s="3" t="s">
        <v>3</v>
      </c>
      <c r="M3" s="19"/>
      <c r="N3" s="19"/>
      <c r="P3" s="3" t="s">
        <v>0</v>
      </c>
      <c r="Q3" s="3" t="s">
        <v>1</v>
      </c>
      <c r="R3" s="3" t="s">
        <v>2</v>
      </c>
      <c r="S3" s="3" t="s">
        <v>3</v>
      </c>
      <c r="T3" s="19"/>
      <c r="U3" s="19"/>
      <c r="V3" s="19"/>
    </row>
    <row r="4" spans="2:22" ht="15.75" x14ac:dyDescent="0.25">
      <c r="B4" s="3" t="s">
        <v>0</v>
      </c>
      <c r="C4" s="3" t="s">
        <v>1</v>
      </c>
      <c r="D4" s="3" t="s">
        <v>2</v>
      </c>
      <c r="E4" s="3" t="s">
        <v>3</v>
      </c>
      <c r="I4" s="45">
        <v>97.7</v>
      </c>
      <c r="J4" s="45">
        <v>52</v>
      </c>
      <c r="K4" s="45">
        <v>65</v>
      </c>
      <c r="L4" s="45">
        <v>42.9</v>
      </c>
      <c r="P4" s="45">
        <v>3</v>
      </c>
      <c r="Q4" s="45">
        <v>3</v>
      </c>
      <c r="R4" s="45">
        <v>1.6</v>
      </c>
      <c r="S4" s="45">
        <v>1.6</v>
      </c>
    </row>
    <row r="5" spans="2:22" x14ac:dyDescent="0.25">
      <c r="B5" s="45">
        <v>342</v>
      </c>
      <c r="C5" s="45">
        <v>388</v>
      </c>
      <c r="D5" s="45">
        <v>356</v>
      </c>
      <c r="E5" s="45">
        <v>247</v>
      </c>
      <c r="I5" s="45">
        <v>61.5</v>
      </c>
      <c r="J5" s="45">
        <v>18</v>
      </c>
      <c r="K5" s="45">
        <v>28.7</v>
      </c>
      <c r="L5" s="45">
        <v>67</v>
      </c>
      <c r="P5" s="45">
        <v>2.6</v>
      </c>
      <c r="Q5" s="45">
        <v>4</v>
      </c>
      <c r="R5" s="45">
        <v>2</v>
      </c>
      <c r="S5" s="45">
        <v>2</v>
      </c>
    </row>
    <row r="6" spans="2:22" x14ac:dyDescent="0.25">
      <c r="B6" s="45">
        <v>324</v>
      </c>
      <c r="C6" s="45">
        <v>301</v>
      </c>
      <c r="D6" s="45">
        <v>425</v>
      </c>
      <c r="E6" s="45">
        <v>290</v>
      </c>
      <c r="I6" s="45">
        <v>101.5</v>
      </c>
      <c r="J6" s="45">
        <v>93</v>
      </c>
      <c r="K6" s="45">
        <v>38.5</v>
      </c>
      <c r="L6" s="45">
        <v>38.799999999999997</v>
      </c>
      <c r="P6" s="45">
        <v>1.6</v>
      </c>
      <c r="Q6" s="45">
        <v>3.6</v>
      </c>
      <c r="R6" s="45">
        <v>1.4</v>
      </c>
      <c r="S6" s="45">
        <v>3</v>
      </c>
    </row>
    <row r="7" spans="2:22" x14ac:dyDescent="0.25">
      <c r="B7" s="45">
        <v>307</v>
      </c>
      <c r="C7" s="45">
        <v>260</v>
      </c>
      <c r="D7" s="45">
        <v>293</v>
      </c>
      <c r="E7" s="45">
        <v>292</v>
      </c>
      <c r="I7" s="45">
        <v>79.2</v>
      </c>
      <c r="J7" s="45">
        <v>59</v>
      </c>
      <c r="K7" s="45">
        <v>56.4</v>
      </c>
      <c r="L7" s="45">
        <v>86</v>
      </c>
      <c r="P7" s="45">
        <v>4</v>
      </c>
      <c r="Q7" s="45">
        <v>1.6</v>
      </c>
      <c r="R7" s="45">
        <v>5</v>
      </c>
      <c r="S7" s="45">
        <v>3.2</v>
      </c>
    </row>
    <row r="8" spans="2:22" x14ac:dyDescent="0.25">
      <c r="B8" s="45">
        <v>402</v>
      </c>
      <c r="C8" s="45">
        <v>254</v>
      </c>
      <c r="D8" s="45">
        <v>341</v>
      </c>
      <c r="E8" s="45">
        <v>322</v>
      </c>
      <c r="I8" s="45">
        <v>99.4</v>
      </c>
      <c r="J8" s="45">
        <v>52.6</v>
      </c>
      <c r="K8" s="66">
        <v>53.2</v>
      </c>
      <c r="L8" s="45">
        <v>69</v>
      </c>
      <c r="N8" s="19"/>
      <c r="P8" s="45">
        <v>2.4</v>
      </c>
      <c r="Q8" s="45">
        <v>2.4</v>
      </c>
      <c r="R8" s="45">
        <v>1.4</v>
      </c>
      <c r="S8" s="45">
        <v>2.6</v>
      </c>
    </row>
    <row r="9" spans="2:22" x14ac:dyDescent="0.25">
      <c r="B9" s="45">
        <v>335</v>
      </c>
      <c r="C9" s="45">
        <v>290</v>
      </c>
      <c r="D9" s="45">
        <v>319</v>
      </c>
      <c r="E9" s="45">
        <v>478</v>
      </c>
      <c r="I9" s="45">
        <v>64.3</v>
      </c>
      <c r="J9" s="45">
        <v>71</v>
      </c>
      <c r="K9" s="45">
        <v>44.8</v>
      </c>
      <c r="L9" s="45"/>
      <c r="P9" s="45">
        <v>3</v>
      </c>
      <c r="Q9" s="45">
        <v>2</v>
      </c>
      <c r="R9" s="45">
        <v>7</v>
      </c>
      <c r="S9" s="45"/>
    </row>
    <row r="10" spans="2:22" x14ac:dyDescent="0.25">
      <c r="B10" s="45">
        <v>422</v>
      </c>
      <c r="C10" s="45">
        <v>328</v>
      </c>
      <c r="D10" s="45">
        <v>287</v>
      </c>
      <c r="E10" s="45"/>
      <c r="H10" s="19"/>
      <c r="I10" s="45"/>
      <c r="J10" s="45">
        <v>38</v>
      </c>
      <c r="K10" s="45">
        <v>70</v>
      </c>
      <c r="L10" s="45"/>
      <c r="P10" s="45"/>
      <c r="Q10" s="45">
        <v>5</v>
      </c>
      <c r="R10" s="45">
        <v>3.6</v>
      </c>
      <c r="S10" s="45"/>
    </row>
    <row r="11" spans="2:22" x14ac:dyDescent="0.25">
      <c r="B11" s="45"/>
      <c r="C11" s="45">
        <v>420</v>
      </c>
      <c r="D11" s="45">
        <v>368</v>
      </c>
      <c r="E11" s="45"/>
      <c r="H11" s="19"/>
      <c r="J11" s="45">
        <v>94.8</v>
      </c>
      <c r="P11" s="45"/>
      <c r="Q11" s="45">
        <v>2.4</v>
      </c>
      <c r="R11" s="45"/>
      <c r="S11" s="45"/>
    </row>
    <row r="12" spans="2:22" x14ac:dyDescent="0.25">
      <c r="B12" s="45"/>
      <c r="C12" s="45">
        <v>310</v>
      </c>
      <c r="D12" s="45"/>
      <c r="E12" s="45"/>
      <c r="P12" s="45"/>
      <c r="Q12" s="45"/>
      <c r="R12" s="45"/>
      <c r="S12" s="45"/>
    </row>
    <row r="13" spans="2:22" x14ac:dyDescent="0.25">
      <c r="P13" s="45"/>
      <c r="Q13" s="45"/>
      <c r="R13" s="45"/>
      <c r="S13" s="45"/>
    </row>
    <row r="14" spans="2:22" x14ac:dyDescent="0.25">
      <c r="I14" s="19"/>
      <c r="J14" s="19"/>
    </row>
    <row r="15" spans="2:22" x14ac:dyDescent="0.25">
      <c r="I15" s="19"/>
      <c r="J15" s="19"/>
    </row>
    <row r="16" spans="2:22" ht="18.75" x14ac:dyDescent="0.3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12" x14ac:dyDescent="0.2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workbookViewId="0">
      <selection activeCell="G18" sqref="G18"/>
    </sheetView>
  </sheetViews>
  <sheetFormatPr defaultRowHeight="15" x14ac:dyDescent="0.25"/>
  <cols>
    <col min="4" max="4" width="10.140625" bestFit="1" customWidth="1"/>
    <col min="5" max="5" width="11.28515625" bestFit="1" customWidth="1"/>
  </cols>
  <sheetData>
    <row r="1" spans="2:18" ht="18.75" x14ac:dyDescent="0.3">
      <c r="B1" s="1" t="s">
        <v>62</v>
      </c>
      <c r="F1" s="19"/>
      <c r="G1" s="19"/>
      <c r="J1" s="1" t="s">
        <v>63</v>
      </c>
      <c r="N1" s="19"/>
      <c r="O1" s="19"/>
      <c r="P1" s="19"/>
      <c r="Q1" s="19"/>
      <c r="R1" s="19"/>
    </row>
    <row r="2" spans="2:18" x14ac:dyDescent="0.25">
      <c r="F2" s="19"/>
      <c r="G2" s="19"/>
      <c r="N2" s="19"/>
      <c r="O2" s="19"/>
      <c r="P2" s="19"/>
      <c r="Q2" s="19"/>
      <c r="R2" s="19"/>
    </row>
    <row r="3" spans="2:18" ht="15.75" x14ac:dyDescent="0.25">
      <c r="B3" s="3" t="s">
        <v>0</v>
      </c>
      <c r="C3" s="3" t="s">
        <v>1</v>
      </c>
      <c r="D3" s="3" t="s">
        <v>2</v>
      </c>
      <c r="E3" s="3" t="s">
        <v>3</v>
      </c>
      <c r="F3" s="19"/>
      <c r="G3" s="19"/>
      <c r="H3" s="19"/>
      <c r="I3" s="19"/>
      <c r="J3" s="3" t="s">
        <v>0</v>
      </c>
      <c r="K3" s="3" t="s">
        <v>1</v>
      </c>
      <c r="L3" s="3" t="s">
        <v>2</v>
      </c>
      <c r="M3" s="3" t="s">
        <v>3</v>
      </c>
      <c r="N3" s="19"/>
      <c r="O3" s="19"/>
      <c r="P3" s="19"/>
      <c r="Q3" s="19"/>
      <c r="R3" s="19"/>
    </row>
    <row r="4" spans="2:18" x14ac:dyDescent="0.25">
      <c r="B4" s="45">
        <v>2764</v>
      </c>
      <c r="C4" s="45">
        <v>1617</v>
      </c>
      <c r="D4" s="45">
        <v>2588</v>
      </c>
      <c r="E4" s="45">
        <v>2141</v>
      </c>
      <c r="F4" s="19"/>
      <c r="G4" s="19"/>
      <c r="H4" s="19"/>
      <c r="I4" s="19"/>
      <c r="J4" s="45">
        <v>-2062</v>
      </c>
      <c r="K4" s="45">
        <v>-1305</v>
      </c>
      <c r="L4" s="45">
        <v>-2304</v>
      </c>
      <c r="M4" s="45">
        <v>-1715</v>
      </c>
      <c r="N4" s="19"/>
      <c r="O4" s="19"/>
      <c r="P4" s="19"/>
      <c r="Q4" s="19"/>
      <c r="R4" s="19"/>
    </row>
    <row r="5" spans="2:18" x14ac:dyDescent="0.25">
      <c r="B5" s="45">
        <v>2812</v>
      </c>
      <c r="C5" s="45">
        <v>1129</v>
      </c>
      <c r="D5" s="45">
        <v>1699</v>
      </c>
      <c r="E5" s="45">
        <v>2556</v>
      </c>
      <c r="H5" s="19"/>
      <c r="I5" s="19"/>
      <c r="J5" s="45">
        <v>-2301</v>
      </c>
      <c r="K5" s="45">
        <v>-1046</v>
      </c>
      <c r="L5" s="45">
        <v>-1445</v>
      </c>
      <c r="M5" s="45">
        <v>-2221</v>
      </c>
      <c r="N5" s="19"/>
      <c r="O5" s="19"/>
      <c r="P5" s="19"/>
    </row>
    <row r="6" spans="2:18" x14ac:dyDescent="0.25">
      <c r="B6" s="45">
        <v>3529</v>
      </c>
      <c r="C6" s="45">
        <v>4058</v>
      </c>
      <c r="D6" s="45">
        <v>1371</v>
      </c>
      <c r="E6" s="45">
        <v>1562</v>
      </c>
      <c r="H6" s="19"/>
      <c r="I6" s="19"/>
      <c r="J6" s="45">
        <v>-3241</v>
      </c>
      <c r="K6" s="45">
        <v>-3679</v>
      </c>
      <c r="L6" s="45">
        <v>-779</v>
      </c>
      <c r="M6" s="45">
        <v>-1146</v>
      </c>
    </row>
    <row r="7" spans="2:18" x14ac:dyDescent="0.25">
      <c r="B7" s="45">
        <v>2867</v>
      </c>
      <c r="C7" s="45">
        <v>2505</v>
      </c>
      <c r="D7" s="45">
        <v>2168</v>
      </c>
      <c r="E7" s="45">
        <v>3083</v>
      </c>
      <c r="H7" s="19"/>
      <c r="I7" s="19"/>
      <c r="J7" s="45">
        <v>-2272</v>
      </c>
      <c r="K7" s="45">
        <v>-2191</v>
      </c>
      <c r="L7" s="45">
        <v>-1981</v>
      </c>
      <c r="M7" s="45">
        <v>-3141</v>
      </c>
    </row>
    <row r="8" spans="2:18" x14ac:dyDescent="0.25">
      <c r="B8" s="45">
        <v>3860</v>
      </c>
      <c r="C8" s="45">
        <v>2591</v>
      </c>
      <c r="D8" s="45">
        <v>2148</v>
      </c>
      <c r="E8" s="45">
        <v>1981</v>
      </c>
      <c r="H8" s="19"/>
      <c r="I8" s="19"/>
      <c r="J8" s="45">
        <v>-3803</v>
      </c>
      <c r="K8" s="45">
        <v>-2895</v>
      </c>
      <c r="L8" s="45">
        <v>-2098</v>
      </c>
      <c r="M8" s="45">
        <v>-2193</v>
      </c>
    </row>
    <row r="9" spans="2:18" x14ac:dyDescent="0.25">
      <c r="B9" s="45">
        <v>2431</v>
      </c>
      <c r="C9" s="45">
        <v>3353</v>
      </c>
      <c r="D9" s="45">
        <v>1714</v>
      </c>
      <c r="E9" s="45"/>
      <c r="H9" s="19"/>
      <c r="I9" s="19"/>
      <c r="J9" s="45">
        <v>-2811</v>
      </c>
      <c r="K9" s="45">
        <v>-3095</v>
      </c>
      <c r="L9" s="45">
        <v>-1507</v>
      </c>
      <c r="M9" s="45"/>
    </row>
    <row r="10" spans="2:18" x14ac:dyDescent="0.25">
      <c r="B10" s="45"/>
      <c r="C10" s="45">
        <v>1272</v>
      </c>
      <c r="D10" s="45">
        <v>2490</v>
      </c>
      <c r="E10" s="45"/>
      <c r="H10" s="19"/>
      <c r="I10" s="19"/>
      <c r="J10" s="45"/>
      <c r="K10" s="45">
        <v>-761</v>
      </c>
      <c r="L10" s="45">
        <v>-2192</v>
      </c>
      <c r="M10" s="45"/>
    </row>
    <row r="11" spans="2:18" x14ac:dyDescent="0.25">
      <c r="B11" s="45"/>
      <c r="C11" s="45">
        <v>3263</v>
      </c>
      <c r="D11" s="45"/>
      <c r="E11" s="45"/>
      <c r="H11" s="19"/>
      <c r="I11" s="19"/>
      <c r="J11" s="45"/>
      <c r="K11" s="45">
        <v>-3069</v>
      </c>
      <c r="L11" s="45"/>
      <c r="M11" s="45"/>
    </row>
    <row r="12" spans="2:18" x14ac:dyDescent="0.25">
      <c r="I12" s="19"/>
      <c r="J12" s="45"/>
      <c r="K12" s="45"/>
      <c r="L12" s="45"/>
      <c r="M12" s="45"/>
    </row>
    <row r="13" spans="2:18" x14ac:dyDescent="0.25">
      <c r="I13" s="19"/>
      <c r="J13" s="45"/>
      <c r="K13" s="45"/>
      <c r="L13" s="45"/>
      <c r="M13" s="45"/>
    </row>
    <row r="14" spans="2:18" x14ac:dyDescent="0.25">
      <c r="I14" s="19"/>
      <c r="J14" s="19"/>
    </row>
    <row r="17" spans="2:13" ht="18.75" x14ac:dyDescent="0.3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2:13" x14ac:dyDescent="0.25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J24" sqref="J24"/>
    </sheetView>
  </sheetViews>
  <sheetFormatPr defaultRowHeight="15" x14ac:dyDescent="0.25"/>
  <cols>
    <col min="2" max="2" width="9.7109375" bestFit="1" customWidth="1"/>
    <col min="4" max="4" width="11.5703125" bestFit="1" customWidth="1"/>
    <col min="8" max="8" width="11.28515625" bestFit="1" customWidth="1"/>
    <col min="9" max="9" width="14.42578125" bestFit="1" customWidth="1"/>
    <col min="10" max="10" width="11.28515625" bestFit="1" customWidth="1"/>
    <col min="11" max="11" width="13.140625" bestFit="1" customWidth="1"/>
    <col min="12" max="12" width="11.85546875" bestFit="1" customWidth="1"/>
    <col min="13" max="13" width="11.140625" bestFit="1" customWidth="1"/>
    <col min="14" max="14" width="13" bestFit="1" customWidth="1"/>
    <col min="15" max="15" width="11.7109375" bestFit="1" customWidth="1"/>
  </cols>
  <sheetData>
    <row r="1" spans="1:16" ht="18.75" x14ac:dyDescent="0.3">
      <c r="B1" s="1" t="s">
        <v>4</v>
      </c>
    </row>
    <row r="3" spans="1:16" ht="18.75" x14ac:dyDescent="0.3">
      <c r="A3" s="22" t="s">
        <v>5</v>
      </c>
      <c r="B3" s="22" t="s">
        <v>6</v>
      </c>
      <c r="C3" s="23" t="s">
        <v>19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20</v>
      </c>
      <c r="I3" s="23" t="s">
        <v>11</v>
      </c>
      <c r="J3" s="24" t="s">
        <v>12</v>
      </c>
      <c r="K3" s="24" t="s">
        <v>13</v>
      </c>
      <c r="L3" s="25" t="s">
        <v>14</v>
      </c>
      <c r="M3" s="24" t="s">
        <v>15</v>
      </c>
      <c r="N3" s="24" t="s">
        <v>16</v>
      </c>
      <c r="O3" s="24" t="s">
        <v>17</v>
      </c>
      <c r="P3" s="24" t="s">
        <v>18</v>
      </c>
    </row>
    <row r="4" spans="1:16" ht="18.75" x14ac:dyDescent="0.3">
      <c r="A4" s="34"/>
      <c r="B4" s="34"/>
      <c r="C4" s="32" t="s">
        <v>47</v>
      </c>
      <c r="D4" s="32" t="s">
        <v>48</v>
      </c>
      <c r="E4" s="32" t="s">
        <v>49</v>
      </c>
      <c r="F4" s="32" t="s">
        <v>49</v>
      </c>
      <c r="G4" s="32" t="s">
        <v>50</v>
      </c>
      <c r="H4" s="32" t="s">
        <v>47</v>
      </c>
      <c r="I4" s="32" t="s">
        <v>48</v>
      </c>
      <c r="J4" s="32" t="s">
        <v>49</v>
      </c>
      <c r="K4" s="32" t="s">
        <v>49</v>
      </c>
      <c r="L4" s="32" t="s">
        <v>50</v>
      </c>
      <c r="M4" s="32"/>
      <c r="N4" s="32"/>
      <c r="O4" s="35"/>
      <c r="P4" s="35"/>
    </row>
    <row r="5" spans="1:16" ht="18.75" x14ac:dyDescent="0.3">
      <c r="A5" s="33" t="s">
        <v>64</v>
      </c>
      <c r="B5" s="36">
        <v>42218</v>
      </c>
      <c r="C5" s="37">
        <v>45.186852892561966</v>
      </c>
      <c r="D5" s="37">
        <v>74.974899173553709</v>
      </c>
      <c r="E5" s="37">
        <v>2.0210355371900826</v>
      </c>
      <c r="F5" s="37">
        <v>-0.61150495867768606</v>
      </c>
      <c r="G5" s="38">
        <v>23.131399999999999</v>
      </c>
      <c r="H5" s="37">
        <v>37.791833057851271</v>
      </c>
      <c r="I5" s="37">
        <v>75.112490909090909</v>
      </c>
      <c r="J5" s="37">
        <v>367.4458760330578</v>
      </c>
      <c r="K5" s="37">
        <v>620.62097603305779</v>
      </c>
      <c r="L5" s="37">
        <v>344.96</v>
      </c>
      <c r="M5" s="39">
        <f t="shared" ref="M5:M8" si="0">EXP(J5*0.000537)-1</f>
        <v>0.21813187529969902</v>
      </c>
      <c r="N5" s="39">
        <f t="shared" ref="N5:N7" si="1">EXP(K5*0.000871)-1</f>
        <v>0.71696958912495035</v>
      </c>
      <c r="O5" s="39">
        <f t="shared" ref="O5:O7" si="2">EXP(L5*0.000487)-1</f>
        <v>0.18293131110366612</v>
      </c>
      <c r="P5" s="37">
        <f t="shared" ref="P5:P7" si="3">(1000/10.4)*(M5+N5+O5)</f>
        <v>107.50315149310725</v>
      </c>
    </row>
    <row r="6" spans="1:16" x14ac:dyDescent="0.25">
      <c r="A6" s="11"/>
      <c r="B6" s="36">
        <v>42219</v>
      </c>
      <c r="C6" s="37">
        <v>44.959230508474597</v>
      </c>
      <c r="D6" s="37">
        <v>75.269574576271197</v>
      </c>
      <c r="E6" s="37">
        <v>2.0199228813559316</v>
      </c>
      <c r="F6" s="37">
        <v>-0.63638135593220346</v>
      </c>
      <c r="G6" s="38">
        <v>8.8010000000000002</v>
      </c>
      <c r="H6" s="37">
        <v>38.562462711864406</v>
      </c>
      <c r="I6" s="37">
        <v>75.271693220338989</v>
      </c>
      <c r="J6" s="37">
        <v>342.5486711864408</v>
      </c>
      <c r="K6" s="37">
        <v>593.07840169491533</v>
      </c>
      <c r="L6" s="37">
        <v>348.15</v>
      </c>
      <c r="M6" s="39">
        <f t="shared" si="0"/>
        <v>0.20195408485452937</v>
      </c>
      <c r="N6" s="39">
        <f t="shared" si="1"/>
        <v>0.67627033682841486</v>
      </c>
      <c r="O6" s="39">
        <f t="shared" si="2"/>
        <v>0.18477045859891739</v>
      </c>
      <c r="P6" s="37">
        <f t="shared" si="3"/>
        <v>102.21104618094823</v>
      </c>
    </row>
    <row r="7" spans="1:16" x14ac:dyDescent="0.25">
      <c r="A7" s="11"/>
      <c r="B7" s="36">
        <v>42220</v>
      </c>
      <c r="C7" s="37">
        <v>45.574847107438003</v>
      </c>
      <c r="D7" s="37">
        <v>74.226912396694232</v>
      </c>
      <c r="E7" s="37">
        <v>1.9713314049586781</v>
      </c>
      <c r="F7" s="37">
        <v>-0.43629173553719003</v>
      </c>
      <c r="G7" s="38">
        <v>-11.1</v>
      </c>
      <c r="H7" s="37">
        <v>41.011095041322314</v>
      </c>
      <c r="I7" s="37">
        <v>74.185585950413241</v>
      </c>
      <c r="J7" s="37">
        <v>304.74402644628117</v>
      </c>
      <c r="K7" s="37">
        <v>496.27920495867772</v>
      </c>
      <c r="L7" s="37">
        <v>290.44</v>
      </c>
      <c r="M7" s="39">
        <f t="shared" si="0"/>
        <v>0.17779911744336663</v>
      </c>
      <c r="N7" s="39">
        <f t="shared" si="1"/>
        <v>0.54073440254098437</v>
      </c>
      <c r="O7" s="39">
        <f t="shared" si="2"/>
        <v>0.1519363165809966</v>
      </c>
      <c r="P7" s="37">
        <f t="shared" si="3"/>
        <v>83.699022746668035</v>
      </c>
    </row>
    <row r="8" spans="1:16" x14ac:dyDescent="0.25">
      <c r="A8" s="11"/>
      <c r="B8" s="36">
        <v>42221</v>
      </c>
      <c r="C8" s="37">
        <v>45.4</v>
      </c>
      <c r="D8" s="37">
        <v>73.2</v>
      </c>
      <c r="E8" s="37">
        <v>2</v>
      </c>
      <c r="F8" s="37">
        <v>-0.4</v>
      </c>
      <c r="G8" s="38">
        <v>-7.0039999999999996</v>
      </c>
      <c r="H8" s="37">
        <v>38.4</v>
      </c>
      <c r="I8" s="37">
        <v>73.3</v>
      </c>
      <c r="J8" s="37">
        <v>427.9</v>
      </c>
      <c r="K8" s="37">
        <v>626.6</v>
      </c>
      <c r="L8" s="37">
        <v>232.5</v>
      </c>
      <c r="M8" s="39">
        <f t="shared" si="0"/>
        <v>0.25832604252974978</v>
      </c>
      <c r="N8" s="39">
        <f t="shared" ref="N8" si="4">EXP(K8*0.000871)-1</f>
        <v>0.72593442591238144</v>
      </c>
      <c r="O8" s="39">
        <f t="shared" ref="O8" si="5">EXP(L8*0.000487)-1</f>
        <v>0.11988667818950427</v>
      </c>
      <c r="P8" s="37">
        <f t="shared" ref="P8" si="6">(1000/10.4)*(M8+N8+O8)</f>
        <v>106.16799486842648</v>
      </c>
    </row>
    <row r="10" spans="1:16" ht="18.75" x14ac:dyDescent="0.3">
      <c r="A10" s="40" t="s">
        <v>21</v>
      </c>
      <c r="B10" s="41">
        <v>42533</v>
      </c>
      <c r="C10" s="42">
        <v>43.3</v>
      </c>
      <c r="D10" s="42">
        <v>72.2</v>
      </c>
      <c r="E10" s="42">
        <v>3.4</v>
      </c>
      <c r="F10" s="42">
        <v>-0.7</v>
      </c>
      <c r="G10" s="43">
        <v>11.722</v>
      </c>
      <c r="H10" s="42">
        <v>42.3</v>
      </c>
      <c r="I10" s="42">
        <v>72.2</v>
      </c>
      <c r="J10" s="42">
        <v>247.4</v>
      </c>
      <c r="K10" s="42">
        <v>506.5</v>
      </c>
      <c r="L10" s="44">
        <v>134.62799999999999</v>
      </c>
      <c r="M10" s="61">
        <f t="shared" ref="M10:M13" si="7">EXP(J10*0.000537)-1</f>
        <v>0.14208301358802045</v>
      </c>
      <c r="N10" s="61">
        <f t="shared" ref="N10:N13" si="8">EXP(K10*0.000871)-1</f>
        <v>0.55451173571613355</v>
      </c>
      <c r="O10" s="61">
        <f t="shared" ref="O10:O13" si="9">EXP(L10*0.000487)-1</f>
        <v>6.7760896722566022E-2</v>
      </c>
      <c r="P10" s="42">
        <f t="shared" ref="P10:P13" si="10">(1000/10.4)*(M10+N10+O10)</f>
        <v>73.495735194876914</v>
      </c>
    </row>
    <row r="11" spans="1:16" x14ac:dyDescent="0.25">
      <c r="A11" s="45"/>
      <c r="B11" s="41">
        <v>42534</v>
      </c>
      <c r="C11" s="42">
        <v>42.2</v>
      </c>
      <c r="D11" s="42">
        <v>72.400000000000006</v>
      </c>
      <c r="E11" s="42">
        <v>4.2</v>
      </c>
      <c r="F11" s="42">
        <v>-0.7</v>
      </c>
      <c r="G11" s="43">
        <v>8.73</v>
      </c>
      <c r="H11" s="42">
        <v>44.5</v>
      </c>
      <c r="I11" s="42">
        <v>72.3</v>
      </c>
      <c r="J11" s="42">
        <v>232.7</v>
      </c>
      <c r="K11" s="42">
        <v>507</v>
      </c>
      <c r="L11" s="44">
        <v>163.13</v>
      </c>
      <c r="M11" s="61">
        <f t="shared" si="7"/>
        <v>0.13310301472490327</v>
      </c>
      <c r="N11" s="61">
        <f t="shared" si="8"/>
        <v>0.55518887301298214</v>
      </c>
      <c r="O11" s="61">
        <f t="shared" si="9"/>
        <v>8.2685263108198015E-2</v>
      </c>
      <c r="P11" s="42">
        <f t="shared" si="10"/>
        <v>74.132418350584942</v>
      </c>
    </row>
    <row r="12" spans="1:16" x14ac:dyDescent="0.25">
      <c r="A12" s="45"/>
      <c r="B12" s="41">
        <v>42535</v>
      </c>
      <c r="C12" s="42">
        <v>43.1</v>
      </c>
      <c r="D12" s="42">
        <v>72.599999999999994</v>
      </c>
      <c r="E12" s="42">
        <v>4.8</v>
      </c>
      <c r="F12" s="42">
        <v>-0.7</v>
      </c>
      <c r="G12" s="43">
        <v>11.466799999999999</v>
      </c>
      <c r="H12" s="42">
        <v>44.6</v>
      </c>
      <c r="I12" s="42">
        <v>72.2</v>
      </c>
      <c r="J12" s="42">
        <v>250.5</v>
      </c>
      <c r="K12" s="42">
        <v>506.1</v>
      </c>
      <c r="L12" s="44">
        <v>171.535</v>
      </c>
      <c r="M12" s="61">
        <f t="shared" si="7"/>
        <v>0.14398582254434911</v>
      </c>
      <c r="N12" s="61">
        <f t="shared" si="8"/>
        <v>0.55397023816176127</v>
      </c>
      <c r="O12" s="61">
        <f t="shared" si="9"/>
        <v>8.7126030673487564E-2</v>
      </c>
      <c r="P12" s="42">
        <f t="shared" si="10"/>
        <v>75.488662632653643</v>
      </c>
    </row>
    <row r="13" spans="1:16" x14ac:dyDescent="0.25">
      <c r="A13" s="45"/>
      <c r="B13" s="41">
        <v>42536</v>
      </c>
      <c r="C13" s="42">
        <v>41.2</v>
      </c>
      <c r="D13" s="42">
        <v>72.5</v>
      </c>
      <c r="E13" s="42">
        <v>4.5999999999999996</v>
      </c>
      <c r="F13" s="42">
        <v>-0.7</v>
      </c>
      <c r="G13" s="43">
        <v>13.142300000000001</v>
      </c>
      <c r="H13" s="42">
        <v>42.4</v>
      </c>
      <c r="I13" s="42">
        <v>71.599999999999994</v>
      </c>
      <c r="J13" s="42">
        <v>254.7</v>
      </c>
      <c r="K13" s="42">
        <v>514.79999999999995</v>
      </c>
      <c r="L13" s="44">
        <v>170.738</v>
      </c>
      <c r="M13" s="61">
        <f t="shared" si="7"/>
        <v>0.14656887998742985</v>
      </c>
      <c r="N13" s="61">
        <f t="shared" si="8"/>
        <v>0.56579048702403045</v>
      </c>
      <c r="O13" s="61">
        <f t="shared" si="9"/>
        <v>8.6704156541266064E-2</v>
      </c>
      <c r="P13" s="42">
        <f t="shared" si="10"/>
        <v>76.833031110839073</v>
      </c>
    </row>
    <row r="15" spans="1:16" x14ac:dyDescent="0.25">
      <c r="H15" s="31"/>
      <c r="I15" s="31"/>
      <c r="J15" s="31"/>
      <c r="K15" s="31"/>
      <c r="L15" s="31"/>
      <c r="M15" s="31"/>
    </row>
    <row r="16" spans="1:16" x14ac:dyDescent="0.25">
      <c r="H16" s="31"/>
      <c r="I16" s="31"/>
      <c r="J16" s="31"/>
      <c r="K16" s="31"/>
      <c r="L16" s="31"/>
      <c r="M16" s="31"/>
    </row>
    <row r="17" spans="8:13" x14ac:dyDescent="0.25">
      <c r="H17" s="31"/>
      <c r="I17" s="31"/>
      <c r="J17" s="31"/>
      <c r="K17" s="31"/>
      <c r="L17" s="31"/>
      <c r="M17" s="31"/>
    </row>
    <row r="18" spans="8:13" x14ac:dyDescent="0.25">
      <c r="H18" s="31"/>
      <c r="I18" s="31"/>
      <c r="J18" s="31"/>
      <c r="K18" s="31"/>
      <c r="L18" s="31"/>
      <c r="M18" s="3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workbookViewId="0">
      <selection activeCell="M35" sqref="M35"/>
    </sheetView>
  </sheetViews>
  <sheetFormatPr defaultRowHeight="15" x14ac:dyDescent="0.25"/>
  <cols>
    <col min="13" max="13" width="29.7109375" bestFit="1" customWidth="1"/>
  </cols>
  <sheetData>
    <row r="1" spans="2:16" ht="18.75" x14ac:dyDescent="0.3">
      <c r="B1" s="1" t="s">
        <v>22</v>
      </c>
      <c r="M1" s="1" t="s">
        <v>46</v>
      </c>
    </row>
    <row r="3" spans="2:16" ht="18.75" x14ac:dyDescent="0.3">
      <c r="B3" s="2"/>
      <c r="C3" s="13" t="s">
        <v>64</v>
      </c>
      <c r="D3" s="2"/>
      <c r="E3" s="2"/>
      <c r="F3" s="2"/>
      <c r="G3" s="2"/>
      <c r="H3" s="13" t="s">
        <v>21</v>
      </c>
      <c r="I3" s="2"/>
      <c r="J3" s="2"/>
      <c r="K3" s="2"/>
      <c r="L3" s="2"/>
      <c r="M3" s="2"/>
      <c r="N3" s="22" t="s">
        <v>64</v>
      </c>
      <c r="O3" s="22" t="s">
        <v>21</v>
      </c>
      <c r="P3" s="2"/>
    </row>
    <row r="4" spans="2:16" x14ac:dyDescent="0.25">
      <c r="C4" s="5"/>
      <c r="D4" s="5"/>
      <c r="E4" s="5"/>
      <c r="H4" s="5"/>
      <c r="I4" s="5"/>
      <c r="M4" s="26"/>
      <c r="N4" s="27"/>
      <c r="O4" s="27"/>
    </row>
    <row r="5" spans="2:16" ht="16.5" thickBot="1" x14ac:dyDescent="0.3">
      <c r="B5" s="12" t="s">
        <v>26</v>
      </c>
      <c r="C5" s="17"/>
      <c r="D5" s="11"/>
      <c r="G5" s="49" t="s">
        <v>26</v>
      </c>
      <c r="H5" s="50"/>
      <c r="I5" s="45"/>
      <c r="J5" s="8"/>
      <c r="M5" s="29" t="s">
        <v>36</v>
      </c>
      <c r="N5" s="30" t="s">
        <v>37</v>
      </c>
      <c r="O5" s="30" t="s">
        <v>37</v>
      </c>
    </row>
    <row r="6" spans="2:16" x14ac:dyDescent="0.25">
      <c r="B6" s="11" t="s">
        <v>23</v>
      </c>
      <c r="C6" s="17"/>
      <c r="D6" s="17">
        <v>0.311</v>
      </c>
      <c r="E6" s="6"/>
      <c r="G6" s="45" t="s">
        <v>23</v>
      </c>
      <c r="H6" s="50"/>
      <c r="I6" s="50">
        <v>2.570065</v>
      </c>
      <c r="J6" s="6"/>
      <c r="M6" s="28" t="s">
        <v>38</v>
      </c>
      <c r="N6" s="58">
        <v>491.94834866822572</v>
      </c>
      <c r="O6" s="57">
        <v>1192.7167149414295</v>
      </c>
    </row>
    <row r="7" spans="2:16" x14ac:dyDescent="0.25">
      <c r="B7" s="11" t="s">
        <v>24</v>
      </c>
      <c r="C7" s="17"/>
      <c r="D7" s="14">
        <v>5.4539148640267454</v>
      </c>
      <c r="E7" s="18"/>
      <c r="F7" s="19"/>
      <c r="G7" s="51" t="s">
        <v>27</v>
      </c>
      <c r="H7" s="50"/>
      <c r="I7" s="50">
        <v>4.108247449999995</v>
      </c>
      <c r="M7" s="28" t="s">
        <v>39</v>
      </c>
      <c r="N7" s="58">
        <v>78.958263994586432</v>
      </c>
      <c r="O7" s="57">
        <v>43.907918507746032</v>
      </c>
    </row>
    <row r="8" spans="2:16" x14ac:dyDescent="0.25">
      <c r="B8" s="16" t="s">
        <v>27</v>
      </c>
      <c r="C8" s="17"/>
      <c r="D8" s="14">
        <v>1.5539121564073677</v>
      </c>
      <c r="E8" s="18"/>
      <c r="F8" s="19"/>
      <c r="G8" s="45"/>
      <c r="H8" s="50"/>
      <c r="I8" s="45"/>
      <c r="M8" s="28" t="s">
        <v>40</v>
      </c>
      <c r="N8" s="58">
        <v>39.735657136049717</v>
      </c>
      <c r="O8" s="57">
        <v>45.829607953639183</v>
      </c>
    </row>
    <row r="9" spans="2:16" x14ac:dyDescent="0.25">
      <c r="B9" s="16" t="s">
        <v>28</v>
      </c>
      <c r="C9" s="17"/>
      <c r="D9" s="17">
        <v>6.89</v>
      </c>
      <c r="E9" s="21"/>
      <c r="F9" s="19"/>
      <c r="G9" s="45"/>
      <c r="H9" s="45"/>
      <c r="I9" s="45"/>
      <c r="M9" s="28" t="s">
        <v>41</v>
      </c>
      <c r="N9" s="58">
        <v>33.303525042893213</v>
      </c>
      <c r="O9" s="57">
        <v>51.121575664032648</v>
      </c>
    </row>
    <row r="10" spans="2:16" x14ac:dyDescent="0.25">
      <c r="B10" s="11" t="s">
        <v>25</v>
      </c>
      <c r="C10" s="17"/>
      <c r="D10" s="17">
        <v>7.2</v>
      </c>
      <c r="E10" s="20"/>
      <c r="F10" s="19"/>
      <c r="G10" s="45"/>
      <c r="H10" s="45"/>
      <c r="I10" s="45"/>
      <c r="M10" s="28" t="s">
        <v>42</v>
      </c>
      <c r="N10" s="58">
        <v>66.369651610581286</v>
      </c>
      <c r="O10" s="57">
        <v>270.79142220331846</v>
      </c>
    </row>
    <row r="11" spans="2:16" x14ac:dyDescent="0.25">
      <c r="B11" s="11"/>
      <c r="C11" s="11"/>
      <c r="D11" s="11"/>
      <c r="E11" s="19"/>
      <c r="F11" s="19"/>
      <c r="G11" s="45"/>
      <c r="H11" s="45"/>
      <c r="I11" s="45"/>
      <c r="M11" s="28" t="s">
        <v>43</v>
      </c>
      <c r="N11" s="58">
        <v>12.269847104082833</v>
      </c>
      <c r="O11" s="57">
        <v>9.9622764843510616</v>
      </c>
    </row>
    <row r="12" spans="2:16" ht="15.75" x14ac:dyDescent="0.25">
      <c r="B12" s="12" t="s">
        <v>29</v>
      </c>
      <c r="C12" s="17"/>
      <c r="D12" s="11"/>
      <c r="E12" s="19"/>
      <c r="F12" s="19"/>
      <c r="G12" s="49" t="s">
        <v>29</v>
      </c>
      <c r="H12" s="50"/>
      <c r="I12" s="45"/>
      <c r="M12" s="28" t="s">
        <v>44</v>
      </c>
      <c r="N12" s="58">
        <v>34.013004645293712</v>
      </c>
      <c r="O12" s="57">
        <v>37.054808030074952</v>
      </c>
    </row>
    <row r="13" spans="2:16" x14ac:dyDescent="0.25">
      <c r="B13" s="11" t="s">
        <v>23</v>
      </c>
      <c r="C13" s="17"/>
      <c r="D13" s="14">
        <v>4.7600393349143513</v>
      </c>
      <c r="E13" s="18"/>
      <c r="F13" s="19"/>
      <c r="G13" s="45" t="s">
        <v>23</v>
      </c>
      <c r="H13" s="50"/>
      <c r="I13" s="9">
        <f>H13*J6</f>
        <v>0</v>
      </c>
      <c r="M13" s="28" t="s">
        <v>45</v>
      </c>
      <c r="N13" s="58">
        <v>125.89303553929483</v>
      </c>
      <c r="O13" s="57">
        <v>129.58720071691587</v>
      </c>
    </row>
    <row r="14" spans="2:16" x14ac:dyDescent="0.25">
      <c r="B14" s="11" t="s">
        <v>24</v>
      </c>
      <c r="C14" s="17"/>
      <c r="D14" s="14">
        <v>1.3747359626265856</v>
      </c>
      <c r="E14" s="18"/>
      <c r="F14" s="19"/>
      <c r="G14" s="45" t="s">
        <v>27</v>
      </c>
      <c r="H14" s="50"/>
      <c r="I14" s="9">
        <f>H14*J6</f>
        <v>0</v>
      </c>
    </row>
    <row r="15" spans="2:16" ht="15.75" x14ac:dyDescent="0.25">
      <c r="B15" s="11" t="s">
        <v>27</v>
      </c>
      <c r="C15" s="17"/>
      <c r="D15" s="14">
        <v>1.5539121564073677</v>
      </c>
      <c r="E15" s="18"/>
      <c r="F15" s="19"/>
      <c r="G15" s="52"/>
      <c r="H15" s="50"/>
      <c r="I15" s="45"/>
    </row>
    <row r="16" spans="2:16" x14ac:dyDescent="0.25">
      <c r="B16" s="16" t="s">
        <v>30</v>
      </c>
      <c r="C16" s="17"/>
      <c r="D16" s="14">
        <v>6.1347752975409371</v>
      </c>
      <c r="E16" s="18"/>
      <c r="F16" s="19"/>
      <c r="G16" s="45"/>
      <c r="H16" s="45"/>
      <c r="I16" s="45"/>
    </row>
    <row r="17" spans="2:9" x14ac:dyDescent="0.25">
      <c r="B17" s="11"/>
      <c r="C17" s="11"/>
      <c r="D17" s="11"/>
      <c r="E17" s="19"/>
      <c r="F17" s="19"/>
      <c r="G17" s="45"/>
      <c r="H17" s="45"/>
      <c r="I17" s="45"/>
    </row>
    <row r="18" spans="2:9" ht="15.75" x14ac:dyDescent="0.25">
      <c r="B18" s="46" t="s">
        <v>31</v>
      </c>
      <c r="C18" s="47"/>
      <c r="D18" s="47"/>
      <c r="E18" s="10"/>
      <c r="F18" s="10"/>
      <c r="G18" s="53" t="s">
        <v>31</v>
      </c>
      <c r="H18" s="54"/>
      <c r="I18" s="54"/>
    </row>
    <row r="19" spans="2:9" x14ac:dyDescent="0.25">
      <c r="B19" s="48" t="s">
        <v>32</v>
      </c>
      <c r="C19" s="15"/>
      <c r="D19" s="17">
        <v>158.77107995452823</v>
      </c>
      <c r="E19" s="6"/>
      <c r="G19" s="55" t="s">
        <v>32</v>
      </c>
      <c r="H19" s="56"/>
      <c r="I19" s="50">
        <v>309.03333333333336</v>
      </c>
    </row>
    <row r="20" spans="2:9" x14ac:dyDescent="0.25">
      <c r="B20" s="48" t="s">
        <v>33</v>
      </c>
      <c r="C20" s="15"/>
      <c r="D20" s="17">
        <v>15.132004547176962</v>
      </c>
      <c r="E20" s="6"/>
      <c r="G20" s="55" t="s">
        <v>33</v>
      </c>
      <c r="H20" s="56"/>
      <c r="I20" s="50">
        <v>54.716666666666669</v>
      </c>
    </row>
    <row r="21" spans="2:9" x14ac:dyDescent="0.25">
      <c r="B21" s="48" t="s">
        <v>34</v>
      </c>
      <c r="C21" s="15"/>
      <c r="D21" s="15" t="s">
        <v>35</v>
      </c>
      <c r="E21" s="7"/>
      <c r="G21" s="55" t="s">
        <v>34</v>
      </c>
      <c r="H21" s="56"/>
      <c r="I21" s="50">
        <v>65.45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workbookViewId="0">
      <selection activeCell="N40" sqref="N40"/>
    </sheetView>
  </sheetViews>
  <sheetFormatPr defaultRowHeight="15" x14ac:dyDescent="0.25"/>
  <sheetData>
    <row r="2" spans="2:10" ht="16.5" thickBot="1" x14ac:dyDescent="0.3">
      <c r="B2" s="71" t="s">
        <v>96</v>
      </c>
    </row>
    <row r="3" spans="2:10" ht="20.25" thickTop="1" thickBot="1" x14ac:dyDescent="0.3">
      <c r="B3" s="87" t="s">
        <v>64</v>
      </c>
      <c r="C3" s="87"/>
      <c r="D3" s="87"/>
      <c r="E3" s="87" t="s">
        <v>21</v>
      </c>
      <c r="F3" s="87"/>
      <c r="G3" s="87"/>
    </row>
    <row r="4" spans="2:10" ht="16.5" thickBot="1" x14ac:dyDescent="0.3">
      <c r="B4" s="85" t="s">
        <v>65</v>
      </c>
      <c r="C4" s="86" t="s">
        <v>66</v>
      </c>
      <c r="D4" s="86" t="s">
        <v>67</v>
      </c>
      <c r="E4" s="85" t="s">
        <v>65</v>
      </c>
      <c r="F4" s="86" t="s">
        <v>66</v>
      </c>
      <c r="G4" s="86" t="s">
        <v>67</v>
      </c>
    </row>
    <row r="5" spans="2:10" ht="15.75" x14ac:dyDescent="0.25">
      <c r="B5" s="72" t="s">
        <v>23</v>
      </c>
      <c r="C5" s="73">
        <v>5225</v>
      </c>
      <c r="D5" s="74">
        <v>40</v>
      </c>
      <c r="E5" s="79" t="s">
        <v>23</v>
      </c>
      <c r="F5" s="80">
        <v>22852</v>
      </c>
      <c r="G5" s="81">
        <v>100</v>
      </c>
    </row>
    <row r="6" spans="2:10" ht="15.75" x14ac:dyDescent="0.25">
      <c r="B6" s="72" t="s">
        <v>68</v>
      </c>
      <c r="C6" s="73">
        <v>1135</v>
      </c>
      <c r="D6" s="74">
        <v>8.6</v>
      </c>
      <c r="E6" s="45"/>
      <c r="F6" s="45"/>
      <c r="G6" s="45"/>
    </row>
    <row r="7" spans="2:10" ht="15.75" x14ac:dyDescent="0.25">
      <c r="B7" s="72" t="s">
        <v>69</v>
      </c>
      <c r="C7" s="73">
        <v>663</v>
      </c>
      <c r="D7" s="74">
        <v>5</v>
      </c>
      <c r="E7" s="45"/>
      <c r="F7" s="45"/>
      <c r="G7" s="45"/>
      <c r="J7" t="s">
        <v>89</v>
      </c>
    </row>
    <row r="8" spans="2:10" ht="15.75" x14ac:dyDescent="0.25">
      <c r="B8" s="72" t="s">
        <v>70</v>
      </c>
      <c r="C8" s="73">
        <v>650</v>
      </c>
      <c r="D8" s="74">
        <v>4.9000000000000004</v>
      </c>
      <c r="E8" s="45"/>
      <c r="F8" s="45"/>
      <c r="G8" s="45"/>
    </row>
    <row r="9" spans="2:10" ht="18.75" x14ac:dyDescent="0.25">
      <c r="B9" s="75" t="s">
        <v>71</v>
      </c>
      <c r="C9" s="73">
        <v>641</v>
      </c>
      <c r="D9" s="74">
        <v>4.9000000000000004</v>
      </c>
      <c r="E9" s="45"/>
      <c r="F9" s="45"/>
      <c r="G9" s="45"/>
    </row>
    <row r="10" spans="2:10" ht="15.75" x14ac:dyDescent="0.25">
      <c r="B10" s="75" t="s">
        <v>72</v>
      </c>
      <c r="C10" s="73">
        <v>437</v>
      </c>
      <c r="D10" s="74">
        <v>3.3</v>
      </c>
      <c r="E10" s="45"/>
      <c r="F10" s="45"/>
      <c r="G10" s="45"/>
    </row>
    <row r="11" spans="2:10" ht="15.75" x14ac:dyDescent="0.25">
      <c r="B11" s="75" t="s">
        <v>73</v>
      </c>
      <c r="C11" s="73">
        <v>367</v>
      </c>
      <c r="D11" s="74">
        <v>2.8</v>
      </c>
      <c r="E11" s="45"/>
      <c r="F11" s="45"/>
      <c r="G11" s="45"/>
    </row>
    <row r="12" spans="2:10" ht="15.75" x14ac:dyDescent="0.25">
      <c r="B12" s="72" t="s">
        <v>74</v>
      </c>
      <c r="C12" s="73">
        <v>341</v>
      </c>
      <c r="D12" s="74">
        <v>2.6</v>
      </c>
      <c r="E12" s="45"/>
      <c r="F12" s="45"/>
      <c r="G12" s="45"/>
    </row>
    <row r="13" spans="2:10" ht="15.75" x14ac:dyDescent="0.25">
      <c r="B13" s="72" t="s">
        <v>75</v>
      </c>
      <c r="C13" s="73">
        <v>202</v>
      </c>
      <c r="D13" s="74">
        <v>1.5</v>
      </c>
      <c r="E13" s="45"/>
      <c r="F13" s="45"/>
      <c r="G13" s="45"/>
    </row>
    <row r="14" spans="2:10" ht="15.75" x14ac:dyDescent="0.25">
      <c r="B14" s="75" t="s">
        <v>76</v>
      </c>
      <c r="C14" s="73">
        <v>175</v>
      </c>
      <c r="D14" s="74">
        <v>1.3</v>
      </c>
      <c r="E14" s="45"/>
      <c r="F14" s="45"/>
      <c r="G14" s="45"/>
    </row>
    <row r="15" spans="2:10" ht="15.75" x14ac:dyDescent="0.25">
      <c r="B15" s="75" t="s">
        <v>77</v>
      </c>
      <c r="C15" s="73">
        <v>167</v>
      </c>
      <c r="D15" s="74">
        <v>1.3</v>
      </c>
      <c r="E15" s="45"/>
      <c r="F15" s="45"/>
      <c r="G15" s="45"/>
    </row>
    <row r="16" spans="2:10" ht="15.75" x14ac:dyDescent="0.25">
      <c r="B16" s="75" t="s">
        <v>78</v>
      </c>
      <c r="C16" s="73">
        <v>166</v>
      </c>
      <c r="D16" s="74">
        <v>1.3</v>
      </c>
      <c r="E16" s="45"/>
      <c r="F16" s="45"/>
      <c r="G16" s="45"/>
    </row>
    <row r="17" spans="2:7" ht="15.75" x14ac:dyDescent="0.25">
      <c r="B17" s="75" t="s">
        <v>79</v>
      </c>
      <c r="C17" s="73">
        <v>153</v>
      </c>
      <c r="D17" s="74">
        <v>1.2</v>
      </c>
      <c r="E17" s="45"/>
      <c r="F17" s="45"/>
      <c r="G17" s="45"/>
    </row>
    <row r="18" spans="2:7" ht="15.75" x14ac:dyDescent="0.25">
      <c r="B18" s="75" t="s">
        <v>80</v>
      </c>
      <c r="C18" s="73">
        <v>135</v>
      </c>
      <c r="D18" s="74">
        <v>1</v>
      </c>
      <c r="E18" s="45"/>
      <c r="F18" s="45"/>
      <c r="G18" s="45"/>
    </row>
    <row r="19" spans="2:7" ht="15.75" x14ac:dyDescent="0.25">
      <c r="B19" s="75" t="s">
        <v>81</v>
      </c>
      <c r="C19" s="73">
        <v>123</v>
      </c>
      <c r="D19" s="74">
        <v>0.9</v>
      </c>
      <c r="E19" s="45"/>
      <c r="F19" s="45"/>
      <c r="G19" s="45"/>
    </row>
    <row r="20" spans="2:7" ht="15.75" x14ac:dyDescent="0.25">
      <c r="B20" s="75" t="s">
        <v>82</v>
      </c>
      <c r="C20" s="73">
        <v>112</v>
      </c>
      <c r="D20" s="74">
        <v>0.9</v>
      </c>
      <c r="E20" s="45"/>
      <c r="F20" s="45"/>
      <c r="G20" s="45"/>
    </row>
    <row r="21" spans="2:7" ht="15.75" x14ac:dyDescent="0.25">
      <c r="B21" s="75" t="s">
        <v>83</v>
      </c>
      <c r="C21" s="73">
        <v>97</v>
      </c>
      <c r="D21" s="74">
        <v>0.7</v>
      </c>
      <c r="E21" s="45"/>
      <c r="F21" s="45"/>
      <c r="G21" s="45"/>
    </row>
    <row r="22" spans="2:7" ht="15.75" x14ac:dyDescent="0.25">
      <c r="B22" s="75" t="s">
        <v>84</v>
      </c>
      <c r="C22" s="73">
        <v>96</v>
      </c>
      <c r="D22" s="74">
        <v>0.7</v>
      </c>
      <c r="E22" s="45"/>
      <c r="F22" s="45"/>
      <c r="G22" s="45"/>
    </row>
    <row r="23" spans="2:7" ht="15.75" x14ac:dyDescent="0.25">
      <c r="B23" s="75" t="s">
        <v>85</v>
      </c>
      <c r="C23" s="73">
        <v>89</v>
      </c>
      <c r="D23" s="74">
        <v>0.7</v>
      </c>
      <c r="E23" s="45"/>
      <c r="F23" s="45"/>
      <c r="G23" s="45"/>
    </row>
    <row r="24" spans="2:7" ht="15.75" x14ac:dyDescent="0.25">
      <c r="B24" s="75" t="s">
        <v>86</v>
      </c>
      <c r="C24" s="73">
        <v>85</v>
      </c>
      <c r="D24" s="74">
        <v>0.6</v>
      </c>
      <c r="E24" s="45"/>
      <c r="F24" s="45"/>
      <c r="G24" s="45"/>
    </row>
    <row r="25" spans="2:7" ht="16.5" thickBot="1" x14ac:dyDescent="0.3">
      <c r="B25" s="76" t="s">
        <v>87</v>
      </c>
      <c r="C25" s="77">
        <v>2091</v>
      </c>
      <c r="D25" s="78">
        <v>15.8</v>
      </c>
      <c r="E25" s="82"/>
      <c r="F25" s="83"/>
      <c r="G25" s="84"/>
    </row>
    <row r="26" spans="2:7" ht="15.75" thickTop="1" x14ac:dyDescent="0.25"/>
    <row r="27" spans="2:7" ht="15.75" x14ac:dyDescent="0.25">
      <c r="B27" s="70" t="s">
        <v>88</v>
      </c>
    </row>
  </sheetData>
  <mergeCells count="2">
    <mergeCell ref="B3:D3"/>
    <mergeCell ref="E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workbookViewId="0">
      <selection activeCell="F3" sqref="F3:I12"/>
    </sheetView>
  </sheetViews>
  <sheetFormatPr defaultRowHeight="15" x14ac:dyDescent="0.25"/>
  <cols>
    <col min="4" max="4" width="10.140625" bestFit="1" customWidth="1"/>
    <col min="5" max="5" width="11.28515625" bestFit="1" customWidth="1"/>
    <col min="14" max="15" width="12" bestFit="1" customWidth="1"/>
  </cols>
  <sheetData>
    <row r="1" spans="2:19" ht="18.75" x14ac:dyDescent="0.3">
      <c r="B1" s="1" t="s">
        <v>58</v>
      </c>
    </row>
    <row r="3" spans="2:19" ht="18.75" x14ac:dyDescent="0.3">
      <c r="B3" s="22" t="s">
        <v>52</v>
      </c>
      <c r="C3" s="22"/>
      <c r="D3" s="22"/>
      <c r="E3" s="62"/>
      <c r="F3" s="22"/>
      <c r="G3" s="2"/>
      <c r="H3" s="2"/>
      <c r="I3" s="2"/>
      <c r="L3" s="22" t="s">
        <v>53</v>
      </c>
      <c r="M3" s="22"/>
      <c r="N3" s="22"/>
      <c r="O3" s="62"/>
      <c r="P3" s="22"/>
      <c r="Q3" s="2"/>
      <c r="R3" s="2"/>
      <c r="S3" s="2"/>
    </row>
    <row r="4" spans="2:19" ht="15.75" x14ac:dyDescent="0.25">
      <c r="B4" s="3" t="s">
        <v>0</v>
      </c>
      <c r="C4" s="3" t="s">
        <v>1</v>
      </c>
      <c r="D4" s="3" t="s">
        <v>59</v>
      </c>
      <c r="E4" s="3" t="s">
        <v>60</v>
      </c>
      <c r="F4" s="3" t="s">
        <v>0</v>
      </c>
      <c r="G4" s="3" t="s">
        <v>1</v>
      </c>
      <c r="H4" s="3" t="s">
        <v>2</v>
      </c>
      <c r="I4" s="3" t="s">
        <v>3</v>
      </c>
      <c r="L4" s="3" t="s">
        <v>0</v>
      </c>
      <c r="M4" s="3" t="s">
        <v>1</v>
      </c>
      <c r="N4" s="3" t="s">
        <v>59</v>
      </c>
      <c r="O4" s="3" t="s">
        <v>60</v>
      </c>
      <c r="P4" s="3" t="s">
        <v>0</v>
      </c>
      <c r="Q4" s="3" t="s">
        <v>1</v>
      </c>
      <c r="R4" s="3" t="s">
        <v>2</v>
      </c>
      <c r="S4" s="3" t="s">
        <v>3</v>
      </c>
    </row>
    <row r="5" spans="2:19" x14ac:dyDescent="0.25">
      <c r="B5" s="11">
        <v>373</v>
      </c>
      <c r="C5" s="11">
        <v>482</v>
      </c>
      <c r="D5" s="11">
        <v>317</v>
      </c>
      <c r="E5" s="11">
        <v>295</v>
      </c>
      <c r="F5" s="45">
        <v>342</v>
      </c>
      <c r="G5" s="45">
        <v>388</v>
      </c>
      <c r="H5" s="45">
        <v>356</v>
      </c>
      <c r="I5" s="45">
        <v>247</v>
      </c>
      <c r="L5" s="17">
        <v>26.657060518731985</v>
      </c>
      <c r="M5" s="17">
        <v>44.503171247357301</v>
      </c>
      <c r="N5" s="17">
        <v>12.307692307692308</v>
      </c>
      <c r="O5" s="17">
        <v>36.716791979949875</v>
      </c>
      <c r="P5" s="45">
        <v>5.5</v>
      </c>
      <c r="Q5" s="45">
        <v>12.5</v>
      </c>
      <c r="R5" s="45">
        <v>7.8</v>
      </c>
      <c r="S5" s="45">
        <v>42.9</v>
      </c>
    </row>
    <row r="6" spans="2:19" x14ac:dyDescent="0.25">
      <c r="B6" s="11">
        <v>346</v>
      </c>
      <c r="C6" s="11">
        <v>296</v>
      </c>
      <c r="D6" s="11">
        <v>312</v>
      </c>
      <c r="E6" s="11">
        <v>410</v>
      </c>
      <c r="F6" s="45">
        <v>324</v>
      </c>
      <c r="G6" s="45">
        <v>301</v>
      </c>
      <c r="H6" s="45">
        <v>425</v>
      </c>
      <c r="I6" s="45">
        <v>290</v>
      </c>
      <c r="L6" s="17">
        <v>11.927877947295423</v>
      </c>
      <c r="M6" s="17">
        <v>66.864490603362995</v>
      </c>
      <c r="N6" s="17">
        <v>47.392638036809814</v>
      </c>
      <c r="O6" s="17">
        <v>39.140271493212673</v>
      </c>
      <c r="P6" s="45">
        <v>18.5</v>
      </c>
      <c r="Q6" s="45">
        <v>58.8</v>
      </c>
      <c r="R6" s="45">
        <v>39.6</v>
      </c>
      <c r="S6" s="45">
        <v>17</v>
      </c>
    </row>
    <row r="7" spans="2:19" x14ac:dyDescent="0.25">
      <c r="B7" s="11">
        <v>440</v>
      </c>
      <c r="C7" s="11">
        <v>366</v>
      </c>
      <c r="D7" s="11">
        <v>292</v>
      </c>
      <c r="E7" s="11">
        <v>950</v>
      </c>
      <c r="F7" s="45">
        <v>307</v>
      </c>
      <c r="G7" s="45">
        <v>260</v>
      </c>
      <c r="H7" s="45">
        <v>293</v>
      </c>
      <c r="I7" s="45">
        <v>292</v>
      </c>
      <c r="L7" s="17">
        <v>36.047904191616773</v>
      </c>
      <c r="M7" s="17">
        <v>29.813664596273288</v>
      </c>
      <c r="N7" s="17">
        <v>19.474835886214443</v>
      </c>
      <c r="O7" s="17">
        <v>27.945170000000001</v>
      </c>
      <c r="P7" s="45">
        <v>35.299999999999997</v>
      </c>
      <c r="Q7" s="45">
        <v>26</v>
      </c>
      <c r="R7" s="45">
        <v>33</v>
      </c>
      <c r="S7" s="45">
        <v>12</v>
      </c>
    </row>
    <row r="8" spans="2:19" x14ac:dyDescent="0.25">
      <c r="B8" s="11">
        <v>279</v>
      </c>
      <c r="C8" s="11">
        <v>413</v>
      </c>
      <c r="D8" s="11">
        <v>358</v>
      </c>
      <c r="E8" s="11">
        <v>358</v>
      </c>
      <c r="F8" s="45">
        <v>402</v>
      </c>
      <c r="G8" s="45">
        <v>254</v>
      </c>
      <c r="H8" s="45">
        <v>341</v>
      </c>
      <c r="I8" s="45">
        <v>322</v>
      </c>
      <c r="L8" s="17">
        <v>35.150166852057843</v>
      </c>
      <c r="M8" s="17">
        <v>28.773584905660378</v>
      </c>
      <c r="N8" s="17">
        <v>14.166666666666666</v>
      </c>
      <c r="O8" s="17">
        <v>16.932907348242811</v>
      </c>
      <c r="P8" s="45">
        <v>43.3</v>
      </c>
      <c r="Q8" s="45">
        <v>34.200000000000003</v>
      </c>
      <c r="R8" s="45">
        <v>52</v>
      </c>
      <c r="S8" s="45">
        <v>28.8</v>
      </c>
    </row>
    <row r="9" spans="2:19" x14ac:dyDescent="0.25">
      <c r="B9" s="11">
        <v>344</v>
      </c>
      <c r="C9" s="11">
        <v>291</v>
      </c>
      <c r="D9" s="11">
        <v>290</v>
      </c>
      <c r="E9" s="11">
        <v>255</v>
      </c>
      <c r="F9" s="45">
        <v>335</v>
      </c>
      <c r="G9" s="45">
        <v>290</v>
      </c>
      <c r="H9" s="45">
        <v>319</v>
      </c>
      <c r="I9" s="45">
        <v>478</v>
      </c>
      <c r="L9" s="17">
        <v>30.508474576271183</v>
      </c>
      <c r="M9" s="17">
        <v>6.6162570888468819</v>
      </c>
      <c r="N9" s="17">
        <v>31.964483906770258</v>
      </c>
      <c r="O9" s="17">
        <v>23.001949317738791</v>
      </c>
      <c r="P9" s="45">
        <v>38.299999999999997</v>
      </c>
      <c r="Q9" s="45">
        <v>26</v>
      </c>
      <c r="R9" s="45">
        <v>40</v>
      </c>
      <c r="S9" s="45">
        <v>47.6</v>
      </c>
    </row>
    <row r="10" spans="2:19" x14ac:dyDescent="0.25">
      <c r="B10" s="11">
        <v>310</v>
      </c>
      <c r="C10" s="11">
        <v>304</v>
      </c>
      <c r="D10" s="11">
        <v>353</v>
      </c>
      <c r="E10" s="11">
        <v>304</v>
      </c>
      <c r="F10" s="45">
        <v>422</v>
      </c>
      <c r="G10" s="45">
        <v>328</v>
      </c>
      <c r="H10" s="45">
        <v>287</v>
      </c>
      <c r="I10" s="45"/>
      <c r="L10" s="17">
        <v>38.095238095238095</v>
      </c>
      <c r="M10" s="17">
        <v>17.866323907455016</v>
      </c>
      <c r="N10" s="17">
        <v>24.29284525790349</v>
      </c>
      <c r="O10" s="17">
        <v>24.07045009784736</v>
      </c>
      <c r="P10" s="45">
        <v>14.9</v>
      </c>
      <c r="Q10" s="45">
        <v>12.5</v>
      </c>
      <c r="R10" s="45">
        <v>34</v>
      </c>
      <c r="S10" s="45"/>
    </row>
    <row r="11" spans="2:19" x14ac:dyDescent="0.25">
      <c r="F11" s="45"/>
      <c r="G11" s="45">
        <v>420</v>
      </c>
      <c r="H11" s="45">
        <v>368</v>
      </c>
      <c r="I11" s="45"/>
      <c r="P11" s="45"/>
      <c r="Q11" s="45">
        <v>10.9</v>
      </c>
      <c r="R11" s="45">
        <v>17.3</v>
      </c>
      <c r="S11" s="45"/>
    </row>
    <row r="12" spans="2:19" x14ac:dyDescent="0.25">
      <c r="F12" s="45"/>
      <c r="G12" s="45">
        <v>310</v>
      </c>
      <c r="H12" s="45"/>
      <c r="I12" s="45"/>
      <c r="P12" s="45"/>
      <c r="Q12" s="45">
        <v>6</v>
      </c>
      <c r="R12" s="45"/>
      <c r="S12" s="45"/>
    </row>
    <row r="16" spans="2:19" ht="18.75" x14ac:dyDescent="0.3">
      <c r="B16" s="22" t="s">
        <v>54</v>
      </c>
      <c r="C16" s="2"/>
      <c r="D16" s="2"/>
      <c r="E16" s="2"/>
      <c r="F16" s="2"/>
      <c r="G16" s="2"/>
      <c r="H16" s="2"/>
      <c r="I16" s="2"/>
      <c r="L16" s="22" t="s">
        <v>56</v>
      </c>
      <c r="M16" s="2"/>
      <c r="N16" s="2"/>
      <c r="O16" s="2"/>
      <c r="P16" s="2"/>
      <c r="Q16" s="2"/>
      <c r="R16" s="2"/>
      <c r="S16" s="2"/>
    </row>
    <row r="17" spans="2:19" ht="15.75" x14ac:dyDescent="0.25">
      <c r="B17" s="3" t="s">
        <v>0</v>
      </c>
      <c r="C17" s="3" t="s">
        <v>1</v>
      </c>
      <c r="D17" s="3" t="s">
        <v>59</v>
      </c>
      <c r="E17" s="3" t="s">
        <v>60</v>
      </c>
      <c r="F17" s="3" t="s">
        <v>0</v>
      </c>
      <c r="G17" s="3" t="s">
        <v>1</v>
      </c>
      <c r="H17" s="3" t="s">
        <v>2</v>
      </c>
      <c r="I17" s="3" t="s">
        <v>3</v>
      </c>
      <c r="L17" s="3" t="s">
        <v>0</v>
      </c>
      <c r="M17" s="3" t="s">
        <v>1</v>
      </c>
      <c r="N17" s="3" t="s">
        <v>59</v>
      </c>
      <c r="O17" s="3" t="s">
        <v>60</v>
      </c>
      <c r="P17" s="3" t="s">
        <v>0</v>
      </c>
      <c r="Q17" s="3" t="s">
        <v>1</v>
      </c>
      <c r="R17" s="3" t="s">
        <v>2</v>
      </c>
      <c r="S17" s="3" t="s">
        <v>3</v>
      </c>
    </row>
    <row r="18" spans="2:19" x14ac:dyDescent="0.25">
      <c r="B18" s="59">
        <v>2</v>
      </c>
      <c r="C18" s="60">
        <v>2.4</v>
      </c>
      <c r="D18" s="60">
        <v>2.4</v>
      </c>
      <c r="E18" s="60">
        <v>2</v>
      </c>
      <c r="F18" s="45">
        <v>3</v>
      </c>
      <c r="G18" s="45">
        <v>3</v>
      </c>
      <c r="H18" s="45">
        <v>1.6</v>
      </c>
      <c r="I18" s="45">
        <v>1.6</v>
      </c>
      <c r="L18" s="60">
        <v>2679</v>
      </c>
      <c r="M18" s="60">
        <v>3465</v>
      </c>
      <c r="N18" s="60">
        <v>2658</v>
      </c>
      <c r="O18" s="60">
        <v>2581</v>
      </c>
      <c r="P18" s="45">
        <v>2764</v>
      </c>
      <c r="Q18" s="45">
        <v>1617</v>
      </c>
      <c r="R18" s="45">
        <v>2588</v>
      </c>
      <c r="S18" s="45">
        <v>2141</v>
      </c>
    </row>
    <row r="19" spans="2:19" x14ac:dyDescent="0.25">
      <c r="B19" s="59">
        <v>1.8</v>
      </c>
      <c r="C19" s="60">
        <v>2.8</v>
      </c>
      <c r="D19" s="60">
        <v>1</v>
      </c>
      <c r="E19" s="60">
        <v>1</v>
      </c>
      <c r="F19" s="45">
        <v>2.6</v>
      </c>
      <c r="G19" s="45">
        <v>4</v>
      </c>
      <c r="H19" s="45">
        <v>2</v>
      </c>
      <c r="I19" s="45">
        <v>2</v>
      </c>
      <c r="L19" s="60">
        <v>2915</v>
      </c>
      <c r="M19" s="60">
        <v>3177</v>
      </c>
      <c r="N19" s="60">
        <v>2878</v>
      </c>
      <c r="O19" s="60">
        <v>1956</v>
      </c>
      <c r="P19" s="45">
        <v>2812</v>
      </c>
      <c r="Q19" s="45">
        <v>1129</v>
      </c>
      <c r="R19" s="45">
        <v>1699</v>
      </c>
      <c r="S19" s="45">
        <v>2556</v>
      </c>
    </row>
    <row r="20" spans="2:19" x14ac:dyDescent="0.25">
      <c r="B20" s="59">
        <v>2.4</v>
      </c>
      <c r="C20" s="60">
        <v>1.6</v>
      </c>
      <c r="D20" s="60">
        <v>1</v>
      </c>
      <c r="E20" s="60">
        <v>0.8</v>
      </c>
      <c r="F20" s="45">
        <v>1.6</v>
      </c>
      <c r="G20" s="45">
        <v>3.6</v>
      </c>
      <c r="H20" s="45">
        <v>1.4</v>
      </c>
      <c r="I20" s="45">
        <v>3</v>
      </c>
      <c r="L20" s="60">
        <v>2268</v>
      </c>
      <c r="M20" s="60">
        <v>2029</v>
      </c>
      <c r="N20" s="60">
        <v>1612</v>
      </c>
      <c r="O20" s="60">
        <v>314</v>
      </c>
      <c r="P20" s="45">
        <v>3529</v>
      </c>
      <c r="Q20" s="45">
        <v>4058</v>
      </c>
      <c r="R20" s="45">
        <v>1371</v>
      </c>
      <c r="S20" s="45">
        <v>1562</v>
      </c>
    </row>
    <row r="21" spans="2:19" x14ac:dyDescent="0.25">
      <c r="B21" s="59">
        <v>1.8</v>
      </c>
      <c r="C21" s="60">
        <v>4</v>
      </c>
      <c r="D21" s="60">
        <v>0.4</v>
      </c>
      <c r="E21" s="60">
        <v>2</v>
      </c>
      <c r="F21" s="45">
        <v>4</v>
      </c>
      <c r="G21" s="45">
        <v>1.6</v>
      </c>
      <c r="H21" s="45">
        <v>5</v>
      </c>
      <c r="I21" s="45">
        <v>3.2</v>
      </c>
      <c r="L21" s="60">
        <v>3049</v>
      </c>
      <c r="M21" s="60">
        <v>2558</v>
      </c>
      <c r="N21" s="60">
        <v>2660</v>
      </c>
      <c r="O21" s="60">
        <v>1996</v>
      </c>
      <c r="P21" s="45">
        <v>2867</v>
      </c>
      <c r="Q21" s="45">
        <v>2505</v>
      </c>
      <c r="R21" s="45">
        <v>2168</v>
      </c>
      <c r="S21" s="45">
        <v>3083</v>
      </c>
    </row>
    <row r="22" spans="2:19" x14ac:dyDescent="0.25">
      <c r="B22" s="59">
        <v>1</v>
      </c>
      <c r="C22" s="60">
        <v>2.8</v>
      </c>
      <c r="D22" s="60">
        <v>0.8</v>
      </c>
      <c r="E22" s="60">
        <v>1.6</v>
      </c>
      <c r="F22" s="45">
        <v>2.4</v>
      </c>
      <c r="G22" s="45">
        <v>2.4</v>
      </c>
      <c r="H22" s="45">
        <v>1.4</v>
      </c>
      <c r="I22" s="45">
        <v>2.6</v>
      </c>
      <c r="L22" s="60">
        <v>3786</v>
      </c>
      <c r="M22" s="60">
        <v>1853</v>
      </c>
      <c r="N22" s="60">
        <v>2759</v>
      </c>
      <c r="O22" s="60">
        <v>2391</v>
      </c>
      <c r="P22" s="45">
        <v>3860</v>
      </c>
      <c r="Q22" s="45">
        <v>2591</v>
      </c>
      <c r="R22" s="45">
        <v>2148</v>
      </c>
      <c r="S22" s="45">
        <v>1981</v>
      </c>
    </row>
    <row r="23" spans="2:19" x14ac:dyDescent="0.25">
      <c r="B23" s="59">
        <v>1.6</v>
      </c>
      <c r="C23" s="60">
        <v>2</v>
      </c>
      <c r="D23" s="60">
        <v>2</v>
      </c>
      <c r="E23" s="60">
        <v>1.5</v>
      </c>
      <c r="F23" s="45">
        <v>3</v>
      </c>
      <c r="G23" s="45">
        <v>2</v>
      </c>
      <c r="H23" s="45">
        <v>7</v>
      </c>
      <c r="I23" s="45">
        <v>2.8</v>
      </c>
      <c r="L23" s="60">
        <v>3740</v>
      </c>
      <c r="M23" s="60">
        <v>2818</v>
      </c>
      <c r="N23" s="60">
        <v>3273</v>
      </c>
      <c r="O23" s="60">
        <v>1949</v>
      </c>
      <c r="P23" s="45">
        <v>2431</v>
      </c>
      <c r="Q23" s="45">
        <v>3353</v>
      </c>
      <c r="R23" s="45">
        <v>1714</v>
      </c>
      <c r="S23" s="45"/>
    </row>
    <row r="24" spans="2:19" x14ac:dyDescent="0.25">
      <c r="F24" s="45">
        <v>4</v>
      </c>
      <c r="G24" s="45">
        <v>5</v>
      </c>
      <c r="H24" s="45">
        <v>2</v>
      </c>
      <c r="I24" s="45">
        <v>10</v>
      </c>
      <c r="L24" s="63"/>
      <c r="M24" s="63"/>
      <c r="N24" s="63"/>
      <c r="O24" s="63"/>
      <c r="P24" s="45"/>
      <c r="Q24" s="45">
        <v>1272</v>
      </c>
      <c r="R24" s="45">
        <v>2490</v>
      </c>
      <c r="S24" s="45"/>
    </row>
    <row r="25" spans="2:19" x14ac:dyDescent="0.25">
      <c r="F25" s="45"/>
      <c r="G25" s="45">
        <v>2.4</v>
      </c>
      <c r="H25" s="45">
        <v>3.6</v>
      </c>
      <c r="I25" s="45"/>
      <c r="L25" s="63"/>
      <c r="M25" s="63"/>
      <c r="N25" s="63"/>
      <c r="O25" s="63"/>
      <c r="P25" s="45"/>
      <c r="Q25" s="45">
        <v>3263</v>
      </c>
      <c r="R25" s="45"/>
      <c r="S25" s="45"/>
    </row>
    <row r="26" spans="2:19" x14ac:dyDescent="0.25">
      <c r="L26" s="63"/>
      <c r="M26" s="63"/>
      <c r="N26" s="63"/>
      <c r="O26" s="63"/>
    </row>
    <row r="27" spans="2:19" x14ac:dyDescent="0.25">
      <c r="L27" s="63"/>
      <c r="M27" s="63"/>
      <c r="N27" s="63"/>
      <c r="O27" s="63"/>
    </row>
    <row r="28" spans="2:19" ht="18.75" x14ac:dyDescent="0.3">
      <c r="B28" s="22" t="s">
        <v>55</v>
      </c>
      <c r="C28" s="2"/>
      <c r="D28" s="2"/>
      <c r="E28" s="2"/>
      <c r="F28" s="2"/>
      <c r="G28" s="2"/>
      <c r="H28" s="2"/>
      <c r="I28" s="2"/>
      <c r="L28" s="22" t="s">
        <v>57</v>
      </c>
      <c r="M28" s="64"/>
      <c r="N28" s="64"/>
      <c r="O28" s="64"/>
      <c r="P28" s="2"/>
      <c r="Q28" s="2"/>
      <c r="R28" s="2"/>
      <c r="S28" s="2"/>
    </row>
    <row r="29" spans="2:19" ht="15.75" x14ac:dyDescent="0.25">
      <c r="B29" s="3" t="s">
        <v>0</v>
      </c>
      <c r="C29" s="3" t="s">
        <v>1</v>
      </c>
      <c r="D29" s="3" t="s">
        <v>59</v>
      </c>
      <c r="E29" s="3" t="s">
        <v>60</v>
      </c>
      <c r="F29" s="3" t="s">
        <v>0</v>
      </c>
      <c r="G29" s="3" t="s">
        <v>1</v>
      </c>
      <c r="H29" s="3" t="s">
        <v>2</v>
      </c>
      <c r="I29" s="3" t="s">
        <v>3</v>
      </c>
      <c r="L29" s="3" t="s">
        <v>0</v>
      </c>
      <c r="M29" s="3" t="s">
        <v>1</v>
      </c>
      <c r="N29" s="3" t="s">
        <v>59</v>
      </c>
      <c r="O29" s="3" t="s">
        <v>60</v>
      </c>
      <c r="P29" s="3" t="s">
        <v>0</v>
      </c>
      <c r="Q29" s="3" t="s">
        <v>1</v>
      </c>
      <c r="R29" s="3" t="s">
        <v>2</v>
      </c>
      <c r="S29" s="3" t="s">
        <v>3</v>
      </c>
    </row>
    <row r="30" spans="2:19" x14ac:dyDescent="0.25">
      <c r="B30" s="60">
        <v>69.400000000000006</v>
      </c>
      <c r="C30" s="60">
        <v>94.6</v>
      </c>
      <c r="D30" s="60">
        <v>65</v>
      </c>
      <c r="E30" s="60">
        <v>79.8</v>
      </c>
      <c r="F30" s="45">
        <v>97.7</v>
      </c>
      <c r="G30" s="45">
        <v>52</v>
      </c>
      <c r="H30" s="45">
        <v>65</v>
      </c>
      <c r="I30" s="45">
        <v>42.9</v>
      </c>
      <c r="L30" s="60">
        <v>-2049</v>
      </c>
      <c r="M30" s="60">
        <v>-2768</v>
      </c>
      <c r="N30" s="60">
        <v>-2517</v>
      </c>
      <c r="O30" s="60">
        <v>-3213</v>
      </c>
      <c r="P30" s="45">
        <v>-2062</v>
      </c>
      <c r="Q30" s="45">
        <v>-1305</v>
      </c>
      <c r="R30" s="45">
        <v>-2304</v>
      </c>
      <c r="S30" s="45">
        <v>-1715</v>
      </c>
    </row>
    <row r="31" spans="2:19" x14ac:dyDescent="0.25">
      <c r="B31" s="60">
        <v>72.099999999999994</v>
      </c>
      <c r="C31" s="60">
        <v>101.1</v>
      </c>
      <c r="D31" s="60">
        <v>65.2</v>
      </c>
      <c r="E31" s="60">
        <v>44.2</v>
      </c>
      <c r="F31" s="45">
        <v>61.5</v>
      </c>
      <c r="G31" s="45">
        <v>18</v>
      </c>
      <c r="H31" s="45">
        <v>28.7</v>
      </c>
      <c r="I31" s="45">
        <v>67</v>
      </c>
      <c r="L31" s="60">
        <v>-2512</v>
      </c>
      <c r="M31" s="60">
        <v>-2501</v>
      </c>
      <c r="N31" s="60">
        <v>-3028</v>
      </c>
      <c r="O31" s="60">
        <v>-1976</v>
      </c>
      <c r="P31" s="45">
        <v>-2301</v>
      </c>
      <c r="Q31" s="45">
        <v>-1046</v>
      </c>
      <c r="R31" s="45">
        <v>-1445</v>
      </c>
      <c r="S31" s="45">
        <v>-2221</v>
      </c>
    </row>
    <row r="32" spans="2:19" x14ac:dyDescent="0.25">
      <c r="B32" s="60">
        <v>83.5</v>
      </c>
      <c r="C32" s="60">
        <v>64.400000000000006</v>
      </c>
      <c r="D32" s="60">
        <v>45.7</v>
      </c>
      <c r="E32" s="60">
        <v>3.7</v>
      </c>
      <c r="F32" s="45">
        <v>101.5</v>
      </c>
      <c r="G32" s="45">
        <v>93</v>
      </c>
      <c r="H32" s="45">
        <v>38.5</v>
      </c>
      <c r="I32" s="45">
        <v>38.799999999999997</v>
      </c>
      <c r="L32" s="60">
        <v>-1838</v>
      </c>
      <c r="M32" s="60">
        <v>-2174</v>
      </c>
      <c r="N32" s="60">
        <v>-1379</v>
      </c>
      <c r="O32" s="60">
        <v>-291</v>
      </c>
      <c r="P32" s="45">
        <v>-3241</v>
      </c>
      <c r="Q32" s="45">
        <v>-3679</v>
      </c>
      <c r="R32" s="45">
        <v>-779</v>
      </c>
      <c r="S32" s="45">
        <v>-1146</v>
      </c>
    </row>
    <row r="33" spans="2:19" x14ac:dyDescent="0.25">
      <c r="B33" s="60">
        <v>89.9</v>
      </c>
      <c r="C33" s="60">
        <v>84.8</v>
      </c>
      <c r="D33" s="60">
        <v>84</v>
      </c>
      <c r="E33" s="60">
        <v>93.9</v>
      </c>
      <c r="F33" s="45">
        <v>79.2</v>
      </c>
      <c r="G33" s="45">
        <v>59</v>
      </c>
      <c r="H33" s="45">
        <v>56.4</v>
      </c>
      <c r="I33" s="45">
        <v>86</v>
      </c>
      <c r="L33" s="60">
        <v>-3269</v>
      </c>
      <c r="M33" s="60">
        <v>-2731</v>
      </c>
      <c r="N33" s="60">
        <v>-2557</v>
      </c>
      <c r="O33" s="60">
        <v>-3106</v>
      </c>
      <c r="P33" s="45">
        <v>-2272</v>
      </c>
      <c r="Q33" s="45">
        <v>-2191</v>
      </c>
      <c r="R33" s="45">
        <v>-1981</v>
      </c>
      <c r="S33" s="45">
        <v>-3141</v>
      </c>
    </row>
    <row r="34" spans="2:19" x14ac:dyDescent="0.25">
      <c r="B34" s="60">
        <v>94.4</v>
      </c>
      <c r="C34" s="60">
        <v>52.9</v>
      </c>
      <c r="D34" s="60">
        <v>90.1</v>
      </c>
      <c r="E34" s="60">
        <v>51.3</v>
      </c>
      <c r="F34" s="45">
        <v>99.4</v>
      </c>
      <c r="G34" s="45">
        <v>52.6</v>
      </c>
      <c r="H34" s="66">
        <v>53.2</v>
      </c>
      <c r="I34" s="45">
        <v>69</v>
      </c>
      <c r="L34" s="60">
        <v>-2559</v>
      </c>
      <c r="M34" s="60">
        <v>-1158</v>
      </c>
      <c r="N34" s="60">
        <v>-2274</v>
      </c>
      <c r="O34" s="60">
        <v>-2231</v>
      </c>
      <c r="P34" s="45">
        <v>-3803</v>
      </c>
      <c r="Q34" s="45">
        <v>-2895</v>
      </c>
      <c r="R34" s="45">
        <v>-2098</v>
      </c>
      <c r="S34" s="45">
        <v>-2193</v>
      </c>
    </row>
    <row r="35" spans="2:19" x14ac:dyDescent="0.25">
      <c r="B35" s="60">
        <v>96.6</v>
      </c>
      <c r="C35" s="60">
        <v>77.8</v>
      </c>
      <c r="D35" s="60">
        <v>60.1</v>
      </c>
      <c r="E35" s="60">
        <v>51.1</v>
      </c>
      <c r="F35" s="45">
        <v>64.3</v>
      </c>
      <c r="G35" s="45">
        <v>71</v>
      </c>
      <c r="H35" s="45">
        <v>44.8</v>
      </c>
      <c r="I35" s="45"/>
      <c r="L35" s="60">
        <v>-3638</v>
      </c>
      <c r="M35" s="60">
        <v>-2098</v>
      </c>
      <c r="N35" s="60">
        <v>-2575</v>
      </c>
      <c r="O35" s="60">
        <v>-1931</v>
      </c>
      <c r="P35" s="45">
        <v>-2811</v>
      </c>
      <c r="Q35" s="45">
        <v>-3095</v>
      </c>
      <c r="R35" s="45">
        <v>-1507</v>
      </c>
      <c r="S35" s="45"/>
    </row>
    <row r="36" spans="2:19" x14ac:dyDescent="0.25">
      <c r="B36" s="11"/>
      <c r="C36" s="11"/>
      <c r="D36" s="11"/>
      <c r="E36" s="11"/>
      <c r="F36" s="45"/>
      <c r="G36" s="45">
        <v>38</v>
      </c>
      <c r="H36" s="45">
        <v>70</v>
      </c>
      <c r="I36" s="45"/>
      <c r="P36" s="45"/>
      <c r="Q36" s="45">
        <v>-761</v>
      </c>
      <c r="R36" s="45">
        <v>-2192</v>
      </c>
      <c r="S36" s="45"/>
    </row>
    <row r="37" spans="2:19" x14ac:dyDescent="0.25">
      <c r="G37" s="45">
        <v>94.8</v>
      </c>
      <c r="P37" s="45"/>
      <c r="Q37" s="45">
        <v>-3069</v>
      </c>
      <c r="R37" s="45"/>
      <c r="S37" s="4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 data</vt:lpstr>
      <vt:lpstr>Figure 2 data</vt:lpstr>
      <vt:lpstr>Figure 3 data</vt:lpstr>
      <vt:lpstr>Figure 4 data</vt:lpstr>
      <vt:lpstr>Table 2 daata</vt:lpstr>
      <vt:lpstr>Table 3 data</vt:lpstr>
      <vt:lpstr>Table 1 data</vt:lpstr>
      <vt:lpstr>Table 4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htong</dc:creator>
  <cp:lastModifiedBy>htong</cp:lastModifiedBy>
  <cp:lastPrinted>2018-04-11T20:08:50Z</cp:lastPrinted>
  <dcterms:created xsi:type="dcterms:W3CDTF">2017-09-01T14:30:12Z</dcterms:created>
  <dcterms:modified xsi:type="dcterms:W3CDTF">2018-05-14T15:38:01Z</dcterms:modified>
</cp:coreProperties>
</file>