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Z:\Nano_NHEERL_ECD_IO_CFB_2008_01r1\Beas2B\6 Nano particles on BEAS2B\7 nano paper\"/>
    </mc:Choice>
  </mc:AlternateContent>
  <xr:revisionPtr revIDLastSave="0" documentId="13_ncr:1_{52B5E890-CED3-4DB9-A917-DC02DB8A8C14}" xr6:coauthVersionLast="41" xr6:coauthVersionMax="41" xr10:uidLastSave="{00000000-0000-0000-0000-000000000000}"/>
  <bookViews>
    <workbookView xWindow="-110" yWindow="-110" windowWidth="25820" windowHeight="14020" activeTab="8" xr2:uid="{00000000-000D-0000-FFFF-FFFF00000000}"/>
  </bookViews>
  <sheets>
    <sheet name="Nano A" sheetId="1" r:id="rId1"/>
    <sheet name="Nano B" sheetId="2" r:id="rId2"/>
    <sheet name="Nano C" sheetId="3" r:id="rId3"/>
    <sheet name="Nano D" sheetId="4" r:id="rId4"/>
    <sheet name="Nano H" sheetId="5" r:id="rId5"/>
    <sheet name="Nano I" sheetId="6" r:id="rId6"/>
    <sheet name="Nano L" sheetId="7" r:id="rId7"/>
    <sheet name="Nano M" sheetId="8" r:id="rId8"/>
    <sheet name="Graph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8" l="1"/>
  <c r="J22" i="8"/>
  <c r="I22" i="8"/>
  <c r="H22" i="8"/>
  <c r="G22" i="8"/>
  <c r="F22" i="8"/>
  <c r="E22" i="8"/>
  <c r="D22" i="8"/>
  <c r="C22" i="8"/>
  <c r="B22" i="8"/>
  <c r="K21" i="8"/>
  <c r="J21" i="8"/>
  <c r="I21" i="8"/>
  <c r="H21" i="8"/>
  <c r="G21" i="8"/>
  <c r="F21" i="8"/>
  <c r="E21" i="8"/>
  <c r="D21" i="8"/>
  <c r="C21" i="8"/>
  <c r="B21" i="8"/>
  <c r="K20" i="8"/>
  <c r="J20" i="8"/>
  <c r="I20" i="8"/>
  <c r="H20" i="8"/>
  <c r="G20" i="8"/>
  <c r="F20" i="8"/>
  <c r="E20" i="8"/>
  <c r="D20" i="8"/>
  <c r="C20" i="8"/>
  <c r="B20" i="8"/>
  <c r="K19" i="8"/>
  <c r="J19" i="8"/>
  <c r="I19" i="8"/>
  <c r="H19" i="8"/>
  <c r="G19" i="8"/>
  <c r="F19" i="8"/>
  <c r="E19" i="8"/>
  <c r="D19" i="8"/>
  <c r="C19" i="8"/>
  <c r="B19" i="8"/>
  <c r="K18" i="8"/>
  <c r="J18" i="8"/>
  <c r="I18" i="8"/>
  <c r="H18" i="8"/>
  <c r="G18" i="8"/>
  <c r="F18" i="8"/>
  <c r="E18" i="8"/>
  <c r="D18" i="8"/>
  <c r="C18" i="8"/>
  <c r="B18" i="8"/>
  <c r="K17" i="8"/>
  <c r="J17" i="8"/>
  <c r="I17" i="8"/>
  <c r="H17" i="8"/>
  <c r="G17" i="8"/>
  <c r="F17" i="8"/>
  <c r="F24" i="8" s="1"/>
  <c r="E17" i="8"/>
  <c r="D17" i="8"/>
  <c r="C17" i="8"/>
  <c r="B17" i="8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22" i="6"/>
  <c r="J22" i="6"/>
  <c r="I22" i="6"/>
  <c r="H22" i="6"/>
  <c r="G22" i="6"/>
  <c r="F22" i="6"/>
  <c r="E22" i="6"/>
  <c r="D22" i="6"/>
  <c r="C22" i="6"/>
  <c r="B22" i="6"/>
  <c r="K21" i="6"/>
  <c r="J21" i="6"/>
  <c r="I21" i="6"/>
  <c r="H21" i="6"/>
  <c r="G21" i="6"/>
  <c r="F21" i="6"/>
  <c r="E21" i="6"/>
  <c r="D21" i="6"/>
  <c r="C21" i="6"/>
  <c r="B21" i="6"/>
  <c r="K20" i="6"/>
  <c r="J20" i="6"/>
  <c r="I20" i="6"/>
  <c r="H20" i="6"/>
  <c r="G20" i="6"/>
  <c r="F20" i="6"/>
  <c r="E20" i="6"/>
  <c r="D20" i="6"/>
  <c r="C20" i="6"/>
  <c r="B20" i="6"/>
  <c r="K19" i="6"/>
  <c r="J19" i="6"/>
  <c r="I19" i="6"/>
  <c r="H19" i="6"/>
  <c r="G19" i="6"/>
  <c r="F19" i="6"/>
  <c r="E19" i="6"/>
  <c r="D19" i="6"/>
  <c r="C19" i="6"/>
  <c r="B19" i="6"/>
  <c r="K18" i="6"/>
  <c r="J18" i="6"/>
  <c r="I18" i="6"/>
  <c r="H18" i="6"/>
  <c r="G18" i="6"/>
  <c r="F18" i="6"/>
  <c r="E18" i="6"/>
  <c r="D18" i="6"/>
  <c r="C18" i="6"/>
  <c r="B18" i="6"/>
  <c r="K17" i="6"/>
  <c r="J17" i="6"/>
  <c r="I17" i="6"/>
  <c r="H17" i="6"/>
  <c r="G17" i="6"/>
  <c r="F17" i="6"/>
  <c r="E17" i="6"/>
  <c r="D17" i="6"/>
  <c r="C17" i="6"/>
  <c r="B17" i="6"/>
  <c r="K22" i="5"/>
  <c r="J22" i="5"/>
  <c r="I22" i="5"/>
  <c r="H22" i="5"/>
  <c r="G22" i="5"/>
  <c r="F22" i="5"/>
  <c r="E22" i="5"/>
  <c r="D22" i="5"/>
  <c r="C22" i="5"/>
  <c r="B22" i="5"/>
  <c r="K21" i="5"/>
  <c r="J21" i="5"/>
  <c r="I21" i="5"/>
  <c r="H21" i="5"/>
  <c r="G21" i="5"/>
  <c r="F21" i="5"/>
  <c r="E21" i="5"/>
  <c r="D21" i="5"/>
  <c r="C21" i="5"/>
  <c r="B21" i="5"/>
  <c r="K20" i="5"/>
  <c r="J20" i="5"/>
  <c r="I20" i="5"/>
  <c r="H20" i="5"/>
  <c r="G20" i="5"/>
  <c r="F20" i="5"/>
  <c r="E20" i="5"/>
  <c r="D20" i="5"/>
  <c r="C20" i="5"/>
  <c r="B20" i="5"/>
  <c r="K19" i="5"/>
  <c r="J19" i="5"/>
  <c r="I19" i="5"/>
  <c r="H19" i="5"/>
  <c r="G19" i="5"/>
  <c r="F19" i="5"/>
  <c r="E19" i="5"/>
  <c r="D19" i="5"/>
  <c r="C19" i="5"/>
  <c r="B19" i="5"/>
  <c r="K18" i="5"/>
  <c r="J18" i="5"/>
  <c r="I18" i="5"/>
  <c r="H18" i="5"/>
  <c r="G18" i="5"/>
  <c r="F18" i="5"/>
  <c r="E18" i="5"/>
  <c r="D18" i="5"/>
  <c r="C18" i="5"/>
  <c r="B18" i="5"/>
  <c r="K17" i="5"/>
  <c r="J17" i="5"/>
  <c r="I17" i="5"/>
  <c r="H17" i="5"/>
  <c r="G17" i="5"/>
  <c r="F17" i="5"/>
  <c r="E17" i="5"/>
  <c r="D17" i="5"/>
  <c r="C17" i="5"/>
  <c r="B17" i="5"/>
  <c r="K22" i="4"/>
  <c r="J22" i="4"/>
  <c r="I22" i="4"/>
  <c r="H22" i="4"/>
  <c r="G22" i="4"/>
  <c r="F22" i="4"/>
  <c r="E22" i="4"/>
  <c r="D22" i="4"/>
  <c r="C22" i="4"/>
  <c r="B22" i="4"/>
  <c r="K21" i="4"/>
  <c r="J21" i="4"/>
  <c r="I21" i="4"/>
  <c r="H21" i="4"/>
  <c r="G21" i="4"/>
  <c r="F21" i="4"/>
  <c r="E21" i="4"/>
  <c r="D21" i="4"/>
  <c r="C21" i="4"/>
  <c r="B21" i="4"/>
  <c r="K20" i="4"/>
  <c r="J20" i="4"/>
  <c r="I20" i="4"/>
  <c r="H20" i="4"/>
  <c r="G20" i="4"/>
  <c r="F20" i="4"/>
  <c r="E20" i="4"/>
  <c r="D20" i="4"/>
  <c r="C20" i="4"/>
  <c r="B20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7" i="4"/>
  <c r="J17" i="4"/>
  <c r="I17" i="4"/>
  <c r="H17" i="4"/>
  <c r="G17" i="4"/>
  <c r="F17" i="4"/>
  <c r="F24" i="4" s="1"/>
  <c r="E17" i="4"/>
  <c r="D17" i="4"/>
  <c r="C17" i="4"/>
  <c r="B17" i="4"/>
  <c r="K22" i="3"/>
  <c r="J22" i="3"/>
  <c r="I22" i="3"/>
  <c r="H22" i="3"/>
  <c r="G22" i="3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K20" i="3"/>
  <c r="J20" i="3"/>
  <c r="I20" i="3"/>
  <c r="H20" i="3"/>
  <c r="G20" i="3"/>
  <c r="F20" i="3"/>
  <c r="E20" i="3"/>
  <c r="D20" i="3"/>
  <c r="C20" i="3"/>
  <c r="B20" i="3"/>
  <c r="K19" i="3"/>
  <c r="J19" i="3"/>
  <c r="I19" i="3"/>
  <c r="H19" i="3"/>
  <c r="G19" i="3"/>
  <c r="F19" i="3"/>
  <c r="E19" i="3"/>
  <c r="D19" i="3"/>
  <c r="C19" i="3"/>
  <c r="B19" i="3"/>
  <c r="K18" i="3"/>
  <c r="J18" i="3"/>
  <c r="I18" i="3"/>
  <c r="H18" i="3"/>
  <c r="G18" i="3"/>
  <c r="F18" i="3"/>
  <c r="E18" i="3"/>
  <c r="D18" i="3"/>
  <c r="C18" i="3"/>
  <c r="B18" i="3"/>
  <c r="K17" i="3"/>
  <c r="J17" i="3"/>
  <c r="J24" i="3" s="1"/>
  <c r="I17" i="3"/>
  <c r="H17" i="3"/>
  <c r="G17" i="3"/>
  <c r="F17" i="3"/>
  <c r="E17" i="3"/>
  <c r="D17" i="3"/>
  <c r="C17" i="3"/>
  <c r="B17" i="3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F24" i="3" l="1"/>
  <c r="J24" i="4"/>
  <c r="J24" i="8"/>
  <c r="D24" i="7"/>
  <c r="H24" i="7"/>
  <c r="D24" i="5"/>
  <c r="D25" i="5" s="1"/>
  <c r="H24" i="5"/>
  <c r="H24" i="3"/>
  <c r="D24" i="3"/>
  <c r="B24" i="8"/>
  <c r="I30" i="8" s="1"/>
  <c r="C24" i="8"/>
  <c r="C25" i="8" s="1"/>
  <c r="G24" i="8"/>
  <c r="F25" i="8" s="1"/>
  <c r="K24" i="8"/>
  <c r="D24" i="8"/>
  <c r="D25" i="8" s="1"/>
  <c r="H24" i="8"/>
  <c r="H25" i="8" s="1"/>
  <c r="F24" i="7"/>
  <c r="J24" i="7"/>
  <c r="B24" i="7"/>
  <c r="H34" i="7" s="1"/>
  <c r="C24" i="7"/>
  <c r="G24" i="7"/>
  <c r="K24" i="7"/>
  <c r="J24" i="6"/>
  <c r="F24" i="6"/>
  <c r="B24" i="6"/>
  <c r="E30" i="6" s="1"/>
  <c r="C24" i="6"/>
  <c r="K24" i="6"/>
  <c r="D24" i="6"/>
  <c r="H24" i="6"/>
  <c r="G24" i="6"/>
  <c r="F24" i="5"/>
  <c r="J24" i="5"/>
  <c r="B24" i="5"/>
  <c r="C31" i="5" s="1"/>
  <c r="C24" i="5"/>
  <c r="G24" i="5"/>
  <c r="K24" i="5"/>
  <c r="K25" i="5" s="1"/>
  <c r="B24" i="4"/>
  <c r="I29" i="4" s="1"/>
  <c r="C24" i="4"/>
  <c r="G24" i="4"/>
  <c r="F25" i="4" s="1"/>
  <c r="K24" i="4"/>
  <c r="D24" i="4"/>
  <c r="H24" i="4"/>
  <c r="B24" i="3"/>
  <c r="C24" i="3"/>
  <c r="C25" i="3" s="1"/>
  <c r="G24" i="3"/>
  <c r="F25" i="3" s="1"/>
  <c r="K24" i="3"/>
  <c r="B24" i="2"/>
  <c r="G31" i="2" s="1"/>
  <c r="F24" i="2"/>
  <c r="J24" i="2"/>
  <c r="C24" i="2"/>
  <c r="K24" i="2"/>
  <c r="D24" i="2"/>
  <c r="G24" i="2"/>
  <c r="H24" i="2"/>
  <c r="K25" i="8"/>
  <c r="E30" i="8"/>
  <c r="G31" i="8"/>
  <c r="K31" i="8"/>
  <c r="E32" i="8"/>
  <c r="I32" i="8"/>
  <c r="C33" i="8"/>
  <c r="G33" i="8"/>
  <c r="K33" i="8"/>
  <c r="E34" i="8"/>
  <c r="I34" i="8"/>
  <c r="B25" i="8"/>
  <c r="J33" i="8"/>
  <c r="H32" i="8"/>
  <c r="F31" i="8"/>
  <c r="D30" i="8"/>
  <c r="F29" i="8"/>
  <c r="H34" i="8"/>
  <c r="F33" i="8"/>
  <c r="D32" i="8"/>
  <c r="B31" i="8"/>
  <c r="J29" i="8"/>
  <c r="D34" i="8"/>
  <c r="B33" i="8"/>
  <c r="J31" i="8"/>
  <c r="H30" i="8"/>
  <c r="B29" i="8"/>
  <c r="B30" i="8"/>
  <c r="F30" i="8"/>
  <c r="J30" i="8"/>
  <c r="D31" i="8"/>
  <c r="H31" i="8"/>
  <c r="B32" i="8"/>
  <c r="F32" i="8"/>
  <c r="J32" i="8"/>
  <c r="D33" i="8"/>
  <c r="H33" i="8"/>
  <c r="B34" i="8"/>
  <c r="F34" i="8"/>
  <c r="J34" i="8"/>
  <c r="E29" i="8"/>
  <c r="I29" i="8"/>
  <c r="C30" i="8"/>
  <c r="G30" i="8"/>
  <c r="K30" i="8"/>
  <c r="E31" i="8"/>
  <c r="I31" i="8"/>
  <c r="C32" i="8"/>
  <c r="G32" i="8"/>
  <c r="K32" i="8"/>
  <c r="E33" i="8"/>
  <c r="I33" i="8"/>
  <c r="C34" i="8"/>
  <c r="G34" i="8"/>
  <c r="K34" i="8"/>
  <c r="I24" i="8"/>
  <c r="I25" i="8" s="1"/>
  <c r="C29" i="8"/>
  <c r="G29" i="8"/>
  <c r="K29" i="8"/>
  <c r="D29" i="8"/>
  <c r="H29" i="8"/>
  <c r="E24" i="8"/>
  <c r="E25" i="8" s="1"/>
  <c r="H30" i="7"/>
  <c r="B33" i="7"/>
  <c r="I34" i="7"/>
  <c r="F30" i="7"/>
  <c r="H33" i="7"/>
  <c r="J34" i="7"/>
  <c r="K30" i="7"/>
  <c r="C32" i="7"/>
  <c r="C34" i="7"/>
  <c r="E24" i="7"/>
  <c r="E25" i="7" s="1"/>
  <c r="H29" i="7"/>
  <c r="I24" i="7"/>
  <c r="D32" i="6"/>
  <c r="B34" i="6"/>
  <c r="G34" i="6"/>
  <c r="E24" i="6"/>
  <c r="I24" i="6"/>
  <c r="I30" i="5"/>
  <c r="K31" i="5"/>
  <c r="E32" i="5"/>
  <c r="G33" i="5"/>
  <c r="K33" i="5"/>
  <c r="H25" i="5"/>
  <c r="J30" i="5"/>
  <c r="D31" i="5"/>
  <c r="F32" i="5"/>
  <c r="J32" i="5"/>
  <c r="B34" i="5"/>
  <c r="F34" i="5"/>
  <c r="D34" i="5"/>
  <c r="B33" i="5"/>
  <c r="D30" i="5"/>
  <c r="B29" i="5"/>
  <c r="H30" i="5"/>
  <c r="F29" i="5"/>
  <c r="J31" i="5"/>
  <c r="B31" i="5"/>
  <c r="I29" i="5"/>
  <c r="C30" i="5"/>
  <c r="E31" i="5"/>
  <c r="I31" i="5"/>
  <c r="K32" i="5"/>
  <c r="E33" i="5"/>
  <c r="G34" i="5"/>
  <c r="K34" i="5"/>
  <c r="I24" i="5"/>
  <c r="I25" i="5" s="1"/>
  <c r="G29" i="5"/>
  <c r="K29" i="5"/>
  <c r="E24" i="5"/>
  <c r="E25" i="5" s="1"/>
  <c r="C25" i="4"/>
  <c r="G33" i="4"/>
  <c r="E30" i="4"/>
  <c r="H32" i="4"/>
  <c r="B29" i="4"/>
  <c r="H33" i="4"/>
  <c r="B32" i="4"/>
  <c r="F30" i="4"/>
  <c r="E32" i="4"/>
  <c r="C29" i="4"/>
  <c r="D32" i="4"/>
  <c r="J29" i="4"/>
  <c r="I24" i="4"/>
  <c r="E24" i="4"/>
  <c r="H34" i="3"/>
  <c r="J31" i="3"/>
  <c r="D30" i="3"/>
  <c r="B29" i="3"/>
  <c r="I32" i="3"/>
  <c r="C33" i="3"/>
  <c r="F30" i="3"/>
  <c r="J30" i="3"/>
  <c r="H33" i="3"/>
  <c r="B34" i="3"/>
  <c r="K30" i="3"/>
  <c r="E31" i="3"/>
  <c r="C34" i="3"/>
  <c r="G34" i="3"/>
  <c r="I24" i="3"/>
  <c r="I25" i="3" s="1"/>
  <c r="G29" i="3"/>
  <c r="E24" i="3"/>
  <c r="K25" i="2"/>
  <c r="E30" i="2"/>
  <c r="G33" i="2"/>
  <c r="F32" i="2"/>
  <c r="B33" i="2"/>
  <c r="B29" i="2"/>
  <c r="E29" i="2"/>
  <c r="G32" i="2"/>
  <c r="E24" i="2"/>
  <c r="C29" i="2"/>
  <c r="I24" i="2"/>
  <c r="E33" i="2" l="1"/>
  <c r="F33" i="2"/>
  <c r="D33" i="2"/>
  <c r="C31" i="2"/>
  <c r="K29" i="2"/>
  <c r="C30" i="2"/>
  <c r="C36" i="2" s="1"/>
  <c r="R27" i="2" s="1"/>
  <c r="H30" i="2"/>
  <c r="E34" i="2"/>
  <c r="G29" i="2"/>
  <c r="K32" i="2"/>
  <c r="I29" i="2"/>
  <c r="D34" i="2"/>
  <c r="J31" i="2"/>
  <c r="J32" i="2"/>
  <c r="J35" i="2" s="1"/>
  <c r="Q33" i="2" s="1"/>
  <c r="K33" i="2"/>
  <c r="I30" i="2"/>
  <c r="K25" i="4"/>
  <c r="E25" i="2"/>
  <c r="C32" i="2"/>
  <c r="D31" i="2"/>
  <c r="D30" i="2"/>
  <c r="H34" i="2"/>
  <c r="B32" i="2"/>
  <c r="C33" i="2"/>
  <c r="F25" i="6"/>
  <c r="K25" i="7"/>
  <c r="F30" i="2"/>
  <c r="I32" i="2"/>
  <c r="F31" i="2"/>
  <c r="G34" i="2"/>
  <c r="E31" i="2"/>
  <c r="H32" i="2"/>
  <c r="F34" i="2"/>
  <c r="J30" i="2"/>
  <c r="E32" i="2"/>
  <c r="D25" i="2"/>
  <c r="K34" i="2"/>
  <c r="H31" i="2"/>
  <c r="H35" i="2" s="1"/>
  <c r="Q31" i="2" s="1"/>
  <c r="H29" i="2"/>
  <c r="J29" i="2"/>
  <c r="D29" i="2"/>
  <c r="C34" i="2"/>
  <c r="K30" i="2"/>
  <c r="B31" i="2"/>
  <c r="J33" i="2"/>
  <c r="B34" i="2"/>
  <c r="B36" i="2" s="1"/>
  <c r="R26" i="2" s="1"/>
  <c r="B30" i="2"/>
  <c r="K31" i="2"/>
  <c r="B25" i="3"/>
  <c r="F25" i="5"/>
  <c r="I31" i="2"/>
  <c r="J34" i="2"/>
  <c r="I33" i="2"/>
  <c r="G30" i="2"/>
  <c r="G35" i="2" s="1"/>
  <c r="D32" i="2"/>
  <c r="F29" i="2"/>
  <c r="H33" i="2"/>
  <c r="I34" i="2"/>
  <c r="C25" i="2"/>
  <c r="C25" i="5"/>
  <c r="C31" i="8"/>
  <c r="D35" i="8"/>
  <c r="Q26" i="8" s="1"/>
  <c r="D36" i="8"/>
  <c r="R26" i="8" s="1"/>
  <c r="K36" i="8"/>
  <c r="R32" i="8" s="1"/>
  <c r="K35" i="8"/>
  <c r="Q32" i="8" s="1"/>
  <c r="B36" i="8"/>
  <c r="R24" i="8" s="1"/>
  <c r="B35" i="8"/>
  <c r="Q24" i="8" s="1"/>
  <c r="G36" i="8"/>
  <c r="G35" i="8"/>
  <c r="I35" i="8"/>
  <c r="Q30" i="8" s="1"/>
  <c r="I36" i="8"/>
  <c r="R30" i="8" s="1"/>
  <c r="J36" i="8"/>
  <c r="R31" i="8" s="1"/>
  <c r="J35" i="8"/>
  <c r="Q31" i="8" s="1"/>
  <c r="H35" i="8"/>
  <c r="Q29" i="8" s="1"/>
  <c r="H36" i="8"/>
  <c r="R29" i="8" s="1"/>
  <c r="C36" i="8"/>
  <c r="R25" i="8" s="1"/>
  <c r="C35" i="8"/>
  <c r="Q25" i="8" s="1"/>
  <c r="E35" i="8"/>
  <c r="Q27" i="8" s="1"/>
  <c r="E36" i="8"/>
  <c r="R27" i="8" s="1"/>
  <c r="F36" i="8"/>
  <c r="R28" i="8" s="1"/>
  <c r="F35" i="8"/>
  <c r="Q28" i="8" s="1"/>
  <c r="E29" i="6"/>
  <c r="J29" i="6"/>
  <c r="D29" i="6"/>
  <c r="G32" i="6"/>
  <c r="B32" i="6"/>
  <c r="C31" i="6"/>
  <c r="E31" i="6"/>
  <c r="J30" i="6"/>
  <c r="E30" i="5"/>
  <c r="H29" i="5"/>
  <c r="H35" i="5" s="1"/>
  <c r="Q31" i="5" s="1"/>
  <c r="C29" i="5"/>
  <c r="C36" i="5" s="1"/>
  <c r="R27" i="5" s="1"/>
  <c r="C34" i="5"/>
  <c r="G32" i="5"/>
  <c r="K30" i="5"/>
  <c r="K35" i="5" s="1"/>
  <c r="Q34" i="5" s="1"/>
  <c r="E29" i="5"/>
  <c r="F33" i="5"/>
  <c r="D32" i="5"/>
  <c r="F31" i="5"/>
  <c r="B25" i="5"/>
  <c r="H33" i="5"/>
  <c r="B32" i="5"/>
  <c r="F30" i="5"/>
  <c r="F35" i="5" s="1"/>
  <c r="Q30" i="5" s="1"/>
  <c r="I34" i="5"/>
  <c r="C33" i="5"/>
  <c r="G31" i="5"/>
  <c r="D29" i="5"/>
  <c r="D36" i="5" s="1"/>
  <c r="R28" i="5" s="1"/>
  <c r="I33" i="5"/>
  <c r="C32" i="5"/>
  <c r="G30" i="5"/>
  <c r="G36" i="5" s="1"/>
  <c r="J29" i="5"/>
  <c r="H34" i="5"/>
  <c r="J33" i="5"/>
  <c r="H32" i="5"/>
  <c r="J34" i="5"/>
  <c r="D33" i="5"/>
  <c r="H31" i="5"/>
  <c r="B30" i="5"/>
  <c r="B35" i="5" s="1"/>
  <c r="Q26" i="5" s="1"/>
  <c r="E34" i="5"/>
  <c r="E35" i="5" s="1"/>
  <c r="Q29" i="5" s="1"/>
  <c r="I32" i="5"/>
  <c r="I35" i="5" s="1"/>
  <c r="Q32" i="5" s="1"/>
  <c r="D35" i="5"/>
  <c r="Q28" i="5" s="1"/>
  <c r="K36" i="5"/>
  <c r="R34" i="5" s="1"/>
  <c r="F36" i="5"/>
  <c r="R30" i="5" s="1"/>
  <c r="H25" i="4"/>
  <c r="H29" i="3"/>
  <c r="C29" i="3"/>
  <c r="K32" i="3"/>
  <c r="I29" i="3"/>
  <c r="F32" i="3"/>
  <c r="I34" i="3"/>
  <c r="G31" i="3"/>
  <c r="B33" i="3"/>
  <c r="B31" i="3"/>
  <c r="D29" i="3"/>
  <c r="G32" i="3"/>
  <c r="E29" i="3"/>
  <c r="B32" i="3"/>
  <c r="E34" i="3"/>
  <c r="C31" i="3"/>
  <c r="J33" i="3"/>
  <c r="J36" i="3" s="1"/>
  <c r="R34" i="3" s="1"/>
  <c r="D32" i="3"/>
  <c r="E25" i="3"/>
  <c r="I33" i="3"/>
  <c r="C32" i="3"/>
  <c r="G30" i="3"/>
  <c r="J34" i="3"/>
  <c r="D33" i="3"/>
  <c r="H31" i="3"/>
  <c r="H36" i="3" s="1"/>
  <c r="R32" i="3" s="1"/>
  <c r="B30" i="3"/>
  <c r="K33" i="3"/>
  <c r="E32" i="3"/>
  <c r="I30" i="3"/>
  <c r="F31" i="3"/>
  <c r="D34" i="3"/>
  <c r="F29" i="3"/>
  <c r="F33" i="3"/>
  <c r="F35" i="3" s="1"/>
  <c r="Q31" i="3" s="1"/>
  <c r="K29" i="3"/>
  <c r="K34" i="3"/>
  <c r="E33" i="3"/>
  <c r="I31" i="3"/>
  <c r="C30" i="3"/>
  <c r="F34" i="3"/>
  <c r="J32" i="3"/>
  <c r="D31" i="3"/>
  <c r="D35" i="3" s="1"/>
  <c r="Q29" i="3" s="1"/>
  <c r="D25" i="3"/>
  <c r="G33" i="3"/>
  <c r="K31" i="3"/>
  <c r="E30" i="3"/>
  <c r="H32" i="3"/>
  <c r="J29" i="3"/>
  <c r="H30" i="3"/>
  <c r="C35" i="3"/>
  <c r="Q28" i="3" s="1"/>
  <c r="K25" i="3"/>
  <c r="K36" i="2"/>
  <c r="R34" i="2" s="1"/>
  <c r="K35" i="2"/>
  <c r="Q34" i="2" s="1"/>
  <c r="F35" i="2"/>
  <c r="Q30" i="2" s="1"/>
  <c r="F36" i="2"/>
  <c r="R30" i="2" s="1"/>
  <c r="G36" i="2"/>
  <c r="I35" i="2"/>
  <c r="Q32" i="2" s="1"/>
  <c r="I36" i="2"/>
  <c r="R32" i="2" s="1"/>
  <c r="D35" i="2"/>
  <c r="Q28" i="2" s="1"/>
  <c r="D36" i="2"/>
  <c r="R28" i="2" s="1"/>
  <c r="E35" i="2"/>
  <c r="Q29" i="2" s="1"/>
  <c r="E36" i="2"/>
  <c r="R29" i="2" s="1"/>
  <c r="I25" i="2"/>
  <c r="J25" i="8"/>
  <c r="D29" i="7"/>
  <c r="I33" i="7"/>
  <c r="G30" i="7"/>
  <c r="D33" i="7"/>
  <c r="G31" i="7"/>
  <c r="B25" i="7"/>
  <c r="C29" i="7"/>
  <c r="G32" i="7"/>
  <c r="E29" i="7"/>
  <c r="H31" i="7"/>
  <c r="J25" i="7"/>
  <c r="B32" i="7"/>
  <c r="C33" i="7"/>
  <c r="F31" i="7"/>
  <c r="K29" i="7"/>
  <c r="K34" i="7"/>
  <c r="E33" i="7"/>
  <c r="I31" i="7"/>
  <c r="C30" i="7"/>
  <c r="F34" i="7"/>
  <c r="J32" i="7"/>
  <c r="D31" i="7"/>
  <c r="H25" i="7"/>
  <c r="K33" i="7"/>
  <c r="E32" i="7"/>
  <c r="I30" i="7"/>
  <c r="B31" i="7"/>
  <c r="F29" i="7"/>
  <c r="J33" i="7"/>
  <c r="F33" i="7"/>
  <c r="C25" i="7"/>
  <c r="B30" i="7"/>
  <c r="E34" i="7"/>
  <c r="I32" i="7"/>
  <c r="C31" i="7"/>
  <c r="J29" i="7"/>
  <c r="D34" i="7"/>
  <c r="H32" i="7"/>
  <c r="D32" i="7"/>
  <c r="I25" i="7"/>
  <c r="G29" i="7"/>
  <c r="G34" i="7"/>
  <c r="K32" i="7"/>
  <c r="E31" i="7"/>
  <c r="I29" i="7"/>
  <c r="B34" i="7"/>
  <c r="F32" i="7"/>
  <c r="J30" i="7"/>
  <c r="D25" i="7"/>
  <c r="G33" i="7"/>
  <c r="K31" i="7"/>
  <c r="E30" i="7"/>
  <c r="J31" i="7"/>
  <c r="D30" i="7"/>
  <c r="B29" i="7"/>
  <c r="F25" i="7"/>
  <c r="K25" i="6"/>
  <c r="G29" i="6"/>
  <c r="C34" i="6"/>
  <c r="K30" i="6"/>
  <c r="H33" i="6"/>
  <c r="D30" i="6"/>
  <c r="E34" i="6"/>
  <c r="H29" i="6"/>
  <c r="C29" i="6"/>
  <c r="K32" i="6"/>
  <c r="I29" i="6"/>
  <c r="F32" i="6"/>
  <c r="H32" i="6"/>
  <c r="C33" i="6"/>
  <c r="C25" i="6"/>
  <c r="F30" i="6"/>
  <c r="F33" i="6"/>
  <c r="B33" i="6"/>
  <c r="I32" i="6"/>
  <c r="F29" i="6"/>
  <c r="B29" i="6"/>
  <c r="I34" i="6"/>
  <c r="G31" i="6"/>
  <c r="E25" i="6"/>
  <c r="I33" i="6"/>
  <c r="C32" i="6"/>
  <c r="G30" i="6"/>
  <c r="J34" i="6"/>
  <c r="D33" i="6"/>
  <c r="H31" i="6"/>
  <c r="B30" i="6"/>
  <c r="B31" i="6"/>
  <c r="D34" i="6"/>
  <c r="H30" i="6"/>
  <c r="J33" i="6"/>
  <c r="K33" i="6"/>
  <c r="E32" i="6"/>
  <c r="I30" i="6"/>
  <c r="K29" i="6"/>
  <c r="K34" i="6"/>
  <c r="E33" i="6"/>
  <c r="I31" i="6"/>
  <c r="C30" i="6"/>
  <c r="F34" i="6"/>
  <c r="J32" i="6"/>
  <c r="D31" i="6"/>
  <c r="D25" i="6"/>
  <c r="J31" i="6"/>
  <c r="H34" i="6"/>
  <c r="F31" i="6"/>
  <c r="B25" i="6"/>
  <c r="G33" i="6"/>
  <c r="K31" i="6"/>
  <c r="I25" i="6"/>
  <c r="J25" i="6"/>
  <c r="H25" i="6"/>
  <c r="J25" i="5"/>
  <c r="I25" i="4"/>
  <c r="J25" i="4"/>
  <c r="K34" i="4"/>
  <c r="G30" i="4"/>
  <c r="E25" i="4"/>
  <c r="B30" i="4"/>
  <c r="F29" i="4"/>
  <c r="B33" i="4"/>
  <c r="K29" i="4"/>
  <c r="C33" i="4"/>
  <c r="J30" i="4"/>
  <c r="F32" i="4"/>
  <c r="B34" i="4"/>
  <c r="D30" i="4"/>
  <c r="F33" i="4"/>
  <c r="C31" i="4"/>
  <c r="E34" i="4"/>
  <c r="E33" i="4"/>
  <c r="G34" i="4"/>
  <c r="E29" i="4"/>
  <c r="G32" i="4"/>
  <c r="C30" i="4"/>
  <c r="I33" i="4"/>
  <c r="H29" i="4"/>
  <c r="H30" i="4"/>
  <c r="J33" i="4"/>
  <c r="I30" i="4"/>
  <c r="K33" i="4"/>
  <c r="D31" i="4"/>
  <c r="J32" i="4"/>
  <c r="F34" i="4"/>
  <c r="B31" i="4"/>
  <c r="D34" i="4"/>
  <c r="K31" i="4"/>
  <c r="B25" i="4"/>
  <c r="C32" i="4"/>
  <c r="K32" i="4"/>
  <c r="K30" i="4"/>
  <c r="D29" i="4"/>
  <c r="D25" i="4"/>
  <c r="F31" i="4"/>
  <c r="H34" i="4"/>
  <c r="G31" i="4"/>
  <c r="I34" i="4"/>
  <c r="H31" i="4"/>
  <c r="D33" i="4"/>
  <c r="J34" i="4"/>
  <c r="J31" i="4"/>
  <c r="G29" i="4"/>
  <c r="I32" i="4"/>
  <c r="E31" i="4"/>
  <c r="I31" i="4"/>
  <c r="C34" i="4"/>
  <c r="H25" i="3"/>
  <c r="J25" i="3"/>
  <c r="F25" i="2"/>
  <c r="J25" i="2"/>
  <c r="H25" i="2"/>
  <c r="B25" i="2"/>
  <c r="J36" i="2" l="1"/>
  <c r="R33" i="2" s="1"/>
  <c r="E36" i="5"/>
  <c r="R29" i="5" s="1"/>
  <c r="G35" i="5"/>
  <c r="C35" i="2"/>
  <c r="Q27" i="2" s="1"/>
  <c r="H36" i="2"/>
  <c r="R31" i="2" s="1"/>
  <c r="B36" i="5"/>
  <c r="R26" i="5" s="1"/>
  <c r="H36" i="5"/>
  <c r="R31" i="5" s="1"/>
  <c r="C35" i="5"/>
  <c r="Q27" i="5" s="1"/>
  <c r="B35" i="2"/>
  <c r="Q26" i="2" s="1"/>
  <c r="C36" i="4"/>
  <c r="Q27" i="4" s="1"/>
  <c r="I36" i="5"/>
  <c r="R32" i="5" s="1"/>
  <c r="I35" i="3"/>
  <c r="Q33" i="3" s="1"/>
  <c r="I35" i="4"/>
  <c r="P32" i="4" s="1"/>
  <c r="J35" i="5"/>
  <c r="Q33" i="5" s="1"/>
  <c r="H35" i="7"/>
  <c r="Q32" i="7" s="1"/>
  <c r="I35" i="7"/>
  <c r="Q33" i="7" s="1"/>
  <c r="I36" i="7"/>
  <c r="R33" i="7" s="1"/>
  <c r="G36" i="7"/>
  <c r="G35" i="7"/>
  <c r="E35" i="7"/>
  <c r="Q30" i="7" s="1"/>
  <c r="E36" i="7"/>
  <c r="R30" i="7" s="1"/>
  <c r="D35" i="7"/>
  <c r="Q29" i="7" s="1"/>
  <c r="D36" i="7"/>
  <c r="R29" i="7" s="1"/>
  <c r="J36" i="7"/>
  <c r="R34" i="7" s="1"/>
  <c r="J35" i="7"/>
  <c r="Q34" i="7" s="1"/>
  <c r="F36" i="7"/>
  <c r="R31" i="7" s="1"/>
  <c r="F35" i="7"/>
  <c r="Q31" i="7" s="1"/>
  <c r="H36" i="7"/>
  <c r="R32" i="7" s="1"/>
  <c r="B36" i="7"/>
  <c r="R27" i="7" s="1"/>
  <c r="B35" i="7"/>
  <c r="Q27" i="7" s="1"/>
  <c r="K36" i="7"/>
  <c r="R35" i="7" s="1"/>
  <c r="K35" i="7"/>
  <c r="Q35" i="7" s="1"/>
  <c r="C36" i="7"/>
  <c r="R28" i="7" s="1"/>
  <c r="C35" i="7"/>
  <c r="Q28" i="7" s="1"/>
  <c r="K36" i="6"/>
  <c r="R34" i="6" s="1"/>
  <c r="K35" i="6"/>
  <c r="Q34" i="6" s="1"/>
  <c r="F36" i="6"/>
  <c r="R30" i="6" s="1"/>
  <c r="F35" i="6"/>
  <c r="Q30" i="6" s="1"/>
  <c r="H35" i="6"/>
  <c r="Q31" i="6" s="1"/>
  <c r="H36" i="6"/>
  <c r="R31" i="6" s="1"/>
  <c r="D35" i="6"/>
  <c r="Q28" i="6" s="1"/>
  <c r="D36" i="6"/>
  <c r="R28" i="6" s="1"/>
  <c r="I35" i="6"/>
  <c r="Q32" i="6" s="1"/>
  <c r="I36" i="6"/>
  <c r="R32" i="6" s="1"/>
  <c r="G36" i="6"/>
  <c r="G35" i="6"/>
  <c r="J36" i="6"/>
  <c r="R33" i="6" s="1"/>
  <c r="J35" i="6"/>
  <c r="Q33" i="6" s="1"/>
  <c r="B35" i="6"/>
  <c r="Q26" i="6" s="1"/>
  <c r="B36" i="6"/>
  <c r="R26" i="6" s="1"/>
  <c r="C36" i="6"/>
  <c r="R27" i="6" s="1"/>
  <c r="C35" i="6"/>
  <c r="Q27" i="6" s="1"/>
  <c r="E35" i="6"/>
  <c r="Q29" i="6" s="1"/>
  <c r="E36" i="6"/>
  <c r="R29" i="6" s="1"/>
  <c r="J36" i="5"/>
  <c r="R33" i="5" s="1"/>
  <c r="J36" i="4"/>
  <c r="Q33" i="4" s="1"/>
  <c r="B35" i="4"/>
  <c r="P26" i="4" s="1"/>
  <c r="I36" i="4"/>
  <c r="Q32" i="4" s="1"/>
  <c r="C35" i="4"/>
  <c r="P27" i="4" s="1"/>
  <c r="H36" i="4"/>
  <c r="Q31" i="4" s="1"/>
  <c r="H35" i="4"/>
  <c r="P31" i="4" s="1"/>
  <c r="D35" i="4"/>
  <c r="P28" i="4" s="1"/>
  <c r="D36" i="4"/>
  <c r="Q28" i="4" s="1"/>
  <c r="F36" i="4"/>
  <c r="Q30" i="4" s="1"/>
  <c r="F35" i="4"/>
  <c r="P30" i="4" s="1"/>
  <c r="E35" i="4"/>
  <c r="P29" i="4" s="1"/>
  <c r="E36" i="4"/>
  <c r="Q29" i="4" s="1"/>
  <c r="J35" i="4"/>
  <c r="P33" i="4" s="1"/>
  <c r="B36" i="4"/>
  <c r="Q26" i="4" s="1"/>
  <c r="G36" i="4"/>
  <c r="G35" i="4"/>
  <c r="K36" i="4"/>
  <c r="Q34" i="4" s="1"/>
  <c r="K35" i="4"/>
  <c r="P34" i="4" s="1"/>
  <c r="E35" i="3"/>
  <c r="Q30" i="3" s="1"/>
  <c r="J35" i="3"/>
  <c r="Q34" i="3" s="1"/>
  <c r="I36" i="3"/>
  <c r="R33" i="3" s="1"/>
  <c r="E36" i="3"/>
  <c r="R30" i="3" s="1"/>
  <c r="D36" i="3"/>
  <c r="R29" i="3" s="1"/>
  <c r="H35" i="3"/>
  <c r="Q32" i="3" s="1"/>
  <c r="C36" i="3"/>
  <c r="R28" i="3" s="1"/>
  <c r="K36" i="3"/>
  <c r="R35" i="3" s="1"/>
  <c r="F36" i="3"/>
  <c r="R31" i="3" s="1"/>
  <c r="B35" i="3"/>
  <c r="Q27" i="3" s="1"/>
  <c r="G36" i="3"/>
  <c r="G35" i="3"/>
  <c r="K35" i="3"/>
  <c r="Q35" i="3" s="1"/>
  <c r="B36" i="3"/>
  <c r="R27" i="3" s="1"/>
  <c r="E22" i="1"/>
  <c r="F22" i="1"/>
  <c r="G22" i="1"/>
  <c r="H22" i="1"/>
  <c r="I22" i="1"/>
  <c r="J22" i="1"/>
  <c r="K22" i="1"/>
  <c r="E21" i="1"/>
  <c r="F21" i="1"/>
  <c r="G21" i="1"/>
  <c r="H21" i="1"/>
  <c r="I21" i="1"/>
  <c r="J21" i="1"/>
  <c r="K21" i="1"/>
  <c r="E20" i="1"/>
  <c r="F20" i="1"/>
  <c r="G20" i="1"/>
  <c r="H20" i="1"/>
  <c r="I20" i="1"/>
  <c r="J20" i="1"/>
  <c r="K20" i="1"/>
  <c r="E19" i="1"/>
  <c r="F19" i="1"/>
  <c r="G19" i="1"/>
  <c r="H19" i="1"/>
  <c r="I19" i="1"/>
  <c r="J19" i="1"/>
  <c r="K19" i="1"/>
  <c r="E18" i="1"/>
  <c r="F18" i="1"/>
  <c r="G18" i="1"/>
  <c r="H18" i="1"/>
  <c r="I18" i="1"/>
  <c r="J18" i="1"/>
  <c r="K18" i="1"/>
  <c r="D18" i="1"/>
  <c r="D19" i="1"/>
  <c r="D20" i="1"/>
  <c r="D21" i="1"/>
  <c r="D22" i="1"/>
  <c r="C18" i="1"/>
  <c r="C19" i="1"/>
  <c r="C20" i="1"/>
  <c r="C21" i="1"/>
  <c r="C22" i="1"/>
  <c r="C17" i="1"/>
  <c r="D17" i="1"/>
  <c r="E17" i="1"/>
  <c r="F17" i="1"/>
  <c r="G17" i="1"/>
  <c r="H17" i="1"/>
  <c r="I17" i="1"/>
  <c r="J17" i="1"/>
  <c r="K17" i="1"/>
  <c r="B18" i="1"/>
  <c r="B19" i="1"/>
  <c r="B20" i="1"/>
  <c r="B21" i="1"/>
  <c r="B22" i="1"/>
  <c r="B17" i="1"/>
  <c r="I24" i="1" l="1"/>
  <c r="G24" i="1"/>
  <c r="B24" i="1"/>
  <c r="B25" i="1" s="1"/>
  <c r="E24" i="1"/>
  <c r="H34" i="1"/>
  <c r="D24" i="1"/>
  <c r="K24" i="1"/>
  <c r="I25" i="1"/>
  <c r="C24" i="1"/>
  <c r="H24" i="1"/>
  <c r="J24" i="1"/>
  <c r="F24" i="1"/>
  <c r="F25" i="1" s="1"/>
  <c r="E25" i="1"/>
  <c r="C34" i="1" l="1"/>
  <c r="B31" i="1"/>
  <c r="D31" i="1"/>
  <c r="E29" i="1"/>
  <c r="E34" i="1"/>
  <c r="J33" i="1"/>
  <c r="J29" i="1"/>
  <c r="G31" i="1"/>
  <c r="G32" i="1"/>
  <c r="F31" i="1"/>
  <c r="H32" i="1"/>
  <c r="I34" i="1"/>
  <c r="F34" i="1"/>
  <c r="E30" i="1"/>
  <c r="D33" i="1"/>
  <c r="G34" i="1"/>
  <c r="E33" i="1"/>
  <c r="F32" i="1"/>
  <c r="F29" i="1"/>
  <c r="J32" i="1"/>
  <c r="C25" i="1"/>
  <c r="H30" i="1"/>
  <c r="K32" i="1"/>
  <c r="G30" i="1"/>
  <c r="D30" i="1"/>
  <c r="D25" i="1"/>
  <c r="D34" i="1"/>
  <c r="I30" i="1"/>
  <c r="B30" i="1"/>
  <c r="J30" i="1"/>
  <c r="I32" i="1"/>
  <c r="G29" i="1"/>
  <c r="H29" i="1"/>
  <c r="J34" i="1"/>
  <c r="E31" i="1"/>
  <c r="D32" i="1"/>
  <c r="K34" i="1"/>
  <c r="J31" i="1"/>
  <c r="B34" i="1"/>
  <c r="I33" i="1"/>
  <c r="K31" i="1"/>
  <c r="C33" i="1"/>
  <c r="F33" i="1"/>
  <c r="H31" i="1"/>
  <c r="C30" i="1"/>
  <c r="B32" i="1"/>
  <c r="D29" i="1"/>
  <c r="B29" i="1"/>
  <c r="G33" i="1"/>
  <c r="I31" i="1"/>
  <c r="C31" i="1"/>
  <c r="K29" i="1"/>
  <c r="H33" i="1"/>
  <c r="K30" i="1"/>
  <c r="I29" i="1"/>
  <c r="K33" i="1"/>
  <c r="F30" i="1"/>
  <c r="C29" i="1"/>
  <c r="B33" i="1"/>
  <c r="E32" i="1"/>
  <c r="C32" i="1"/>
  <c r="J25" i="1"/>
  <c r="H25" i="1"/>
  <c r="K25" i="1"/>
  <c r="H35" i="1" l="1"/>
  <c r="Q21" i="1" s="1"/>
  <c r="F36" i="1"/>
  <c r="R20" i="1" s="1"/>
  <c r="G35" i="1"/>
  <c r="E36" i="1"/>
  <c r="R19" i="1" s="1"/>
  <c r="J35" i="1"/>
  <c r="Q23" i="1" s="1"/>
  <c r="H36" i="1"/>
  <c r="R21" i="1" s="1"/>
  <c r="K36" i="1"/>
  <c r="R24" i="1" s="1"/>
  <c r="K35" i="1"/>
  <c r="Q24" i="1" s="1"/>
  <c r="G36" i="1"/>
  <c r="B36" i="1"/>
  <c r="R16" i="1" s="1"/>
  <c r="B35" i="1"/>
  <c r="Q16" i="1" s="1"/>
  <c r="J36" i="1"/>
  <c r="R23" i="1" s="1"/>
  <c r="E35" i="1"/>
  <c r="Q19" i="1" s="1"/>
  <c r="I36" i="1"/>
  <c r="R22" i="1" s="1"/>
  <c r="I35" i="1"/>
  <c r="Q22" i="1" s="1"/>
  <c r="D36" i="1"/>
  <c r="R18" i="1" s="1"/>
  <c r="D35" i="1"/>
  <c r="Q18" i="1" s="1"/>
  <c r="F35" i="1"/>
  <c r="Q20" i="1" s="1"/>
  <c r="C36" i="1"/>
  <c r="R17" i="1" s="1"/>
  <c r="C35" i="1"/>
  <c r="Q17" i="1" s="1"/>
</calcChain>
</file>

<file path=xl/sharedStrings.xml><?xml version="1.0" encoding="utf-8"?>
<sst xmlns="http://schemas.openxmlformats.org/spreadsheetml/2006/main" count="157" uniqueCount="41">
  <si>
    <t>ug/ml</t>
  </si>
  <si>
    <t>Average</t>
  </si>
  <si>
    <t>Fold Change</t>
  </si>
  <si>
    <t>Raw Data Nano A</t>
  </si>
  <si>
    <t>Background raw data Nano A</t>
  </si>
  <si>
    <t>Raw Data Nano A - Background raw data Nano A</t>
  </si>
  <si>
    <t>Raw Data Nano B</t>
  </si>
  <si>
    <t>Background raw data Nano B</t>
  </si>
  <si>
    <t>Raw Data Nano B - Background raw data Nano A</t>
  </si>
  <si>
    <t>Fold Change Average</t>
  </si>
  <si>
    <t>SD</t>
  </si>
  <si>
    <t>Raw Data Nano C</t>
  </si>
  <si>
    <t>Background raw data Nano C</t>
  </si>
  <si>
    <t>Raw Data Nano C - Background raw data Nano C</t>
  </si>
  <si>
    <t>Raw Data Nano H</t>
  </si>
  <si>
    <t>Background raw data Nano H</t>
  </si>
  <si>
    <t>Raw Data Nano I</t>
  </si>
  <si>
    <t>Background raw data Nano I</t>
  </si>
  <si>
    <t>Raw Data Nano I - Background raw data Nano I</t>
  </si>
  <si>
    <t>Raw Data Nano L</t>
  </si>
  <si>
    <t>Background raw data Nano L</t>
  </si>
  <si>
    <t>Raw Data Nano L - Background raw data Nano L</t>
  </si>
  <si>
    <t>Raw Data Nano M</t>
  </si>
  <si>
    <t>Background raw data Nano M</t>
  </si>
  <si>
    <t>Raw Data Nano M - Background raw data Nano M</t>
  </si>
  <si>
    <t>Raw Data Nano D - Background raw data Nano D</t>
  </si>
  <si>
    <t>Background raw data Nano D</t>
  </si>
  <si>
    <t>Raw Data Nano D</t>
  </si>
  <si>
    <t>Raw Data Nano H - Background raw data Nano H</t>
  </si>
  <si>
    <t>Nano A</t>
  </si>
  <si>
    <t>Nano B</t>
  </si>
  <si>
    <t>Nano C</t>
  </si>
  <si>
    <t>Nano D</t>
  </si>
  <si>
    <t>Nano H</t>
  </si>
  <si>
    <t>Nano I</t>
  </si>
  <si>
    <t>Nano L</t>
  </si>
  <si>
    <t>Nano M</t>
  </si>
  <si>
    <t>raw reading</t>
  </si>
  <si>
    <t>fold change individual well</t>
  </si>
  <si>
    <t>std</t>
  </si>
  <si>
    <t>96 well plate format reading from iMAX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</si>
</sst>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ROS Nano A, B, C, D, H, I, L, M revised 10/4/2017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Graph!$A$1</c:f>
              <c:strCache>
                <c:ptCount val="1"/>
                <c:pt idx="0">
                  <c:v>Nano 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Graph!$C$2:$C$10</c:f>
                <c:numCache>
                  <c:formatCode>General</c:formatCode>
                  <c:ptCount val="9"/>
                  <c:pt idx="0">
                    <c:v>0.14554727325622438</c:v>
                  </c:pt>
                  <c:pt idx="1">
                    <c:v>0.10831565170059146</c:v>
                  </c:pt>
                  <c:pt idx="2">
                    <c:v>0.17243341858244965</c:v>
                  </c:pt>
                  <c:pt idx="3">
                    <c:v>0.10207455851668866</c:v>
                  </c:pt>
                  <c:pt idx="4">
                    <c:v>8.0943698627186644E-2</c:v>
                  </c:pt>
                  <c:pt idx="5">
                    <c:v>7.5039572853136435E-2</c:v>
                  </c:pt>
                  <c:pt idx="6">
                    <c:v>9.9303768169023199E-2</c:v>
                  </c:pt>
                  <c:pt idx="7">
                    <c:v>0.14271767863779342</c:v>
                  </c:pt>
                  <c:pt idx="8">
                    <c:v>0.21741959098416197</c:v>
                  </c:pt>
                </c:numCache>
              </c:numRef>
            </c:plus>
            <c:minus>
              <c:numRef>
                <c:f>Graph!$C$2:$C$10</c:f>
                <c:numCache>
                  <c:formatCode>General</c:formatCode>
                  <c:ptCount val="9"/>
                  <c:pt idx="0">
                    <c:v>0.14554727325622438</c:v>
                  </c:pt>
                  <c:pt idx="1">
                    <c:v>0.10831565170059146</c:v>
                  </c:pt>
                  <c:pt idx="2">
                    <c:v>0.17243341858244965</c:v>
                  </c:pt>
                  <c:pt idx="3">
                    <c:v>0.10207455851668866</c:v>
                  </c:pt>
                  <c:pt idx="4">
                    <c:v>8.0943698627186644E-2</c:v>
                  </c:pt>
                  <c:pt idx="5">
                    <c:v>7.5039572853136435E-2</c:v>
                  </c:pt>
                  <c:pt idx="6">
                    <c:v>9.9303768169023199E-2</c:v>
                  </c:pt>
                  <c:pt idx="7">
                    <c:v>0.14271767863779342</c:v>
                  </c:pt>
                  <c:pt idx="8">
                    <c:v>0.21741959098416197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Graph!$A$2:$A$10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30</c:v>
                </c:pt>
                <c:pt idx="7">
                  <c:v>100</c:v>
                </c:pt>
                <c:pt idx="8">
                  <c:v>300</c:v>
                </c:pt>
              </c:numCache>
            </c:numRef>
          </c:xVal>
          <c:yVal>
            <c:numRef>
              <c:f>Graph!$B$2:$B$10</c:f>
              <c:numCache>
                <c:formatCode>General</c:formatCode>
                <c:ptCount val="9"/>
                <c:pt idx="0">
                  <c:v>0.99999999999999967</c:v>
                </c:pt>
                <c:pt idx="1">
                  <c:v>1.1051977578937657</c:v>
                </c:pt>
                <c:pt idx="2">
                  <c:v>1.0815416922150296</c:v>
                </c:pt>
                <c:pt idx="3">
                  <c:v>1.1012583360012156</c:v>
                </c:pt>
                <c:pt idx="4">
                  <c:v>1.0592421767747746</c:v>
                </c:pt>
                <c:pt idx="5">
                  <c:v>0.96192434790630033</c:v>
                </c:pt>
                <c:pt idx="6">
                  <c:v>1.0051972152736703</c:v>
                </c:pt>
                <c:pt idx="7">
                  <c:v>1.2016560765311382</c:v>
                </c:pt>
                <c:pt idx="8">
                  <c:v>1.6829969993108724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F4-418C-BCE8-60086F9A8647}"/>
            </c:ext>
          </c:extLst>
        </c:ser>
        <c:ser>
          <c:idx val="1"/>
          <c:order val="1"/>
          <c:tx>
            <c:strRef>
              <c:f>Graph!$A$12</c:f>
              <c:strCache>
                <c:ptCount val="1"/>
                <c:pt idx="0">
                  <c:v>Nano 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Graph!$C$13:$C$21</c:f>
                <c:numCache>
                  <c:formatCode>General</c:formatCode>
                  <c:ptCount val="9"/>
                  <c:pt idx="0">
                    <c:v>0.16259464504823262</c:v>
                  </c:pt>
                  <c:pt idx="1">
                    <c:v>0.11239822386659717</c:v>
                  </c:pt>
                  <c:pt idx="2">
                    <c:v>0.13518227923844378</c:v>
                  </c:pt>
                  <c:pt idx="3">
                    <c:v>0.13607173256085719</c:v>
                  </c:pt>
                  <c:pt idx="4">
                    <c:v>0.15552347128575833</c:v>
                  </c:pt>
                  <c:pt idx="5">
                    <c:v>0.23024779651382832</c:v>
                  </c:pt>
                  <c:pt idx="6">
                    <c:v>0.15582631225175997</c:v>
                  </c:pt>
                  <c:pt idx="7">
                    <c:v>0.11679776319743955</c:v>
                  </c:pt>
                  <c:pt idx="8">
                    <c:v>0.37960729433968837</c:v>
                  </c:pt>
                </c:numCache>
              </c:numRef>
            </c:plus>
            <c:minus>
              <c:numRef>
                <c:f>Graph!$C$13:$C$21</c:f>
                <c:numCache>
                  <c:formatCode>General</c:formatCode>
                  <c:ptCount val="9"/>
                  <c:pt idx="0">
                    <c:v>0.16259464504823262</c:v>
                  </c:pt>
                  <c:pt idx="1">
                    <c:v>0.11239822386659717</c:v>
                  </c:pt>
                  <c:pt idx="2">
                    <c:v>0.13518227923844378</c:v>
                  </c:pt>
                  <c:pt idx="3">
                    <c:v>0.13607173256085719</c:v>
                  </c:pt>
                  <c:pt idx="4">
                    <c:v>0.15552347128575833</c:v>
                  </c:pt>
                  <c:pt idx="5">
                    <c:v>0.23024779651382832</c:v>
                  </c:pt>
                  <c:pt idx="6">
                    <c:v>0.15582631225175997</c:v>
                  </c:pt>
                  <c:pt idx="7">
                    <c:v>0.11679776319743955</c:v>
                  </c:pt>
                  <c:pt idx="8">
                    <c:v>0.37960729433968837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Graph!$A$13:$A$21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30</c:v>
                </c:pt>
                <c:pt idx="7">
                  <c:v>100</c:v>
                </c:pt>
                <c:pt idx="8">
                  <c:v>300</c:v>
                </c:pt>
              </c:numCache>
            </c:numRef>
          </c:xVal>
          <c:yVal>
            <c:numRef>
              <c:f>Graph!$B$13:$B$21</c:f>
              <c:numCache>
                <c:formatCode>General</c:formatCode>
                <c:ptCount val="9"/>
                <c:pt idx="0">
                  <c:v>1.0000000000000002</c:v>
                </c:pt>
                <c:pt idx="1">
                  <c:v>0.95563660942444717</c:v>
                </c:pt>
                <c:pt idx="2">
                  <c:v>0.97560835424500159</c:v>
                </c:pt>
                <c:pt idx="3">
                  <c:v>0.94023075446387006</c:v>
                </c:pt>
                <c:pt idx="4">
                  <c:v>0.9976768219015576</c:v>
                </c:pt>
                <c:pt idx="5">
                  <c:v>0.9696400510846287</c:v>
                </c:pt>
                <c:pt idx="6">
                  <c:v>1.0608314011833151</c:v>
                </c:pt>
                <c:pt idx="7">
                  <c:v>1.161586750183061</c:v>
                </c:pt>
                <c:pt idx="8">
                  <c:v>1.9322220549033313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F4-418C-BCE8-60086F9A8647}"/>
            </c:ext>
          </c:extLst>
        </c:ser>
        <c:ser>
          <c:idx val="2"/>
          <c:order val="2"/>
          <c:tx>
            <c:strRef>
              <c:f>Graph!$A$23</c:f>
              <c:strCache>
                <c:ptCount val="1"/>
                <c:pt idx="0">
                  <c:v>Nano 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Graph!$A$24:$A$32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30</c:v>
                </c:pt>
                <c:pt idx="7">
                  <c:v>100</c:v>
                </c:pt>
                <c:pt idx="8">
                  <c:v>300</c:v>
                </c:pt>
              </c:numCache>
            </c:numRef>
          </c:xVal>
          <c:yVal>
            <c:numRef>
              <c:f>Graph!$B$24:$B$32</c:f>
              <c:numCache>
                <c:formatCode>General</c:formatCode>
                <c:ptCount val="9"/>
                <c:pt idx="0">
                  <c:v>1</c:v>
                </c:pt>
                <c:pt idx="1">
                  <c:v>1.0727131643818986</c:v>
                </c:pt>
                <c:pt idx="2">
                  <c:v>0.9421831368802227</c:v>
                </c:pt>
                <c:pt idx="3">
                  <c:v>1.0381011702728526</c:v>
                </c:pt>
                <c:pt idx="4">
                  <c:v>0.85914496708772559</c:v>
                </c:pt>
                <c:pt idx="5">
                  <c:v>0.92781997751302503</c:v>
                </c:pt>
                <c:pt idx="6">
                  <c:v>1.0008023521586968</c:v>
                </c:pt>
                <c:pt idx="7">
                  <c:v>1.1395934397153762</c:v>
                </c:pt>
                <c:pt idx="8">
                  <c:v>1.5829141219258565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F4-418C-BCE8-60086F9A8647}"/>
            </c:ext>
          </c:extLst>
        </c:ser>
        <c:ser>
          <c:idx val="3"/>
          <c:order val="3"/>
          <c:tx>
            <c:strRef>
              <c:f>Graph!$A$34</c:f>
              <c:strCache>
                <c:ptCount val="1"/>
                <c:pt idx="0">
                  <c:v>Nano 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Graph!$C$35:$C$43</c:f>
                <c:numCache>
                  <c:formatCode>General</c:formatCode>
                  <c:ptCount val="9"/>
                  <c:pt idx="0">
                    <c:v>0.29895319168329831</c:v>
                  </c:pt>
                  <c:pt idx="1">
                    <c:v>0.1854106091505926</c:v>
                  </c:pt>
                  <c:pt idx="2">
                    <c:v>0.16672115025754652</c:v>
                  </c:pt>
                  <c:pt idx="3">
                    <c:v>0.2898233095332759</c:v>
                  </c:pt>
                  <c:pt idx="4">
                    <c:v>0.10674569446482074</c:v>
                  </c:pt>
                  <c:pt idx="5">
                    <c:v>0.22176682511630971</c:v>
                  </c:pt>
                  <c:pt idx="6">
                    <c:v>0.32217158774973886</c:v>
                  </c:pt>
                  <c:pt idx="7">
                    <c:v>0.46630465561331669</c:v>
                  </c:pt>
                  <c:pt idx="8">
                    <c:v>0.49486921921747101</c:v>
                  </c:pt>
                </c:numCache>
              </c:numRef>
            </c:plus>
            <c:minus>
              <c:numRef>
                <c:f>Graph!$C$35:$C$43</c:f>
                <c:numCache>
                  <c:formatCode>General</c:formatCode>
                  <c:ptCount val="9"/>
                  <c:pt idx="0">
                    <c:v>0.29895319168329831</c:v>
                  </c:pt>
                  <c:pt idx="1">
                    <c:v>0.1854106091505926</c:v>
                  </c:pt>
                  <c:pt idx="2">
                    <c:v>0.16672115025754652</c:v>
                  </c:pt>
                  <c:pt idx="3">
                    <c:v>0.2898233095332759</c:v>
                  </c:pt>
                  <c:pt idx="4">
                    <c:v>0.10674569446482074</c:v>
                  </c:pt>
                  <c:pt idx="5">
                    <c:v>0.22176682511630971</c:v>
                  </c:pt>
                  <c:pt idx="6">
                    <c:v>0.32217158774973886</c:v>
                  </c:pt>
                  <c:pt idx="7">
                    <c:v>0.46630465561331669</c:v>
                  </c:pt>
                  <c:pt idx="8">
                    <c:v>0.49486921921747101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Graph!$A$35:$A$43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30</c:v>
                </c:pt>
                <c:pt idx="7">
                  <c:v>100</c:v>
                </c:pt>
                <c:pt idx="8">
                  <c:v>300</c:v>
                </c:pt>
              </c:numCache>
            </c:numRef>
          </c:xVal>
          <c:yVal>
            <c:numRef>
              <c:f>Graph!$B$35:$B$43</c:f>
              <c:numCache>
                <c:formatCode>General</c:formatCode>
                <c:ptCount val="9"/>
                <c:pt idx="0">
                  <c:v>1</c:v>
                </c:pt>
                <c:pt idx="1">
                  <c:v>1.0401392586524676</c:v>
                </c:pt>
                <c:pt idx="2">
                  <c:v>1.2446904627097615</c:v>
                </c:pt>
                <c:pt idx="3">
                  <c:v>1.0866752599053138</c:v>
                </c:pt>
                <c:pt idx="4">
                  <c:v>0.76818734866463478</c:v>
                </c:pt>
                <c:pt idx="5">
                  <c:v>1.0943971280914577</c:v>
                </c:pt>
                <c:pt idx="6">
                  <c:v>1.060413680114684</c:v>
                </c:pt>
                <c:pt idx="7">
                  <c:v>1.4790810856392529</c:v>
                </c:pt>
                <c:pt idx="8">
                  <c:v>2.2629651491970946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F4-418C-BCE8-60086F9A8647}"/>
            </c:ext>
          </c:extLst>
        </c:ser>
        <c:ser>
          <c:idx val="4"/>
          <c:order val="4"/>
          <c:tx>
            <c:strRef>
              <c:f>Graph!$E$1</c:f>
              <c:strCache>
                <c:ptCount val="1"/>
                <c:pt idx="0">
                  <c:v>Nano H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Graph!$G$2:$G$10</c:f>
                <c:numCache>
                  <c:formatCode>General</c:formatCode>
                  <c:ptCount val="9"/>
                  <c:pt idx="0">
                    <c:v>0.27603555557726406</c:v>
                  </c:pt>
                  <c:pt idx="1">
                    <c:v>0.28360270532770898</c:v>
                  </c:pt>
                  <c:pt idx="2">
                    <c:v>0.28296259615589475</c:v>
                  </c:pt>
                  <c:pt idx="3">
                    <c:v>0.14292208961948744</c:v>
                  </c:pt>
                  <c:pt idx="4">
                    <c:v>0.46301300417478469</c:v>
                  </c:pt>
                  <c:pt idx="5">
                    <c:v>0.14937797014377352</c:v>
                  </c:pt>
                  <c:pt idx="6">
                    <c:v>0.33666449314050184</c:v>
                  </c:pt>
                  <c:pt idx="7">
                    <c:v>0.48803485778321698</c:v>
                  </c:pt>
                  <c:pt idx="8">
                    <c:v>0.55948673264022364</c:v>
                  </c:pt>
                </c:numCache>
              </c:numRef>
            </c:plus>
            <c:minus>
              <c:numRef>
                <c:f>Graph!$G$2:$G$10</c:f>
                <c:numCache>
                  <c:formatCode>General</c:formatCode>
                  <c:ptCount val="9"/>
                  <c:pt idx="0">
                    <c:v>0.27603555557726406</c:v>
                  </c:pt>
                  <c:pt idx="1">
                    <c:v>0.28360270532770898</c:v>
                  </c:pt>
                  <c:pt idx="2">
                    <c:v>0.28296259615589475</c:v>
                  </c:pt>
                  <c:pt idx="3">
                    <c:v>0.14292208961948744</c:v>
                  </c:pt>
                  <c:pt idx="4">
                    <c:v>0.46301300417478469</c:v>
                  </c:pt>
                  <c:pt idx="5">
                    <c:v>0.14937797014377352</c:v>
                  </c:pt>
                  <c:pt idx="6">
                    <c:v>0.33666449314050184</c:v>
                  </c:pt>
                  <c:pt idx="7">
                    <c:v>0.48803485778321698</c:v>
                  </c:pt>
                  <c:pt idx="8">
                    <c:v>0.55948673264022364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Graph!$E$2:$E$10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30</c:v>
                </c:pt>
                <c:pt idx="7">
                  <c:v>100</c:v>
                </c:pt>
                <c:pt idx="8">
                  <c:v>300</c:v>
                </c:pt>
              </c:numCache>
            </c:numRef>
          </c:xVal>
          <c:yVal>
            <c:numRef>
              <c:f>Graph!$F$2:$F$10</c:f>
              <c:numCache>
                <c:formatCode>General</c:formatCode>
                <c:ptCount val="9"/>
                <c:pt idx="0">
                  <c:v>0.99999999999999989</c:v>
                </c:pt>
                <c:pt idx="1">
                  <c:v>1.1607756750442242</c:v>
                </c:pt>
                <c:pt idx="2">
                  <c:v>1.0254330629818764</c:v>
                </c:pt>
                <c:pt idx="3">
                  <c:v>0.94076744211919949</c:v>
                </c:pt>
                <c:pt idx="4">
                  <c:v>1.2335591824927963</c:v>
                </c:pt>
                <c:pt idx="5">
                  <c:v>1.1698430181458119</c:v>
                </c:pt>
                <c:pt idx="6">
                  <c:v>1.1576938909471202</c:v>
                </c:pt>
                <c:pt idx="7">
                  <c:v>1.5516616045303342</c:v>
                </c:pt>
                <c:pt idx="8">
                  <c:v>2.6875827464592859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F4-418C-BCE8-60086F9A8647}"/>
            </c:ext>
          </c:extLst>
        </c:ser>
        <c:ser>
          <c:idx val="5"/>
          <c:order val="5"/>
          <c:tx>
            <c:strRef>
              <c:f>Graph!$E$12</c:f>
              <c:strCache>
                <c:ptCount val="1"/>
                <c:pt idx="0">
                  <c:v>Nano I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Graph!$G$13:$G$21</c:f>
                <c:numCache>
                  <c:formatCode>General</c:formatCode>
                  <c:ptCount val="9"/>
                  <c:pt idx="0">
                    <c:v>0.52972805329734496</c:v>
                  </c:pt>
                  <c:pt idx="1">
                    <c:v>0.50522368911601778</c:v>
                  </c:pt>
                  <c:pt idx="2">
                    <c:v>0.48463811197903339</c:v>
                  </c:pt>
                  <c:pt idx="3">
                    <c:v>0.6035185120739196</c:v>
                  </c:pt>
                  <c:pt idx="4">
                    <c:v>0.58418754903103398</c:v>
                  </c:pt>
                  <c:pt idx="5">
                    <c:v>0.46128232374851591</c:v>
                  </c:pt>
                  <c:pt idx="6">
                    <c:v>0.46633711129013522</c:v>
                  </c:pt>
                  <c:pt idx="7">
                    <c:v>0.49066510371659083</c:v>
                  </c:pt>
                  <c:pt idx="8">
                    <c:v>0.93942251049836945</c:v>
                  </c:pt>
                </c:numCache>
              </c:numRef>
            </c:plus>
            <c:minus>
              <c:numRef>
                <c:f>Graph!$G$13:$G$21</c:f>
                <c:numCache>
                  <c:formatCode>General</c:formatCode>
                  <c:ptCount val="9"/>
                  <c:pt idx="0">
                    <c:v>0.52972805329734496</c:v>
                  </c:pt>
                  <c:pt idx="1">
                    <c:v>0.50522368911601778</c:v>
                  </c:pt>
                  <c:pt idx="2">
                    <c:v>0.48463811197903339</c:v>
                  </c:pt>
                  <c:pt idx="3">
                    <c:v>0.6035185120739196</c:v>
                  </c:pt>
                  <c:pt idx="4">
                    <c:v>0.58418754903103398</c:v>
                  </c:pt>
                  <c:pt idx="5">
                    <c:v>0.46128232374851591</c:v>
                  </c:pt>
                  <c:pt idx="6">
                    <c:v>0.46633711129013522</c:v>
                  </c:pt>
                  <c:pt idx="7">
                    <c:v>0.49066510371659083</c:v>
                  </c:pt>
                  <c:pt idx="8">
                    <c:v>0.93942251049836945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Graph!$E$13:$E$21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30</c:v>
                </c:pt>
                <c:pt idx="7">
                  <c:v>100</c:v>
                </c:pt>
                <c:pt idx="8">
                  <c:v>300</c:v>
                </c:pt>
              </c:numCache>
            </c:numRef>
          </c:xVal>
          <c:yVal>
            <c:numRef>
              <c:f>Graph!$F$13:$F$21</c:f>
              <c:numCache>
                <c:formatCode>General</c:formatCode>
                <c:ptCount val="9"/>
                <c:pt idx="0">
                  <c:v>0.99999999999999989</c:v>
                </c:pt>
                <c:pt idx="1">
                  <c:v>0.95576814697926071</c:v>
                </c:pt>
                <c:pt idx="2">
                  <c:v>0.81013863841298461</c:v>
                </c:pt>
                <c:pt idx="3">
                  <c:v>0.98010876916140688</c:v>
                </c:pt>
                <c:pt idx="4">
                  <c:v>0.87508453561767363</c:v>
                </c:pt>
                <c:pt idx="5">
                  <c:v>0.98689134355275032</c:v>
                </c:pt>
                <c:pt idx="6">
                  <c:v>0.82012229486023447</c:v>
                </c:pt>
                <c:pt idx="7">
                  <c:v>0.92846596032461681</c:v>
                </c:pt>
                <c:pt idx="8">
                  <c:v>1.6454604373309289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2F4-418C-BCE8-60086F9A8647}"/>
            </c:ext>
          </c:extLst>
        </c:ser>
        <c:ser>
          <c:idx val="6"/>
          <c:order val="6"/>
          <c:tx>
            <c:strRef>
              <c:f>Graph!$E$23</c:f>
              <c:strCache>
                <c:ptCount val="1"/>
                <c:pt idx="0">
                  <c:v>Nano 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Graph!$G$24:$G$32</c:f>
                <c:numCache>
                  <c:formatCode>General</c:formatCode>
                  <c:ptCount val="9"/>
                  <c:pt idx="0">
                    <c:v>0.22918146323705219</c:v>
                  </c:pt>
                  <c:pt idx="1">
                    <c:v>0.17049081347387529</c:v>
                  </c:pt>
                  <c:pt idx="2">
                    <c:v>0.31084019869959306</c:v>
                  </c:pt>
                  <c:pt idx="3">
                    <c:v>0.17481546630099612</c:v>
                  </c:pt>
                  <c:pt idx="4">
                    <c:v>0.32489881426669615</c:v>
                  </c:pt>
                  <c:pt idx="5">
                    <c:v>0.23751800143185117</c:v>
                  </c:pt>
                  <c:pt idx="6">
                    <c:v>0.28005473187623592</c:v>
                  </c:pt>
                  <c:pt idx="7">
                    <c:v>0.21486072775279025</c:v>
                  </c:pt>
                  <c:pt idx="8">
                    <c:v>0.20151444479075756</c:v>
                  </c:pt>
                </c:numCache>
              </c:numRef>
            </c:plus>
            <c:minus>
              <c:numRef>
                <c:f>Graph!$G$24:$G$32</c:f>
                <c:numCache>
                  <c:formatCode>General</c:formatCode>
                  <c:ptCount val="9"/>
                  <c:pt idx="0">
                    <c:v>0.22918146323705219</c:v>
                  </c:pt>
                  <c:pt idx="1">
                    <c:v>0.17049081347387529</c:v>
                  </c:pt>
                  <c:pt idx="2">
                    <c:v>0.31084019869959306</c:v>
                  </c:pt>
                  <c:pt idx="3">
                    <c:v>0.17481546630099612</c:v>
                  </c:pt>
                  <c:pt idx="4">
                    <c:v>0.32489881426669615</c:v>
                  </c:pt>
                  <c:pt idx="5">
                    <c:v>0.23751800143185117</c:v>
                  </c:pt>
                  <c:pt idx="6">
                    <c:v>0.28005473187623592</c:v>
                  </c:pt>
                  <c:pt idx="7">
                    <c:v>0.21486072775279025</c:v>
                  </c:pt>
                  <c:pt idx="8">
                    <c:v>0.20151444479075756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Graph!$E$24:$E$32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30</c:v>
                </c:pt>
                <c:pt idx="7">
                  <c:v>100</c:v>
                </c:pt>
                <c:pt idx="8">
                  <c:v>300</c:v>
                </c:pt>
              </c:numCache>
            </c:numRef>
          </c:xVal>
          <c:yVal>
            <c:numRef>
              <c:f>Graph!$F$24:$F$32</c:f>
              <c:numCache>
                <c:formatCode>General</c:formatCode>
                <c:ptCount val="9"/>
                <c:pt idx="0">
                  <c:v>1</c:v>
                </c:pt>
                <c:pt idx="1">
                  <c:v>1.0068882985434005</c:v>
                </c:pt>
                <c:pt idx="2">
                  <c:v>0.93126480119094379</c:v>
                </c:pt>
                <c:pt idx="3">
                  <c:v>1.0829010874932865</c:v>
                </c:pt>
                <c:pt idx="4">
                  <c:v>0.89426047212419835</c:v>
                </c:pt>
                <c:pt idx="5">
                  <c:v>0.88847877099200867</c:v>
                </c:pt>
                <c:pt idx="6">
                  <c:v>1.0081354734759054</c:v>
                </c:pt>
                <c:pt idx="7">
                  <c:v>1.1082266686371549</c:v>
                </c:pt>
                <c:pt idx="8">
                  <c:v>1.5021969743391954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2F4-418C-BCE8-60086F9A8647}"/>
            </c:ext>
          </c:extLst>
        </c:ser>
        <c:ser>
          <c:idx val="7"/>
          <c:order val="7"/>
          <c:tx>
            <c:strRef>
              <c:f>Graph!$E$34</c:f>
              <c:strCache>
                <c:ptCount val="1"/>
                <c:pt idx="0">
                  <c:v>Nano M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Graph!$G$35:$G$43</c:f>
                <c:numCache>
                  <c:formatCode>General</c:formatCode>
                  <c:ptCount val="9"/>
                  <c:pt idx="0">
                    <c:v>0.1628262209890346</c:v>
                  </c:pt>
                  <c:pt idx="1">
                    <c:v>0.1187764982074638</c:v>
                  </c:pt>
                  <c:pt idx="2">
                    <c:v>0.1020461573604225</c:v>
                  </c:pt>
                  <c:pt idx="3">
                    <c:v>8.574013167298962E-2</c:v>
                  </c:pt>
                  <c:pt idx="4">
                    <c:v>8.196366846145646E-2</c:v>
                  </c:pt>
                  <c:pt idx="5">
                    <c:v>9.7563358206789144E-2</c:v>
                  </c:pt>
                  <c:pt idx="6">
                    <c:v>0.17026077685682023</c:v>
                  </c:pt>
                  <c:pt idx="7">
                    <c:v>0.22627682103137722</c:v>
                  </c:pt>
                  <c:pt idx="8">
                    <c:v>0.76932603241033026</c:v>
                  </c:pt>
                </c:numCache>
              </c:numRef>
            </c:plus>
            <c:minus>
              <c:numRef>
                <c:f>Graph!$G$35:$G$43</c:f>
                <c:numCache>
                  <c:formatCode>General</c:formatCode>
                  <c:ptCount val="9"/>
                  <c:pt idx="0">
                    <c:v>0.1628262209890346</c:v>
                  </c:pt>
                  <c:pt idx="1">
                    <c:v>0.1187764982074638</c:v>
                  </c:pt>
                  <c:pt idx="2">
                    <c:v>0.1020461573604225</c:v>
                  </c:pt>
                  <c:pt idx="3">
                    <c:v>8.574013167298962E-2</c:v>
                  </c:pt>
                  <c:pt idx="4">
                    <c:v>8.196366846145646E-2</c:v>
                  </c:pt>
                  <c:pt idx="5">
                    <c:v>9.7563358206789144E-2</c:v>
                  </c:pt>
                  <c:pt idx="6">
                    <c:v>0.17026077685682023</c:v>
                  </c:pt>
                  <c:pt idx="7">
                    <c:v>0.22627682103137722</c:v>
                  </c:pt>
                  <c:pt idx="8">
                    <c:v>0.76932603241033026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Graph!$E$35:$E$43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30</c:v>
                </c:pt>
                <c:pt idx="7">
                  <c:v>100</c:v>
                </c:pt>
                <c:pt idx="8">
                  <c:v>300</c:v>
                </c:pt>
              </c:numCache>
            </c:numRef>
          </c:xVal>
          <c:yVal>
            <c:numRef>
              <c:f>Graph!$F$35:$F$43</c:f>
              <c:numCache>
                <c:formatCode>General</c:formatCode>
                <c:ptCount val="9"/>
                <c:pt idx="0">
                  <c:v>1.0000000000000002</c:v>
                </c:pt>
                <c:pt idx="1">
                  <c:v>1.0101959682771964</c:v>
                </c:pt>
                <c:pt idx="2">
                  <c:v>0.96856261991758963</c:v>
                </c:pt>
                <c:pt idx="3">
                  <c:v>1.0347106913822437</c:v>
                </c:pt>
                <c:pt idx="4">
                  <c:v>1.0503886066114092</c:v>
                </c:pt>
                <c:pt idx="5">
                  <c:v>0.96109629877970049</c:v>
                </c:pt>
                <c:pt idx="6">
                  <c:v>0.93800642882869834</c:v>
                </c:pt>
                <c:pt idx="7">
                  <c:v>1.0322823247985611</c:v>
                </c:pt>
                <c:pt idx="8">
                  <c:v>1.4203044972352414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2F4-418C-BCE8-60086F9A8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435720"/>
        <c:axId val="313772928"/>
      </c:scatterChart>
      <c:valAx>
        <c:axId val="3164357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72928"/>
        <c:crosses val="autoZero"/>
        <c:crossBetween val="midCat"/>
      </c:valAx>
      <c:valAx>
        <c:axId val="31377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Fold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435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15</xdr:row>
      <xdr:rowOff>85725</xdr:rowOff>
    </xdr:from>
    <xdr:to>
      <xdr:col>19</xdr:col>
      <xdr:colOff>9525</xdr:colOff>
      <xdr:row>38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workbookViewId="0">
      <selection activeCell="A24" sqref="A24:A25"/>
    </sheetView>
  </sheetViews>
  <sheetFormatPr defaultRowHeight="14.5" x14ac:dyDescent="0.35"/>
  <cols>
    <col min="1" max="1" width="29.6328125" customWidth="1"/>
  </cols>
  <sheetData>
    <row r="1" spans="1:18" x14ac:dyDescent="0.35">
      <c r="A1" t="s">
        <v>40</v>
      </c>
    </row>
    <row r="2" spans="1:18" x14ac:dyDescent="0.35">
      <c r="A2" t="s">
        <v>37</v>
      </c>
      <c r="B2" s="1">
        <v>0</v>
      </c>
      <c r="C2" s="1">
        <v>0.1</v>
      </c>
      <c r="D2" s="1">
        <v>0.3</v>
      </c>
      <c r="E2" s="1">
        <v>1</v>
      </c>
      <c r="F2" s="1">
        <v>3</v>
      </c>
      <c r="G2" s="1">
        <v>0</v>
      </c>
      <c r="H2" s="1">
        <v>10</v>
      </c>
      <c r="I2" s="1">
        <v>30</v>
      </c>
      <c r="J2" s="1">
        <v>100</v>
      </c>
      <c r="K2" s="1">
        <v>300</v>
      </c>
      <c r="L2" s="1" t="s">
        <v>0</v>
      </c>
    </row>
    <row r="3" spans="1:18" x14ac:dyDescent="0.35">
      <c r="A3" s="25" t="s">
        <v>3</v>
      </c>
      <c r="B3" s="5">
        <v>69803</v>
      </c>
      <c r="C3" s="5">
        <v>93793</v>
      </c>
      <c r="D3" s="5">
        <v>84748</v>
      </c>
      <c r="E3" s="5">
        <v>93182</v>
      </c>
      <c r="F3" s="5">
        <v>81897</v>
      </c>
      <c r="G3" s="5">
        <v>70564</v>
      </c>
      <c r="H3" s="5">
        <v>68543</v>
      </c>
      <c r="I3" s="5">
        <v>81044</v>
      </c>
      <c r="J3" s="5">
        <v>100834</v>
      </c>
      <c r="K3" s="5">
        <v>108149</v>
      </c>
    </row>
    <row r="4" spans="1:18" x14ac:dyDescent="0.35">
      <c r="A4" s="25"/>
      <c r="B4" s="5">
        <v>90593</v>
      </c>
      <c r="C4" s="5">
        <v>87465</v>
      </c>
      <c r="D4" s="5">
        <v>80173</v>
      </c>
      <c r="E4" s="5">
        <v>82248</v>
      </c>
      <c r="F4" s="5">
        <v>85368</v>
      </c>
      <c r="G4" s="5">
        <v>78077</v>
      </c>
      <c r="H4" s="5">
        <v>82230</v>
      </c>
      <c r="I4" s="5">
        <v>78050</v>
      </c>
      <c r="J4" s="5">
        <v>83242</v>
      </c>
      <c r="K4" s="5">
        <v>158099</v>
      </c>
    </row>
    <row r="5" spans="1:18" x14ac:dyDescent="0.35">
      <c r="A5" s="25"/>
      <c r="B5" s="5">
        <v>87442</v>
      </c>
      <c r="C5" s="5">
        <v>76008</v>
      </c>
      <c r="D5" s="5">
        <v>76015</v>
      </c>
      <c r="E5" s="5">
        <v>86435</v>
      </c>
      <c r="F5" s="5">
        <v>82273</v>
      </c>
      <c r="G5" s="5">
        <v>77070</v>
      </c>
      <c r="H5" s="5">
        <v>82281</v>
      </c>
      <c r="I5" s="5">
        <v>89571</v>
      </c>
      <c r="J5" s="5">
        <v>84371</v>
      </c>
      <c r="K5" s="5">
        <v>124984</v>
      </c>
    </row>
    <row r="6" spans="1:18" x14ac:dyDescent="0.35">
      <c r="A6" s="25"/>
      <c r="B6" s="5">
        <v>69791</v>
      </c>
      <c r="C6" s="5">
        <v>90629</v>
      </c>
      <c r="D6" s="5">
        <v>112510</v>
      </c>
      <c r="E6" s="5">
        <v>102083</v>
      </c>
      <c r="F6" s="5">
        <v>81246</v>
      </c>
      <c r="G6" s="5">
        <v>104157</v>
      </c>
      <c r="H6" s="5">
        <v>79156</v>
      </c>
      <c r="I6" s="5">
        <v>70818</v>
      </c>
      <c r="J6" s="5">
        <v>112456</v>
      </c>
      <c r="K6" s="5">
        <v>132222</v>
      </c>
    </row>
    <row r="7" spans="1:18" x14ac:dyDescent="0.35">
      <c r="A7" s="25"/>
      <c r="B7" s="5">
        <v>91642</v>
      </c>
      <c r="C7" s="5">
        <v>86454</v>
      </c>
      <c r="D7" s="5">
        <v>86458</v>
      </c>
      <c r="E7" s="5">
        <v>77090</v>
      </c>
      <c r="F7" s="5">
        <v>92720</v>
      </c>
      <c r="G7" s="5">
        <v>85424</v>
      </c>
      <c r="H7" s="5">
        <v>72920</v>
      </c>
      <c r="I7" s="5">
        <v>78132</v>
      </c>
      <c r="J7" s="5">
        <v>96888</v>
      </c>
      <c r="K7" s="5">
        <v>141686</v>
      </c>
    </row>
    <row r="8" spans="1:18" x14ac:dyDescent="0.35">
      <c r="A8" s="25"/>
      <c r="B8" s="5">
        <v>68774</v>
      </c>
      <c r="C8" s="5">
        <v>100026</v>
      </c>
      <c r="D8" s="5">
        <v>90645</v>
      </c>
      <c r="E8" s="5">
        <v>87519</v>
      </c>
      <c r="F8" s="5">
        <v>93762</v>
      </c>
      <c r="G8" s="5">
        <v>89591</v>
      </c>
      <c r="H8" s="5">
        <v>81260</v>
      </c>
      <c r="I8" s="5">
        <v>93758</v>
      </c>
      <c r="J8" s="5">
        <v>102074</v>
      </c>
      <c r="K8" s="5">
        <v>138512</v>
      </c>
    </row>
    <row r="10" spans="1:18" x14ac:dyDescent="0.35">
      <c r="A10" s="25" t="s">
        <v>4</v>
      </c>
      <c r="B10" s="6">
        <v>5969</v>
      </c>
      <c r="C10" s="6">
        <v>4994</v>
      </c>
      <c r="D10" s="6">
        <v>6009</v>
      </c>
      <c r="E10" s="6">
        <v>3010</v>
      </c>
      <c r="F10" s="6">
        <v>5023</v>
      </c>
      <c r="G10" s="6">
        <v>2011</v>
      </c>
      <c r="H10" s="6">
        <v>3019</v>
      </c>
      <c r="I10" s="6">
        <v>4028</v>
      </c>
      <c r="J10" s="6">
        <v>6045</v>
      </c>
      <c r="K10" s="6">
        <v>4031</v>
      </c>
    </row>
    <row r="11" spans="1:18" x14ac:dyDescent="0.35">
      <c r="A11" s="25"/>
      <c r="B11" s="6">
        <v>6055</v>
      </c>
      <c r="C11" s="6">
        <v>4036</v>
      </c>
      <c r="D11" s="6">
        <v>6054</v>
      </c>
      <c r="E11" s="6">
        <v>5045</v>
      </c>
      <c r="F11" s="6">
        <v>9079</v>
      </c>
      <c r="G11" s="6">
        <v>6052</v>
      </c>
      <c r="H11" s="6">
        <v>3026</v>
      </c>
      <c r="I11" s="6">
        <v>4034</v>
      </c>
      <c r="J11" s="6">
        <v>3025</v>
      </c>
      <c r="K11" s="6">
        <v>4032</v>
      </c>
    </row>
    <row r="12" spans="1:18" x14ac:dyDescent="0.35">
      <c r="A12" s="25"/>
      <c r="B12" s="6">
        <v>5044</v>
      </c>
      <c r="C12" s="6">
        <v>4036</v>
      </c>
      <c r="D12" s="6">
        <v>4037</v>
      </c>
      <c r="E12" s="6">
        <v>2018</v>
      </c>
      <c r="F12" s="6">
        <v>4037</v>
      </c>
      <c r="G12" s="6">
        <v>3028</v>
      </c>
      <c r="H12" s="6">
        <v>4037</v>
      </c>
      <c r="I12" s="6">
        <v>6056</v>
      </c>
      <c r="J12" s="6">
        <v>5046</v>
      </c>
      <c r="K12" s="6">
        <v>5047</v>
      </c>
    </row>
    <row r="13" spans="1:18" x14ac:dyDescent="0.35">
      <c r="A13" s="25"/>
      <c r="B13" s="6">
        <v>6057</v>
      </c>
      <c r="C13" s="6">
        <v>4038</v>
      </c>
      <c r="D13" s="6">
        <v>4038</v>
      </c>
      <c r="E13" s="6">
        <v>6056</v>
      </c>
      <c r="F13" s="6">
        <v>3028</v>
      </c>
      <c r="G13" s="6">
        <v>7065</v>
      </c>
      <c r="H13" s="6">
        <v>4037</v>
      </c>
      <c r="I13" s="6">
        <v>2018</v>
      </c>
      <c r="J13" s="6">
        <v>4037</v>
      </c>
      <c r="K13" s="6">
        <v>3027</v>
      </c>
    </row>
    <row r="14" spans="1:18" x14ac:dyDescent="0.35">
      <c r="A14" s="25"/>
      <c r="B14" s="6">
        <v>3028</v>
      </c>
      <c r="C14" s="6">
        <v>5047</v>
      </c>
      <c r="D14" s="6">
        <v>6057</v>
      </c>
      <c r="E14" s="6">
        <v>2019</v>
      </c>
      <c r="F14" s="6">
        <v>5048</v>
      </c>
      <c r="G14" s="6">
        <v>4038</v>
      </c>
      <c r="H14" s="6">
        <v>5048</v>
      </c>
      <c r="I14" s="6">
        <v>7067</v>
      </c>
      <c r="J14" s="6">
        <v>1010</v>
      </c>
      <c r="K14" s="6">
        <v>5048</v>
      </c>
    </row>
    <row r="15" spans="1:18" x14ac:dyDescent="0.35">
      <c r="A15" s="25"/>
      <c r="B15" s="6">
        <v>7068</v>
      </c>
      <c r="C15" s="6">
        <v>3029</v>
      </c>
      <c r="D15" s="6">
        <v>6058</v>
      </c>
      <c r="E15" s="6">
        <v>3029</v>
      </c>
      <c r="F15" s="6">
        <v>3029</v>
      </c>
      <c r="G15" s="6">
        <v>6058</v>
      </c>
      <c r="H15" s="6">
        <v>4038</v>
      </c>
      <c r="I15" s="6">
        <v>5048</v>
      </c>
      <c r="J15" s="6">
        <v>7066</v>
      </c>
      <c r="K15" s="6">
        <v>7064</v>
      </c>
      <c r="P15" t="s">
        <v>29</v>
      </c>
    </row>
    <row r="16" spans="1:18" x14ac:dyDescent="0.35">
      <c r="P16">
        <v>0</v>
      </c>
      <c r="Q16">
        <f>B35</f>
        <v>0.99999999999999967</v>
      </c>
      <c r="R16">
        <f>B36</f>
        <v>0.14554727325622438</v>
      </c>
    </row>
    <row r="17" spans="1:18" x14ac:dyDescent="0.35">
      <c r="A17" s="25" t="s">
        <v>5</v>
      </c>
      <c r="B17">
        <f t="shared" ref="B17:K17" si="0">B3-B10</f>
        <v>63834</v>
      </c>
      <c r="C17">
        <f t="shared" si="0"/>
        <v>88799</v>
      </c>
      <c r="D17">
        <f t="shared" si="0"/>
        <v>78739</v>
      </c>
      <c r="E17">
        <f t="shared" si="0"/>
        <v>90172</v>
      </c>
      <c r="F17">
        <f t="shared" si="0"/>
        <v>76874</v>
      </c>
      <c r="G17">
        <f t="shared" si="0"/>
        <v>68553</v>
      </c>
      <c r="H17">
        <f t="shared" si="0"/>
        <v>65524</v>
      </c>
      <c r="I17">
        <f t="shared" si="0"/>
        <v>77016</v>
      </c>
      <c r="J17">
        <f t="shared" si="0"/>
        <v>94789</v>
      </c>
      <c r="K17">
        <f t="shared" si="0"/>
        <v>104118</v>
      </c>
      <c r="P17">
        <v>0.1</v>
      </c>
      <c r="Q17">
        <f>C35</f>
        <v>1.1051977578937657</v>
      </c>
      <c r="R17">
        <f>C36</f>
        <v>0.10831565170059146</v>
      </c>
    </row>
    <row r="18" spans="1:18" x14ac:dyDescent="0.35">
      <c r="A18" s="25"/>
      <c r="B18">
        <f t="shared" ref="B18:K18" si="1">B4-B11</f>
        <v>84538</v>
      </c>
      <c r="C18">
        <f t="shared" si="1"/>
        <v>83429</v>
      </c>
      <c r="D18">
        <f t="shared" si="1"/>
        <v>74119</v>
      </c>
      <c r="E18">
        <f t="shared" si="1"/>
        <v>77203</v>
      </c>
      <c r="F18">
        <f t="shared" si="1"/>
        <v>76289</v>
      </c>
      <c r="G18">
        <f t="shared" si="1"/>
        <v>72025</v>
      </c>
      <c r="H18">
        <f t="shared" si="1"/>
        <v>79204</v>
      </c>
      <c r="I18">
        <f t="shared" si="1"/>
        <v>74016</v>
      </c>
      <c r="J18">
        <f t="shared" si="1"/>
        <v>80217</v>
      </c>
      <c r="K18">
        <f t="shared" si="1"/>
        <v>154067</v>
      </c>
      <c r="P18">
        <v>0.3</v>
      </c>
      <c r="Q18">
        <f>D35</f>
        <v>1.0815416922150296</v>
      </c>
      <c r="R18">
        <f>D36</f>
        <v>0.17243341858244965</v>
      </c>
    </row>
    <row r="19" spans="1:18" x14ac:dyDescent="0.35">
      <c r="A19" s="25"/>
      <c r="B19">
        <f t="shared" ref="B19:K19" si="2">B5-B12</f>
        <v>82398</v>
      </c>
      <c r="C19">
        <f t="shared" si="2"/>
        <v>71972</v>
      </c>
      <c r="D19">
        <f t="shared" si="2"/>
        <v>71978</v>
      </c>
      <c r="E19">
        <f t="shared" si="2"/>
        <v>84417</v>
      </c>
      <c r="F19">
        <f t="shared" si="2"/>
        <v>78236</v>
      </c>
      <c r="G19">
        <f t="shared" si="2"/>
        <v>74042</v>
      </c>
      <c r="H19">
        <f t="shared" si="2"/>
        <v>78244</v>
      </c>
      <c r="I19">
        <f t="shared" si="2"/>
        <v>83515</v>
      </c>
      <c r="J19">
        <f t="shared" si="2"/>
        <v>79325</v>
      </c>
      <c r="K19">
        <f t="shared" si="2"/>
        <v>119937</v>
      </c>
      <c r="P19">
        <v>1</v>
      </c>
      <c r="Q19">
        <f>E35</f>
        <v>1.1012583360012156</v>
      </c>
      <c r="R19">
        <f>E36</f>
        <v>0.10207455851668866</v>
      </c>
    </row>
    <row r="20" spans="1:18" x14ac:dyDescent="0.35">
      <c r="A20" s="25"/>
      <c r="B20">
        <f t="shared" ref="B20:K20" si="3">B6-B13</f>
        <v>63734</v>
      </c>
      <c r="C20">
        <f t="shared" si="3"/>
        <v>86591</v>
      </c>
      <c r="D20">
        <f t="shared" si="3"/>
        <v>108472</v>
      </c>
      <c r="E20">
        <f t="shared" si="3"/>
        <v>96027</v>
      </c>
      <c r="F20">
        <f t="shared" si="3"/>
        <v>78218</v>
      </c>
      <c r="G20">
        <f t="shared" si="3"/>
        <v>97092</v>
      </c>
      <c r="H20">
        <f t="shared" si="3"/>
        <v>75119</v>
      </c>
      <c r="I20">
        <f t="shared" si="3"/>
        <v>68800</v>
      </c>
      <c r="J20">
        <f t="shared" si="3"/>
        <v>108419</v>
      </c>
      <c r="K20">
        <f t="shared" si="3"/>
        <v>129195</v>
      </c>
      <c r="P20">
        <v>3</v>
      </c>
      <c r="Q20">
        <f>F35</f>
        <v>1.0592421767747746</v>
      </c>
      <c r="R20">
        <f>F36</f>
        <v>8.0943698627186644E-2</v>
      </c>
    </row>
    <row r="21" spans="1:18" x14ac:dyDescent="0.35">
      <c r="A21" s="25"/>
      <c r="B21">
        <f t="shared" ref="B21:K21" si="4">B7-B14</f>
        <v>88614</v>
      </c>
      <c r="C21">
        <f t="shared" si="4"/>
        <v>81407</v>
      </c>
      <c r="D21">
        <f t="shared" si="4"/>
        <v>80401</v>
      </c>
      <c r="E21">
        <f t="shared" si="4"/>
        <v>75071</v>
      </c>
      <c r="F21">
        <f t="shared" si="4"/>
        <v>87672</v>
      </c>
      <c r="G21">
        <f t="shared" si="4"/>
        <v>81386</v>
      </c>
      <c r="H21">
        <f t="shared" si="4"/>
        <v>67872</v>
      </c>
      <c r="I21">
        <f t="shared" si="4"/>
        <v>71065</v>
      </c>
      <c r="J21">
        <f t="shared" si="4"/>
        <v>95878</v>
      </c>
      <c r="K21">
        <f t="shared" si="4"/>
        <v>136638</v>
      </c>
      <c r="P21">
        <v>10</v>
      </c>
      <c r="Q21">
        <f>H35</f>
        <v>0.96192434790630033</v>
      </c>
      <c r="R21">
        <f>H36</f>
        <v>7.5039572853136435E-2</v>
      </c>
    </row>
    <row r="22" spans="1:18" x14ac:dyDescent="0.35">
      <c r="A22" s="25"/>
      <c r="B22">
        <f t="shared" ref="B22:K22" si="5">B8-B15</f>
        <v>61706</v>
      </c>
      <c r="C22">
        <f t="shared" si="5"/>
        <v>96997</v>
      </c>
      <c r="D22">
        <f t="shared" si="5"/>
        <v>84587</v>
      </c>
      <c r="E22">
        <f t="shared" si="5"/>
        <v>84490</v>
      </c>
      <c r="F22">
        <f t="shared" si="5"/>
        <v>90733</v>
      </c>
      <c r="G22">
        <f t="shared" si="5"/>
        <v>83533</v>
      </c>
      <c r="H22">
        <f t="shared" si="5"/>
        <v>77222</v>
      </c>
      <c r="I22">
        <f t="shared" si="5"/>
        <v>88710</v>
      </c>
      <c r="J22">
        <f t="shared" si="5"/>
        <v>95008</v>
      </c>
      <c r="K22">
        <f t="shared" si="5"/>
        <v>131448</v>
      </c>
      <c r="P22">
        <v>30</v>
      </c>
      <c r="Q22">
        <f>I35</f>
        <v>1.0051972152736703</v>
      </c>
      <c r="R22">
        <f>I36</f>
        <v>9.9303768169023199E-2</v>
      </c>
    </row>
    <row r="23" spans="1:18" x14ac:dyDescent="0.35">
      <c r="P23">
        <v>100</v>
      </c>
      <c r="Q23">
        <f>J35</f>
        <v>1.2016560765311382</v>
      </c>
      <c r="R23">
        <f>J36</f>
        <v>0.14271767863779342</v>
      </c>
    </row>
    <row r="24" spans="1:18" x14ac:dyDescent="0.35">
      <c r="A24" s="3" t="s">
        <v>1</v>
      </c>
      <c r="B24" s="2">
        <f>AVERAGE(B17:B22,G17:G22)</f>
        <v>76787.916666666672</v>
      </c>
      <c r="C24">
        <f>AVERAGE(C17:C22)</f>
        <v>84865.833333333328</v>
      </c>
      <c r="D24">
        <f>AVERAGE(D17:D22)</f>
        <v>83049.333333333328</v>
      </c>
      <c r="E24">
        <f>AVERAGE(E17:E22)</f>
        <v>84563.333333333328</v>
      </c>
      <c r="F24">
        <f>AVERAGE(F17:F22)</f>
        <v>81337</v>
      </c>
      <c r="G24" s="2">
        <f>AVERAGE(G17:G22,B17:B22)</f>
        <v>76787.916666666672</v>
      </c>
      <c r="H24">
        <f>AVERAGE(H17:H22)</f>
        <v>73864.166666666672</v>
      </c>
      <c r="I24">
        <f>AVERAGE(I17:I22)</f>
        <v>77187</v>
      </c>
      <c r="J24">
        <f>AVERAGE(J17:J22)</f>
        <v>92272.666666666672</v>
      </c>
      <c r="K24">
        <f>AVERAGE(K17:K22)</f>
        <v>129233.83333333333</v>
      </c>
      <c r="P24">
        <v>300</v>
      </c>
      <c r="Q24">
        <f>K35</f>
        <v>1.6829969993108724</v>
      </c>
      <c r="R24">
        <f>K36</f>
        <v>0.21741959098416197</v>
      </c>
    </row>
    <row r="25" spans="1:18" x14ac:dyDescent="0.35">
      <c r="A25" s="4" t="s">
        <v>2</v>
      </c>
      <c r="B25">
        <f>B24/G24</f>
        <v>1</v>
      </c>
      <c r="C25">
        <f>C24/B24</f>
        <v>1.1051977578937657</v>
      </c>
      <c r="D25">
        <f>D24/B24</f>
        <v>1.0815416922150294</v>
      </c>
      <c r="E25">
        <f>E24/B24</f>
        <v>1.1012583360012154</v>
      </c>
      <c r="F25">
        <f>F24/G24</f>
        <v>1.0592421767747746</v>
      </c>
      <c r="H25">
        <f>H24/G24</f>
        <v>0.96192434790630033</v>
      </c>
      <c r="I25">
        <f>I24/G24</f>
        <v>1.0051972152736703</v>
      </c>
      <c r="J25">
        <f>J24/G24</f>
        <v>1.2016560765311382</v>
      </c>
      <c r="K25">
        <f>K24/G24</f>
        <v>1.6829969993108722</v>
      </c>
    </row>
    <row r="26" spans="1:18" x14ac:dyDescent="0.35">
      <c r="B26" s="1">
        <v>0</v>
      </c>
      <c r="C26" s="1">
        <v>0.1</v>
      </c>
      <c r="D26" s="1">
        <v>0.3</v>
      </c>
      <c r="E26" s="1">
        <v>1</v>
      </c>
      <c r="F26" s="1">
        <v>3</v>
      </c>
      <c r="G26" s="1">
        <v>0</v>
      </c>
      <c r="H26" s="1">
        <v>10</v>
      </c>
      <c r="I26" s="1">
        <v>30</v>
      </c>
      <c r="J26" s="1">
        <v>100</v>
      </c>
      <c r="K26" s="1">
        <v>300</v>
      </c>
      <c r="L26" s="1" t="s">
        <v>0</v>
      </c>
    </row>
    <row r="28" spans="1:18" ht="15" thickBot="1" x14ac:dyDescent="0.4"/>
    <row r="29" spans="1:18" ht="15" thickTop="1" x14ac:dyDescent="0.35">
      <c r="A29" t="s">
        <v>38</v>
      </c>
      <c r="B29" s="8">
        <f>B17/$B$24</f>
        <v>0.83130266806300901</v>
      </c>
      <c r="C29" s="9">
        <f>C17/$B$24</f>
        <v>1.1564189244184468</v>
      </c>
      <c r="D29" s="9">
        <f t="shared" ref="D29:K29" si="6">D17/$B$24</f>
        <v>1.0254087285868545</v>
      </c>
      <c r="E29" s="9">
        <f t="shared" si="6"/>
        <v>1.1742993418018242</v>
      </c>
      <c r="F29" s="9">
        <f t="shared" si="6"/>
        <v>1.0011210531170811</v>
      </c>
      <c r="G29" s="9">
        <f t="shared" si="6"/>
        <v>0.89275764958679471</v>
      </c>
      <c r="H29" s="9">
        <f t="shared" si="6"/>
        <v>0.85331133913213342</v>
      </c>
      <c r="I29" s="9">
        <f t="shared" si="6"/>
        <v>1.002970302402179</v>
      </c>
      <c r="J29" s="9">
        <f t="shared" si="6"/>
        <v>1.2344259893320888</v>
      </c>
      <c r="K29" s="10">
        <f t="shared" si="6"/>
        <v>1.3559164582101133</v>
      </c>
    </row>
    <row r="30" spans="1:18" x14ac:dyDescent="0.35">
      <c r="A30" s="6" t="s">
        <v>38</v>
      </c>
      <c r="B30" s="11">
        <f t="shared" ref="B30:K30" si="7">B18/$B$24</f>
        <v>1.1009284229832166</v>
      </c>
      <c r="C30" s="12">
        <f t="shared" si="7"/>
        <v>1.086486046524247</v>
      </c>
      <c r="D30" s="12">
        <f t="shared" si="7"/>
        <v>0.96524301240972155</v>
      </c>
      <c r="E30" s="12">
        <f t="shared" si="7"/>
        <v>1.0054055813903011</v>
      </c>
      <c r="F30" s="12">
        <f t="shared" si="7"/>
        <v>0.99350266697776879</v>
      </c>
      <c r="G30" s="12">
        <f t="shared" si="7"/>
        <v>0.93797309689567032</v>
      </c>
      <c r="H30" s="12">
        <f t="shared" si="7"/>
        <v>1.031464368851436</v>
      </c>
      <c r="I30" s="12">
        <f t="shared" si="7"/>
        <v>0.96390165553391094</v>
      </c>
      <c r="J30" s="12">
        <f t="shared" si="7"/>
        <v>1.0446565486106212</v>
      </c>
      <c r="K30" s="13">
        <f t="shared" si="7"/>
        <v>2.0063964056844878</v>
      </c>
    </row>
    <row r="31" spans="1:18" x14ac:dyDescent="0.35">
      <c r="A31" s="6" t="s">
        <v>38</v>
      </c>
      <c r="B31" s="11">
        <f t="shared" ref="B31:K31" si="8">B19/$B$24</f>
        <v>1.0730594548838521</v>
      </c>
      <c r="C31" s="12">
        <f t="shared" si="8"/>
        <v>0.93728288413433092</v>
      </c>
      <c r="D31" s="12">
        <f t="shared" si="8"/>
        <v>0.93736102142806754</v>
      </c>
      <c r="E31" s="12">
        <f t="shared" si="8"/>
        <v>1.0993526542261964</v>
      </c>
      <c r="F31" s="12">
        <f t="shared" si="8"/>
        <v>1.0188582187952748</v>
      </c>
      <c r="G31" s="12">
        <f t="shared" si="8"/>
        <v>0.96424025047343598</v>
      </c>
      <c r="H31" s="12">
        <f t="shared" si="8"/>
        <v>1.0189624018535901</v>
      </c>
      <c r="I31" s="12">
        <f t="shared" si="8"/>
        <v>1.0876060144011372</v>
      </c>
      <c r="J31" s="12">
        <f t="shared" si="8"/>
        <v>1.0330401376084561</v>
      </c>
      <c r="K31" s="13">
        <f t="shared" si="8"/>
        <v>1.5619254331464911</v>
      </c>
    </row>
    <row r="32" spans="1:18" x14ac:dyDescent="0.35">
      <c r="A32" s="6" t="s">
        <v>38</v>
      </c>
      <c r="B32" s="11">
        <f t="shared" ref="B32:K32" si="9">B20/$B$24</f>
        <v>0.83000037983406671</v>
      </c>
      <c r="C32" s="12">
        <f t="shared" si="9"/>
        <v>1.1276644003234015</v>
      </c>
      <c r="D32" s="12">
        <f t="shared" si="9"/>
        <v>1.4126180876982597</v>
      </c>
      <c r="E32" s="12">
        <f t="shared" si="9"/>
        <v>1.2505483176063941</v>
      </c>
      <c r="F32" s="12">
        <f t="shared" si="9"/>
        <v>1.0186238069140652</v>
      </c>
      <c r="G32" s="12">
        <f t="shared" si="9"/>
        <v>1.2644176872446293</v>
      </c>
      <c r="H32" s="12">
        <f t="shared" si="9"/>
        <v>0.97826589469914427</v>
      </c>
      <c r="I32" s="12">
        <f t="shared" si="9"/>
        <v>0.89597430151228219</v>
      </c>
      <c r="J32" s="12">
        <f t="shared" si="9"/>
        <v>1.4119278749369204</v>
      </c>
      <c r="K32" s="13">
        <f t="shared" si="9"/>
        <v>1.6824912773819665</v>
      </c>
    </row>
    <row r="33" spans="1:11" x14ac:dyDescent="0.35">
      <c r="A33" s="6" t="s">
        <v>38</v>
      </c>
      <c r="B33" s="11">
        <f t="shared" ref="B33:K33" si="10">B21/$B$24</f>
        <v>1.1540096911949036</v>
      </c>
      <c r="C33" s="12">
        <f t="shared" si="10"/>
        <v>1.0601537785350341</v>
      </c>
      <c r="D33" s="12">
        <f t="shared" si="10"/>
        <v>1.047052758951875</v>
      </c>
      <c r="E33" s="12">
        <f t="shared" si="10"/>
        <v>0.97764079634925194</v>
      </c>
      <c r="F33" s="12">
        <f t="shared" si="10"/>
        <v>1.1417421360782674</v>
      </c>
      <c r="G33" s="12">
        <f t="shared" si="10"/>
        <v>1.0598802980069564</v>
      </c>
      <c r="H33" s="12">
        <f t="shared" si="10"/>
        <v>0.88388906674769785</v>
      </c>
      <c r="I33" s="12">
        <f t="shared" si="10"/>
        <v>0.92547112989782454</v>
      </c>
      <c r="J33" s="12">
        <f t="shared" si="10"/>
        <v>1.2486079081452701</v>
      </c>
      <c r="K33" s="13">
        <f t="shared" si="10"/>
        <v>1.7794205902621396</v>
      </c>
    </row>
    <row r="34" spans="1:11" ht="15" thickBot="1" x14ac:dyDescent="0.4">
      <c r="A34" s="6" t="s">
        <v>38</v>
      </c>
      <c r="B34" s="14">
        <f t="shared" ref="B34:K34" si="11">B22/$B$24</f>
        <v>0.80358997455111747</v>
      </c>
      <c r="C34" s="15">
        <f t="shared" si="11"/>
        <v>1.2631805134271341</v>
      </c>
      <c r="D34" s="15">
        <f t="shared" si="11"/>
        <v>1.1015665442153983</v>
      </c>
      <c r="E34" s="15">
        <f t="shared" si="11"/>
        <v>1.1003033246333245</v>
      </c>
      <c r="F34" s="15">
        <f t="shared" si="11"/>
        <v>1.1816051787661903</v>
      </c>
      <c r="G34" s="15">
        <f t="shared" si="11"/>
        <v>1.0878404262823469</v>
      </c>
      <c r="H34" s="15">
        <f t="shared" si="11"/>
        <v>1.0056530161538002</v>
      </c>
      <c r="I34" s="15">
        <f t="shared" si="11"/>
        <v>1.1552598878946883</v>
      </c>
      <c r="J34" s="15">
        <f t="shared" si="11"/>
        <v>1.2372780005534725</v>
      </c>
      <c r="K34" s="16">
        <f t="shared" si="11"/>
        <v>1.7118318311800358</v>
      </c>
    </row>
    <row r="35" spans="1:11" ht="15" thickTop="1" x14ac:dyDescent="0.35">
      <c r="A35" t="s">
        <v>9</v>
      </c>
      <c r="B35">
        <f>AVERAGE(B29:B34,G29:G34)</f>
        <v>0.99999999999999967</v>
      </c>
      <c r="C35">
        <f t="shared" ref="C35:K35" si="12">AVERAGE(C29:C34)</f>
        <v>1.1051977578937657</v>
      </c>
      <c r="D35">
        <f t="shared" si="12"/>
        <v>1.0815416922150296</v>
      </c>
      <c r="E35">
        <f t="shared" si="12"/>
        <v>1.1012583360012156</v>
      </c>
      <c r="F35">
        <f t="shared" si="12"/>
        <v>1.0592421767747746</v>
      </c>
      <c r="G35">
        <f>AVERAGE(G29:G34,B29:B34)</f>
        <v>1</v>
      </c>
      <c r="H35">
        <f t="shared" si="12"/>
        <v>0.96192434790630033</v>
      </c>
      <c r="I35">
        <f t="shared" si="12"/>
        <v>1.0051972152736703</v>
      </c>
      <c r="J35">
        <f t="shared" si="12"/>
        <v>1.2016560765311382</v>
      </c>
      <c r="K35">
        <f t="shared" si="12"/>
        <v>1.6829969993108724</v>
      </c>
    </row>
    <row r="36" spans="1:11" x14ac:dyDescent="0.35">
      <c r="A36" t="s">
        <v>39</v>
      </c>
      <c r="B36">
        <f>STDEV(B29:B34,G29:G34)</f>
        <v>0.14554727325622438</v>
      </c>
      <c r="C36">
        <f t="shared" ref="C36:K36" si="13">STDEV(C29:C34)</f>
        <v>0.10831565170059146</v>
      </c>
      <c r="D36">
        <f t="shared" si="13"/>
        <v>0.17243341858244965</v>
      </c>
      <c r="E36">
        <f t="shared" si="13"/>
        <v>0.10207455851668866</v>
      </c>
      <c r="F36">
        <f t="shared" si="13"/>
        <v>8.0943698627186644E-2</v>
      </c>
      <c r="G36">
        <f>_xlfn.STDEV.S(B29:B34,G29:G34)</f>
        <v>0.14554727325622438</v>
      </c>
      <c r="H36">
        <f t="shared" si="13"/>
        <v>7.5039572853136435E-2</v>
      </c>
      <c r="I36">
        <f t="shared" si="13"/>
        <v>9.9303768169023199E-2</v>
      </c>
      <c r="J36">
        <f t="shared" si="13"/>
        <v>0.14271767863779342</v>
      </c>
      <c r="K36">
        <f t="shared" si="13"/>
        <v>0.21741959098416197</v>
      </c>
    </row>
  </sheetData>
  <mergeCells count="3">
    <mergeCell ref="A3:A8"/>
    <mergeCell ref="A10:A15"/>
    <mergeCell ref="A17:A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6"/>
  <sheetViews>
    <sheetView workbookViewId="0"/>
  </sheetViews>
  <sheetFormatPr defaultRowHeight="14.5" x14ac:dyDescent="0.35"/>
  <cols>
    <col min="1" max="1" width="23.7265625" customWidth="1"/>
  </cols>
  <sheetData>
    <row r="1" spans="1:12" x14ac:dyDescent="0.35">
      <c r="A1" s="6" t="s">
        <v>40</v>
      </c>
    </row>
    <row r="2" spans="1:12" x14ac:dyDescent="0.35">
      <c r="B2">
        <v>0</v>
      </c>
      <c r="C2">
        <v>0.1</v>
      </c>
      <c r="D2">
        <v>0.3</v>
      </c>
      <c r="E2">
        <v>1</v>
      </c>
      <c r="F2">
        <v>3</v>
      </c>
      <c r="G2">
        <v>0</v>
      </c>
      <c r="H2">
        <v>10</v>
      </c>
      <c r="I2">
        <v>30</v>
      </c>
      <c r="J2">
        <v>100</v>
      </c>
      <c r="K2">
        <v>300</v>
      </c>
      <c r="L2" t="s">
        <v>0</v>
      </c>
    </row>
    <row r="3" spans="1:12" x14ac:dyDescent="0.35">
      <c r="A3" s="26" t="s">
        <v>6</v>
      </c>
      <c r="B3">
        <v>74133</v>
      </c>
      <c r="C3">
        <v>82703</v>
      </c>
      <c r="D3">
        <v>88095</v>
      </c>
      <c r="E3">
        <v>72691</v>
      </c>
      <c r="F3">
        <v>76939</v>
      </c>
      <c r="G3">
        <v>101999</v>
      </c>
      <c r="H3">
        <v>71866</v>
      </c>
      <c r="I3">
        <v>84413</v>
      </c>
      <c r="J3">
        <v>89663</v>
      </c>
      <c r="K3">
        <v>148107</v>
      </c>
    </row>
    <row r="4" spans="1:12" x14ac:dyDescent="0.35">
      <c r="A4" s="26"/>
      <c r="B4">
        <v>79365</v>
      </c>
      <c r="C4">
        <v>68922</v>
      </c>
      <c r="D4">
        <v>79358</v>
      </c>
      <c r="E4">
        <v>85616</v>
      </c>
      <c r="F4">
        <v>84568</v>
      </c>
      <c r="G4">
        <v>72030</v>
      </c>
      <c r="H4">
        <v>78290</v>
      </c>
      <c r="I4">
        <v>83498</v>
      </c>
      <c r="J4">
        <v>105389</v>
      </c>
      <c r="K4">
        <v>163781</v>
      </c>
    </row>
    <row r="5" spans="1:12" x14ac:dyDescent="0.35">
      <c r="A5" s="26"/>
      <c r="B5">
        <v>70989</v>
      </c>
      <c r="C5">
        <v>59521</v>
      </c>
      <c r="D5">
        <v>67881</v>
      </c>
      <c r="E5">
        <v>58487</v>
      </c>
      <c r="F5">
        <v>78328</v>
      </c>
      <c r="G5">
        <v>71023</v>
      </c>
      <c r="H5">
        <v>101309</v>
      </c>
      <c r="I5">
        <v>95051</v>
      </c>
      <c r="J5">
        <v>85650</v>
      </c>
      <c r="K5">
        <v>125331</v>
      </c>
    </row>
    <row r="6" spans="1:12" x14ac:dyDescent="0.35">
      <c r="A6" s="26"/>
      <c r="B6">
        <v>85657</v>
      </c>
      <c r="C6">
        <v>73122</v>
      </c>
      <c r="D6">
        <v>60584</v>
      </c>
      <c r="E6">
        <v>76249</v>
      </c>
      <c r="F6">
        <v>78342</v>
      </c>
      <c r="G6">
        <v>59534</v>
      </c>
      <c r="H6">
        <v>72071</v>
      </c>
      <c r="I6">
        <v>72062</v>
      </c>
      <c r="J6">
        <v>81457</v>
      </c>
      <c r="K6">
        <v>148269</v>
      </c>
    </row>
    <row r="7" spans="1:12" x14ac:dyDescent="0.35">
      <c r="A7" s="26"/>
      <c r="B7">
        <v>81450</v>
      </c>
      <c r="C7">
        <v>76253</v>
      </c>
      <c r="D7">
        <v>77297</v>
      </c>
      <c r="E7">
        <v>71036</v>
      </c>
      <c r="F7">
        <v>53275</v>
      </c>
      <c r="G7">
        <v>63721</v>
      </c>
      <c r="H7">
        <v>54326</v>
      </c>
      <c r="I7">
        <v>68944</v>
      </c>
      <c r="J7">
        <v>83587</v>
      </c>
      <c r="K7">
        <v>180742</v>
      </c>
    </row>
    <row r="8" spans="1:12" x14ac:dyDescent="0.35">
      <c r="A8" s="26"/>
      <c r="B8">
        <v>84631</v>
      </c>
      <c r="C8">
        <v>75228</v>
      </c>
      <c r="D8">
        <v>76269</v>
      </c>
      <c r="E8">
        <v>69994</v>
      </c>
      <c r="F8">
        <v>84624</v>
      </c>
      <c r="G8">
        <v>85657</v>
      </c>
      <c r="H8">
        <v>71033</v>
      </c>
      <c r="I8">
        <v>84609</v>
      </c>
      <c r="J8">
        <v>85650</v>
      </c>
      <c r="K8">
        <v>103384</v>
      </c>
    </row>
    <row r="10" spans="1:12" x14ac:dyDescent="0.35">
      <c r="A10" s="27" t="s">
        <v>7</v>
      </c>
      <c r="B10">
        <v>5949</v>
      </c>
      <c r="C10">
        <v>3983</v>
      </c>
      <c r="D10">
        <v>2995</v>
      </c>
      <c r="E10">
        <v>8001</v>
      </c>
      <c r="F10">
        <v>3005</v>
      </c>
      <c r="G10">
        <v>6014</v>
      </c>
      <c r="H10">
        <v>10033</v>
      </c>
      <c r="I10">
        <v>5019</v>
      </c>
      <c r="J10">
        <v>5021</v>
      </c>
      <c r="K10">
        <v>3014</v>
      </c>
    </row>
    <row r="11" spans="1:12" x14ac:dyDescent="0.35">
      <c r="A11" s="27"/>
      <c r="B11">
        <v>5029</v>
      </c>
      <c r="C11">
        <v>3018</v>
      </c>
      <c r="D11">
        <v>7041</v>
      </c>
      <c r="E11">
        <v>2011</v>
      </c>
      <c r="F11">
        <v>4023</v>
      </c>
      <c r="G11">
        <v>2011</v>
      </c>
      <c r="H11">
        <v>5027</v>
      </c>
      <c r="I11">
        <v>3016</v>
      </c>
      <c r="J11">
        <v>5025</v>
      </c>
      <c r="K11">
        <v>5023</v>
      </c>
    </row>
    <row r="12" spans="1:12" x14ac:dyDescent="0.35">
      <c r="A12" s="27"/>
      <c r="B12">
        <v>7039</v>
      </c>
      <c r="C12">
        <v>4023</v>
      </c>
      <c r="D12">
        <v>6035</v>
      </c>
      <c r="E12">
        <v>4024</v>
      </c>
      <c r="F12">
        <v>5030</v>
      </c>
      <c r="G12">
        <v>4024</v>
      </c>
      <c r="H12">
        <v>1006</v>
      </c>
      <c r="I12">
        <v>4024</v>
      </c>
      <c r="J12">
        <v>2012</v>
      </c>
      <c r="K12">
        <v>3019</v>
      </c>
    </row>
    <row r="13" spans="1:12" x14ac:dyDescent="0.35">
      <c r="A13" s="27"/>
      <c r="B13">
        <v>5032</v>
      </c>
      <c r="C13">
        <v>5032</v>
      </c>
      <c r="D13">
        <v>3019</v>
      </c>
      <c r="E13">
        <v>2012</v>
      </c>
      <c r="F13">
        <v>3019</v>
      </c>
      <c r="G13">
        <v>3019</v>
      </c>
      <c r="H13">
        <v>3018</v>
      </c>
      <c r="I13">
        <v>6036</v>
      </c>
      <c r="J13">
        <v>4024</v>
      </c>
      <c r="K13">
        <v>7040</v>
      </c>
    </row>
    <row r="14" spans="1:12" x14ac:dyDescent="0.35">
      <c r="A14" s="27"/>
      <c r="B14">
        <v>2012</v>
      </c>
      <c r="C14">
        <v>2012</v>
      </c>
      <c r="D14">
        <v>3019</v>
      </c>
      <c r="E14">
        <v>6038</v>
      </c>
      <c r="F14">
        <v>3019</v>
      </c>
      <c r="G14">
        <v>10065</v>
      </c>
      <c r="H14">
        <v>4026</v>
      </c>
      <c r="I14">
        <v>8052</v>
      </c>
      <c r="J14">
        <v>6039</v>
      </c>
      <c r="K14">
        <v>5033</v>
      </c>
    </row>
    <row r="15" spans="1:12" x14ac:dyDescent="0.35">
      <c r="A15" s="27"/>
      <c r="B15">
        <v>6040</v>
      </c>
      <c r="C15">
        <v>2013</v>
      </c>
      <c r="D15">
        <v>3020</v>
      </c>
      <c r="E15">
        <v>3020</v>
      </c>
      <c r="F15">
        <v>4026</v>
      </c>
      <c r="G15">
        <v>4026</v>
      </c>
      <c r="H15">
        <v>4026</v>
      </c>
      <c r="I15">
        <v>1006</v>
      </c>
      <c r="J15">
        <v>4026</v>
      </c>
      <c r="K15">
        <v>6037</v>
      </c>
    </row>
    <row r="17" spans="1:18" x14ac:dyDescent="0.35">
      <c r="A17" s="27" t="s">
        <v>8</v>
      </c>
      <c r="B17">
        <f t="shared" ref="B17:K17" si="0">B3-B10</f>
        <v>68184</v>
      </c>
      <c r="C17">
        <f t="shared" si="0"/>
        <v>78720</v>
      </c>
      <c r="D17">
        <f t="shared" si="0"/>
        <v>85100</v>
      </c>
      <c r="E17">
        <f t="shared" si="0"/>
        <v>64690</v>
      </c>
      <c r="F17">
        <f t="shared" si="0"/>
        <v>73934</v>
      </c>
      <c r="G17">
        <f t="shared" si="0"/>
        <v>95985</v>
      </c>
      <c r="H17">
        <f t="shared" si="0"/>
        <v>61833</v>
      </c>
      <c r="I17">
        <f t="shared" si="0"/>
        <v>79394</v>
      </c>
      <c r="J17">
        <f t="shared" si="0"/>
        <v>84642</v>
      </c>
      <c r="K17">
        <f t="shared" si="0"/>
        <v>145093</v>
      </c>
    </row>
    <row r="18" spans="1:18" x14ac:dyDescent="0.35">
      <c r="A18" s="27"/>
      <c r="B18">
        <f t="shared" ref="B18:K18" si="1">B4-B11</f>
        <v>74336</v>
      </c>
      <c r="C18">
        <f t="shared" si="1"/>
        <v>65904</v>
      </c>
      <c r="D18">
        <f t="shared" si="1"/>
        <v>72317</v>
      </c>
      <c r="E18">
        <f t="shared" si="1"/>
        <v>83605</v>
      </c>
      <c r="F18">
        <f t="shared" si="1"/>
        <v>80545</v>
      </c>
      <c r="G18">
        <f t="shared" si="1"/>
        <v>70019</v>
      </c>
      <c r="H18">
        <f t="shared" si="1"/>
        <v>73263</v>
      </c>
      <c r="I18">
        <f t="shared" si="1"/>
        <v>80482</v>
      </c>
      <c r="J18">
        <f t="shared" si="1"/>
        <v>100364</v>
      </c>
      <c r="K18">
        <f t="shared" si="1"/>
        <v>158758</v>
      </c>
    </row>
    <row r="19" spans="1:18" x14ac:dyDescent="0.35">
      <c r="A19" s="27"/>
      <c r="B19">
        <f t="shared" ref="B19:K19" si="2">B5-B12</f>
        <v>63950</v>
      </c>
      <c r="C19">
        <f t="shared" si="2"/>
        <v>55498</v>
      </c>
      <c r="D19">
        <f t="shared" si="2"/>
        <v>61846</v>
      </c>
      <c r="E19">
        <f t="shared" si="2"/>
        <v>54463</v>
      </c>
      <c r="F19">
        <f t="shared" si="2"/>
        <v>73298</v>
      </c>
      <c r="G19">
        <f t="shared" si="2"/>
        <v>66999</v>
      </c>
      <c r="H19">
        <f t="shared" si="2"/>
        <v>100303</v>
      </c>
      <c r="I19">
        <f t="shared" si="2"/>
        <v>91027</v>
      </c>
      <c r="J19">
        <f t="shared" si="2"/>
        <v>83638</v>
      </c>
      <c r="K19">
        <f t="shared" si="2"/>
        <v>122312</v>
      </c>
    </row>
    <row r="20" spans="1:18" x14ac:dyDescent="0.35">
      <c r="A20" s="27"/>
      <c r="B20">
        <f t="shared" ref="B20:K20" si="3">B6-B13</f>
        <v>80625</v>
      </c>
      <c r="C20">
        <f t="shared" si="3"/>
        <v>68090</v>
      </c>
      <c r="D20">
        <f t="shared" si="3"/>
        <v>57565</v>
      </c>
      <c r="E20">
        <f t="shared" si="3"/>
        <v>74237</v>
      </c>
      <c r="F20">
        <f t="shared" si="3"/>
        <v>75323</v>
      </c>
      <c r="G20">
        <f t="shared" si="3"/>
        <v>56515</v>
      </c>
      <c r="H20">
        <f t="shared" si="3"/>
        <v>69053</v>
      </c>
      <c r="I20">
        <f t="shared" si="3"/>
        <v>66026</v>
      </c>
      <c r="J20">
        <f t="shared" si="3"/>
        <v>77433</v>
      </c>
      <c r="K20">
        <f t="shared" si="3"/>
        <v>141229</v>
      </c>
    </row>
    <row r="21" spans="1:18" x14ac:dyDescent="0.35">
      <c r="A21" s="27"/>
      <c r="B21">
        <f t="shared" ref="B21:K21" si="4">B7-B14</f>
        <v>79438</v>
      </c>
      <c r="C21">
        <f t="shared" si="4"/>
        <v>74241</v>
      </c>
      <c r="D21">
        <f t="shared" si="4"/>
        <v>74278</v>
      </c>
      <c r="E21">
        <f t="shared" si="4"/>
        <v>64998</v>
      </c>
      <c r="F21">
        <f t="shared" si="4"/>
        <v>50256</v>
      </c>
      <c r="G21">
        <f t="shared" si="4"/>
        <v>53656</v>
      </c>
      <c r="H21">
        <f t="shared" si="4"/>
        <v>50300</v>
      </c>
      <c r="I21">
        <f t="shared" si="4"/>
        <v>60892</v>
      </c>
      <c r="J21">
        <f t="shared" si="4"/>
        <v>77548</v>
      </c>
      <c r="K21">
        <f t="shared" si="4"/>
        <v>175709</v>
      </c>
    </row>
    <row r="22" spans="1:18" x14ac:dyDescent="0.35">
      <c r="A22" s="27"/>
      <c r="B22">
        <f t="shared" ref="B22:K22" si="5">B8-B15</f>
        <v>78591</v>
      </c>
      <c r="C22">
        <f t="shared" si="5"/>
        <v>73215</v>
      </c>
      <c r="D22">
        <f t="shared" si="5"/>
        <v>73249</v>
      </c>
      <c r="E22">
        <f t="shared" si="5"/>
        <v>66974</v>
      </c>
      <c r="F22">
        <f t="shared" si="5"/>
        <v>80598</v>
      </c>
      <c r="G22">
        <f t="shared" si="5"/>
        <v>81631</v>
      </c>
      <c r="H22">
        <f t="shared" si="5"/>
        <v>67007</v>
      </c>
      <c r="I22">
        <f t="shared" si="5"/>
        <v>83603</v>
      </c>
      <c r="J22">
        <f t="shared" si="5"/>
        <v>81624</v>
      </c>
      <c r="K22">
        <f t="shared" si="5"/>
        <v>97347</v>
      </c>
    </row>
    <row r="24" spans="1:18" x14ac:dyDescent="0.35">
      <c r="B24">
        <f>AVERAGE(B17:B22,G17:G22)</f>
        <v>72494.083333333328</v>
      </c>
      <c r="C24">
        <f>AVERAGE(C17:C22)</f>
        <v>69278</v>
      </c>
      <c r="D24">
        <f>AVERAGE(D17:D22)</f>
        <v>70725.833333333328</v>
      </c>
      <c r="E24">
        <f>AVERAGE(E17:E22)</f>
        <v>68161.166666666672</v>
      </c>
      <c r="F24">
        <f>AVERAGE(F17:F22)</f>
        <v>72325.666666666672</v>
      </c>
      <c r="G24">
        <f>AVERAGE(G17:G22,B17:B22)</f>
        <v>72494.083333333328</v>
      </c>
      <c r="H24">
        <f>AVERAGE(H17:H22)</f>
        <v>70293.166666666672</v>
      </c>
      <c r="I24">
        <f>AVERAGE(I17:I22)</f>
        <v>76904</v>
      </c>
      <c r="J24">
        <f>AVERAGE(J17:J22)</f>
        <v>84208.166666666672</v>
      </c>
      <c r="K24">
        <f>AVERAGE(K17:K22)</f>
        <v>140074.66666666666</v>
      </c>
      <c r="L24" t="s">
        <v>1</v>
      </c>
    </row>
    <row r="25" spans="1:18" x14ac:dyDescent="0.35">
      <c r="B25">
        <f>B24/G24</f>
        <v>1</v>
      </c>
      <c r="C25">
        <f>C24/B24</f>
        <v>0.95563660942444739</v>
      </c>
      <c r="D25">
        <f>D24/B24</f>
        <v>0.97560835424500159</v>
      </c>
      <c r="E25">
        <f>E24/B24</f>
        <v>0.94023075446387017</v>
      </c>
      <c r="F25">
        <f>F24/G24</f>
        <v>0.9976768219015576</v>
      </c>
      <c r="H25">
        <f>H24/G24</f>
        <v>0.96964005108462892</v>
      </c>
      <c r="I25">
        <f>I24/G24</f>
        <v>1.0608314011833151</v>
      </c>
      <c r="J25">
        <f>J24/G24</f>
        <v>1.161586750183061</v>
      </c>
      <c r="K25">
        <f>K24/G24</f>
        <v>1.9322220549033311</v>
      </c>
      <c r="L25" t="s">
        <v>2</v>
      </c>
      <c r="P25" t="s">
        <v>30</v>
      </c>
    </row>
    <row r="26" spans="1:18" x14ac:dyDescent="0.35">
      <c r="B26">
        <v>0</v>
      </c>
      <c r="C26">
        <v>0.1</v>
      </c>
      <c r="D26">
        <v>0.3</v>
      </c>
      <c r="E26">
        <v>1</v>
      </c>
      <c r="F26">
        <v>3</v>
      </c>
      <c r="G26">
        <v>0</v>
      </c>
      <c r="H26">
        <v>10</v>
      </c>
      <c r="I26">
        <v>30</v>
      </c>
      <c r="J26">
        <v>100</v>
      </c>
      <c r="K26">
        <v>300</v>
      </c>
      <c r="L26" t="s">
        <v>0</v>
      </c>
      <c r="P26">
        <v>0</v>
      </c>
      <c r="Q26">
        <f>B35</f>
        <v>1.0000000000000002</v>
      </c>
      <c r="R26">
        <f>B36</f>
        <v>0.16259464504823262</v>
      </c>
    </row>
    <row r="27" spans="1:18" x14ac:dyDescent="0.35">
      <c r="P27">
        <v>0.1</v>
      </c>
      <c r="Q27">
        <f>C35</f>
        <v>0.95563660942444717</v>
      </c>
      <c r="R27">
        <f>C36</f>
        <v>0.11239822386659717</v>
      </c>
    </row>
    <row r="28" spans="1:18" ht="15" thickBot="1" x14ac:dyDescent="0.4">
      <c r="P28">
        <v>0.3</v>
      </c>
      <c r="Q28">
        <f>D35</f>
        <v>0.97560835424500159</v>
      </c>
      <c r="R28">
        <f>D36</f>
        <v>0.13518227923844378</v>
      </c>
    </row>
    <row r="29" spans="1:18" ht="29.5" thickTop="1" x14ac:dyDescent="0.35">
      <c r="A29" s="7" t="s">
        <v>38</v>
      </c>
      <c r="B29" s="8">
        <f>B17/$B$24</f>
        <v>0.94054572269690984</v>
      </c>
      <c r="C29" s="9">
        <f>C17/$B$24</f>
        <v>1.0858817213818599</v>
      </c>
      <c r="D29" s="9">
        <f t="shared" ref="D29:K29" si="6">D17/$B$24</f>
        <v>1.1738889035771887</v>
      </c>
      <c r="E29" s="9">
        <f t="shared" si="6"/>
        <v>0.89234868592724237</v>
      </c>
      <c r="F29" s="9">
        <f t="shared" si="6"/>
        <v>1.0198625405061794</v>
      </c>
      <c r="G29" s="9">
        <f t="shared" si="6"/>
        <v>1.3240390882474318</v>
      </c>
      <c r="H29" s="9">
        <f t="shared" si="6"/>
        <v>0.85293857314792365</v>
      </c>
      <c r="I29" s="9">
        <f t="shared" si="6"/>
        <v>1.0951790318520247</v>
      </c>
      <c r="J29" s="9">
        <f t="shared" si="6"/>
        <v>1.1675711466108154</v>
      </c>
      <c r="K29" s="10">
        <f t="shared" si="6"/>
        <v>2.0014460950261461</v>
      </c>
      <c r="P29">
        <v>1</v>
      </c>
      <c r="Q29">
        <f>E35</f>
        <v>0.94023075446387006</v>
      </c>
      <c r="R29">
        <f>E36</f>
        <v>0.13607173256085719</v>
      </c>
    </row>
    <row r="30" spans="1:18" x14ac:dyDescent="0.35">
      <c r="A30" s="7" t="s">
        <v>38</v>
      </c>
      <c r="B30" s="11">
        <f t="shared" ref="B30:K34" si="7">B18/$B$24</f>
        <v>1.025407820638236</v>
      </c>
      <c r="C30" s="12">
        <f t="shared" si="7"/>
        <v>0.90909488015688644</v>
      </c>
      <c r="D30" s="12">
        <f t="shared" si="7"/>
        <v>0.99755727191529431</v>
      </c>
      <c r="E30" s="12">
        <f t="shared" si="7"/>
        <v>1.1532665309467784</v>
      </c>
      <c r="F30" s="12">
        <f t="shared" si="7"/>
        <v>1.1110561896430629</v>
      </c>
      <c r="G30" s="12">
        <f t="shared" si="7"/>
        <v>0.96585813324995495</v>
      </c>
      <c r="H30" s="12">
        <f t="shared" si="7"/>
        <v>1.0106066127235671</v>
      </c>
      <c r="I30" s="12">
        <f t="shared" si="7"/>
        <v>1.1101871532044569</v>
      </c>
      <c r="J30" s="12">
        <f t="shared" si="7"/>
        <v>1.3844440178451345</v>
      </c>
      <c r="K30" s="13">
        <f t="shared" si="7"/>
        <v>2.1899442368285231</v>
      </c>
      <c r="P30">
        <v>3</v>
      </c>
      <c r="Q30">
        <f>F35</f>
        <v>0.9976768219015576</v>
      </c>
      <c r="R30">
        <f>F36</f>
        <v>0.15552347128575833</v>
      </c>
    </row>
    <row r="31" spans="1:18" x14ac:dyDescent="0.35">
      <c r="A31" s="7" t="s">
        <v>38</v>
      </c>
      <c r="B31" s="11">
        <f t="shared" si="7"/>
        <v>0.88214095633091905</v>
      </c>
      <c r="C31" s="12">
        <f t="shared" si="7"/>
        <v>0.76555213126588495</v>
      </c>
      <c r="D31" s="12">
        <f t="shared" si="7"/>
        <v>0.85311789812731853</v>
      </c>
      <c r="E31" s="12">
        <f t="shared" si="7"/>
        <v>0.75127510406021647</v>
      </c>
      <c r="F31" s="12">
        <f t="shared" si="7"/>
        <v>1.0110894107450148</v>
      </c>
      <c r="G31" s="12">
        <f t="shared" si="7"/>
        <v>0.92419956111360824</v>
      </c>
      <c r="H31" s="12">
        <f t="shared" si="7"/>
        <v>1.383602569864897</v>
      </c>
      <c r="I31" s="12">
        <f t="shared" si="7"/>
        <v>1.2556472999520651</v>
      </c>
      <c r="J31" s="12">
        <f t="shared" si="7"/>
        <v>1.1537217405098579</v>
      </c>
      <c r="K31" s="13">
        <f t="shared" si="7"/>
        <v>1.6871997599804123</v>
      </c>
      <c r="P31">
        <v>10</v>
      </c>
      <c r="Q31">
        <f>H35</f>
        <v>0.9696400510846287</v>
      </c>
      <c r="R31">
        <f>H36</f>
        <v>0.23024779651382832</v>
      </c>
    </row>
    <row r="32" spans="1:18" x14ac:dyDescent="0.35">
      <c r="A32" s="7" t="s">
        <v>38</v>
      </c>
      <c r="B32" s="11">
        <f t="shared" si="7"/>
        <v>1.1121597279778006</v>
      </c>
      <c r="C32" s="12">
        <f t="shared" si="7"/>
        <v>0.93924906515359308</v>
      </c>
      <c r="D32" s="12">
        <f t="shared" si="7"/>
        <v>0.7940648029896693</v>
      </c>
      <c r="E32" s="12">
        <f t="shared" si="7"/>
        <v>1.0240421919489981</v>
      </c>
      <c r="F32" s="12">
        <f t="shared" si="7"/>
        <v>1.0390227248430619</v>
      </c>
      <c r="G32" s="12">
        <f t="shared" si="7"/>
        <v>0.77958086234623747</v>
      </c>
      <c r="H32" s="12">
        <f t="shared" si="7"/>
        <v>0.95253290785799771</v>
      </c>
      <c r="I32" s="12">
        <f t="shared" si="7"/>
        <v>0.91077777611736133</v>
      </c>
      <c r="J32" s="12">
        <f t="shared" si="7"/>
        <v>1.0681285484217677</v>
      </c>
      <c r="K32" s="13">
        <f t="shared" si="7"/>
        <v>1.9481451934583169</v>
      </c>
      <c r="P32">
        <v>30</v>
      </c>
      <c r="Q32">
        <f>I35</f>
        <v>1.0608314011833151</v>
      </c>
      <c r="R32">
        <f>I36</f>
        <v>0.15582631225175997</v>
      </c>
    </row>
    <row r="33" spans="1:18" x14ac:dyDescent="0.35">
      <c r="A33" s="7" t="s">
        <v>38</v>
      </c>
      <c r="B33" s="11">
        <f t="shared" si="7"/>
        <v>1.0957859779361305</v>
      </c>
      <c r="C33" s="12">
        <f t="shared" si="7"/>
        <v>1.0240973688657351</v>
      </c>
      <c r="D33" s="12">
        <f t="shared" si="7"/>
        <v>1.0246077553455513</v>
      </c>
      <c r="E33" s="12">
        <f t="shared" si="7"/>
        <v>0.89659730851598241</v>
      </c>
      <c r="F33" s="12">
        <f t="shared" si="7"/>
        <v>0.69324278188219968</v>
      </c>
      <c r="G33" s="12">
        <f t="shared" si="7"/>
        <v>0.74014316110855027</v>
      </c>
      <c r="H33" s="12">
        <f t="shared" si="7"/>
        <v>0.6938497279663054</v>
      </c>
      <c r="I33" s="12">
        <f t="shared" si="7"/>
        <v>0.83995820348557182</v>
      </c>
      <c r="J33" s="12">
        <f t="shared" si="7"/>
        <v>1.0697148847779532</v>
      </c>
      <c r="K33" s="13">
        <f t="shared" si="7"/>
        <v>2.4237702157302494</v>
      </c>
      <c r="P33">
        <v>100</v>
      </c>
      <c r="Q33">
        <f>J35</f>
        <v>1.161586750183061</v>
      </c>
      <c r="R33">
        <f>J36</f>
        <v>0.11679776319743955</v>
      </c>
    </row>
    <row r="34" spans="1:18" ht="15" thickBot="1" x14ac:dyDescent="0.4">
      <c r="A34" s="7" t="s">
        <v>38</v>
      </c>
      <c r="B34" s="14">
        <f t="shared" si="7"/>
        <v>1.0841022658170956</v>
      </c>
      <c r="C34" s="15">
        <f t="shared" si="7"/>
        <v>1.0099444897227245</v>
      </c>
      <c r="D34" s="15">
        <f t="shared" si="7"/>
        <v>1.010413493514988</v>
      </c>
      <c r="E34" s="15">
        <f t="shared" si="7"/>
        <v>0.92385470538400272</v>
      </c>
      <c r="F34" s="15">
        <f t="shared" si="7"/>
        <v>1.1117872837898266</v>
      </c>
      <c r="G34" s="15">
        <f t="shared" si="7"/>
        <v>1.1260367225371266</v>
      </c>
      <c r="H34" s="15">
        <f t="shared" si="7"/>
        <v>0.92430991494708192</v>
      </c>
      <c r="I34" s="15">
        <f t="shared" si="7"/>
        <v>1.15323894248841</v>
      </c>
      <c r="J34" s="15">
        <f t="shared" si="7"/>
        <v>1.1259401629328372</v>
      </c>
      <c r="K34" s="16">
        <f t="shared" si="7"/>
        <v>1.3428268283963405</v>
      </c>
      <c r="P34">
        <v>300</v>
      </c>
      <c r="Q34">
        <f>K35</f>
        <v>1.9322220549033313</v>
      </c>
      <c r="R34">
        <f>K36</f>
        <v>0.37960729433968837</v>
      </c>
    </row>
    <row r="35" spans="1:18" ht="15" thickTop="1" x14ac:dyDescent="0.35">
      <c r="A35" t="s">
        <v>9</v>
      </c>
      <c r="B35">
        <f>AVERAGE(B29:B34,G29:G34)</f>
        <v>1.0000000000000002</v>
      </c>
      <c r="C35">
        <f t="shared" ref="C35:K35" si="8">AVERAGE(C29:C34)</f>
        <v>0.95563660942444717</v>
      </c>
      <c r="D35">
        <f t="shared" si="8"/>
        <v>0.97560835424500159</v>
      </c>
      <c r="E35">
        <f t="shared" si="8"/>
        <v>0.94023075446387006</v>
      </c>
      <c r="F35">
        <f t="shared" si="8"/>
        <v>0.9976768219015576</v>
      </c>
      <c r="G35">
        <f>AVERAGE(G29:G34,B29:B34)</f>
        <v>1.0000000000000002</v>
      </c>
      <c r="H35">
        <f t="shared" si="8"/>
        <v>0.9696400510846287</v>
      </c>
      <c r="I35">
        <f t="shared" si="8"/>
        <v>1.0608314011833151</v>
      </c>
      <c r="J35">
        <f t="shared" si="8"/>
        <v>1.161586750183061</v>
      </c>
      <c r="K35">
        <f t="shared" si="8"/>
        <v>1.9322220549033313</v>
      </c>
    </row>
    <row r="36" spans="1:18" x14ac:dyDescent="0.35">
      <c r="A36" t="s">
        <v>10</v>
      </c>
      <c r="B36">
        <f>STDEV(B29:B34,G29:G34)</f>
        <v>0.16259464504823262</v>
      </c>
      <c r="C36">
        <f t="shared" ref="C36:K36" si="9">STDEV(C29:C34)</f>
        <v>0.11239822386659717</v>
      </c>
      <c r="D36">
        <f t="shared" si="9"/>
        <v>0.13518227923844378</v>
      </c>
      <c r="E36">
        <f t="shared" si="9"/>
        <v>0.13607173256085719</v>
      </c>
      <c r="F36">
        <f t="shared" si="9"/>
        <v>0.15552347128575833</v>
      </c>
      <c r="G36">
        <f>STDEV(G29:G34,B29:B34)</f>
        <v>0.16259464504823212</v>
      </c>
      <c r="H36">
        <f t="shared" si="9"/>
        <v>0.23024779651382832</v>
      </c>
      <c r="I36">
        <f t="shared" si="9"/>
        <v>0.15582631225175997</v>
      </c>
      <c r="J36">
        <f t="shared" si="9"/>
        <v>0.11679776319743955</v>
      </c>
      <c r="K36">
        <f t="shared" si="9"/>
        <v>0.37960729433968837</v>
      </c>
    </row>
  </sheetData>
  <mergeCells count="3">
    <mergeCell ref="A3:A8"/>
    <mergeCell ref="A10:A15"/>
    <mergeCell ref="A17:A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6"/>
  <sheetViews>
    <sheetView topLeftCell="A16" workbookViewId="0">
      <selection activeCell="A24" sqref="A24:A25"/>
    </sheetView>
  </sheetViews>
  <sheetFormatPr defaultRowHeight="14.5" x14ac:dyDescent="0.35"/>
  <cols>
    <col min="1" max="1" width="27.7265625" customWidth="1"/>
  </cols>
  <sheetData>
    <row r="1" spans="1:12" x14ac:dyDescent="0.35">
      <c r="A1" s="6" t="s">
        <v>40</v>
      </c>
    </row>
    <row r="2" spans="1:12" x14ac:dyDescent="0.35">
      <c r="B2">
        <v>0</v>
      </c>
      <c r="C2">
        <v>0.1</v>
      </c>
      <c r="D2">
        <v>0.3</v>
      </c>
      <c r="E2">
        <v>1</v>
      </c>
      <c r="F2">
        <v>3</v>
      </c>
      <c r="G2">
        <v>0</v>
      </c>
      <c r="H2">
        <v>10</v>
      </c>
      <c r="I2">
        <v>30</v>
      </c>
      <c r="J2">
        <v>100</v>
      </c>
      <c r="K2">
        <v>300</v>
      </c>
      <c r="L2" t="s">
        <v>0</v>
      </c>
    </row>
    <row r="3" spans="1:12" x14ac:dyDescent="0.35">
      <c r="A3" s="26" t="s">
        <v>11</v>
      </c>
      <c r="B3">
        <v>21003</v>
      </c>
      <c r="C3">
        <v>26361</v>
      </c>
      <c r="D3">
        <v>17971</v>
      </c>
      <c r="E3">
        <v>24358</v>
      </c>
      <c r="F3">
        <v>19086</v>
      </c>
      <c r="G3">
        <v>21229</v>
      </c>
      <c r="H3">
        <v>19120</v>
      </c>
      <c r="I3">
        <v>30819</v>
      </c>
      <c r="J3">
        <v>20202</v>
      </c>
      <c r="K3">
        <v>34031</v>
      </c>
    </row>
    <row r="4" spans="1:12" x14ac:dyDescent="0.35">
      <c r="A4" s="26"/>
      <c r="B4">
        <v>29813</v>
      </c>
      <c r="C4">
        <v>34076</v>
      </c>
      <c r="D4">
        <v>27684</v>
      </c>
      <c r="E4">
        <v>25554</v>
      </c>
      <c r="F4">
        <v>17033</v>
      </c>
      <c r="G4">
        <v>23419</v>
      </c>
      <c r="H4">
        <v>25546</v>
      </c>
      <c r="I4">
        <v>21285</v>
      </c>
      <c r="J4">
        <v>32987</v>
      </c>
      <c r="K4">
        <v>37229</v>
      </c>
    </row>
    <row r="5" spans="1:12" x14ac:dyDescent="0.35">
      <c r="A5" s="26"/>
      <c r="B5">
        <v>13838</v>
      </c>
      <c r="C5">
        <v>20230</v>
      </c>
      <c r="D5">
        <v>31942</v>
      </c>
      <c r="E5">
        <v>35142</v>
      </c>
      <c r="F5">
        <v>27688</v>
      </c>
      <c r="G5">
        <v>22365</v>
      </c>
      <c r="H5">
        <v>25559</v>
      </c>
      <c r="I5">
        <v>22365</v>
      </c>
      <c r="J5">
        <v>43663</v>
      </c>
      <c r="K5">
        <v>39402</v>
      </c>
    </row>
    <row r="6" spans="1:12" x14ac:dyDescent="0.35">
      <c r="A6" s="26"/>
      <c r="B6">
        <v>22366</v>
      </c>
      <c r="C6">
        <v>22367</v>
      </c>
      <c r="D6">
        <v>23429</v>
      </c>
      <c r="E6">
        <v>30884</v>
      </c>
      <c r="F6">
        <v>20235</v>
      </c>
      <c r="G6">
        <v>31947</v>
      </c>
      <c r="H6">
        <v>35139</v>
      </c>
      <c r="I6">
        <v>36202</v>
      </c>
      <c r="J6">
        <v>38330</v>
      </c>
      <c r="K6">
        <v>50035</v>
      </c>
    </row>
    <row r="7" spans="1:12" x14ac:dyDescent="0.35">
      <c r="A7" s="26"/>
      <c r="B7">
        <v>52169</v>
      </c>
      <c r="C7">
        <v>38333</v>
      </c>
      <c r="D7">
        <v>15974</v>
      </c>
      <c r="E7">
        <v>30882</v>
      </c>
      <c r="F7">
        <v>12781</v>
      </c>
      <c r="G7">
        <v>23431</v>
      </c>
      <c r="H7">
        <v>20234</v>
      </c>
      <c r="I7">
        <v>15975</v>
      </c>
      <c r="J7">
        <v>20236</v>
      </c>
      <c r="K7">
        <v>52192</v>
      </c>
    </row>
    <row r="8" spans="1:12" x14ac:dyDescent="0.35">
      <c r="A8" s="26"/>
      <c r="B8">
        <v>74557</v>
      </c>
      <c r="C8">
        <v>86277</v>
      </c>
      <c r="D8">
        <v>82013</v>
      </c>
      <c r="E8">
        <v>71356</v>
      </c>
      <c r="F8">
        <v>88408</v>
      </c>
      <c r="G8">
        <v>91595</v>
      </c>
      <c r="H8">
        <v>75612</v>
      </c>
      <c r="I8">
        <v>88392</v>
      </c>
      <c r="J8">
        <v>81995</v>
      </c>
      <c r="K8">
        <v>107533</v>
      </c>
    </row>
    <row r="10" spans="1:12" ht="15" customHeight="1" x14ac:dyDescent="0.35">
      <c r="A10" s="27" t="s">
        <v>12</v>
      </c>
      <c r="B10">
        <v>4821</v>
      </c>
      <c r="C10">
        <v>3873</v>
      </c>
      <c r="D10">
        <v>3883</v>
      </c>
      <c r="E10">
        <v>2918</v>
      </c>
      <c r="F10">
        <v>7791</v>
      </c>
      <c r="G10">
        <v>4874</v>
      </c>
      <c r="H10">
        <v>2927</v>
      </c>
      <c r="I10">
        <v>1952</v>
      </c>
      <c r="J10">
        <v>4883</v>
      </c>
      <c r="K10">
        <v>1954</v>
      </c>
    </row>
    <row r="11" spans="1:12" x14ac:dyDescent="0.35">
      <c r="A11" s="27"/>
      <c r="B11">
        <v>2935</v>
      </c>
      <c r="C11">
        <v>4892</v>
      </c>
      <c r="D11">
        <v>3913</v>
      </c>
      <c r="E11">
        <v>5871</v>
      </c>
      <c r="F11">
        <v>2934</v>
      </c>
      <c r="G11">
        <v>1956</v>
      </c>
      <c r="H11">
        <v>2934</v>
      </c>
      <c r="I11">
        <v>3911</v>
      </c>
      <c r="J11">
        <v>978</v>
      </c>
      <c r="K11">
        <v>977</v>
      </c>
    </row>
    <row r="12" spans="1:12" x14ac:dyDescent="0.35">
      <c r="A12" s="27"/>
      <c r="B12">
        <v>4891</v>
      </c>
      <c r="C12">
        <v>3913</v>
      </c>
      <c r="D12">
        <v>1957</v>
      </c>
      <c r="E12">
        <v>3914</v>
      </c>
      <c r="F12">
        <v>3914</v>
      </c>
      <c r="G12">
        <v>8808</v>
      </c>
      <c r="H12">
        <v>3915</v>
      </c>
      <c r="I12">
        <v>979</v>
      </c>
      <c r="J12">
        <v>3915</v>
      </c>
      <c r="K12">
        <v>3915</v>
      </c>
    </row>
    <row r="13" spans="1:12" x14ac:dyDescent="0.35">
      <c r="A13" s="27"/>
      <c r="B13">
        <v>3916</v>
      </c>
      <c r="C13">
        <v>4895</v>
      </c>
      <c r="D13">
        <v>4895</v>
      </c>
      <c r="E13">
        <v>979</v>
      </c>
      <c r="F13">
        <v>2937</v>
      </c>
      <c r="G13">
        <v>2937</v>
      </c>
      <c r="H13">
        <v>6852</v>
      </c>
      <c r="I13">
        <v>5872</v>
      </c>
      <c r="J13">
        <v>2936</v>
      </c>
      <c r="K13">
        <v>4892</v>
      </c>
    </row>
    <row r="14" spans="1:12" x14ac:dyDescent="0.35">
      <c r="A14" s="27"/>
      <c r="B14">
        <v>3915</v>
      </c>
      <c r="C14">
        <v>4894</v>
      </c>
      <c r="D14">
        <v>2937</v>
      </c>
      <c r="E14">
        <v>4895</v>
      </c>
      <c r="F14">
        <v>1958</v>
      </c>
      <c r="G14">
        <v>979</v>
      </c>
      <c r="H14">
        <v>1958</v>
      </c>
      <c r="I14">
        <v>7833</v>
      </c>
      <c r="J14">
        <v>6855</v>
      </c>
      <c r="K14">
        <v>2938</v>
      </c>
    </row>
    <row r="15" spans="1:12" x14ac:dyDescent="0.35">
      <c r="A15" s="27"/>
      <c r="B15">
        <v>4897</v>
      </c>
      <c r="C15">
        <v>1959</v>
      </c>
      <c r="D15">
        <v>2938</v>
      </c>
      <c r="E15">
        <v>2938</v>
      </c>
      <c r="F15">
        <v>2938</v>
      </c>
      <c r="G15">
        <v>3917</v>
      </c>
      <c r="H15">
        <v>6855</v>
      </c>
      <c r="I15">
        <v>4896</v>
      </c>
      <c r="J15">
        <v>1958</v>
      </c>
      <c r="K15">
        <v>5874</v>
      </c>
    </row>
    <row r="17" spans="1:18" x14ac:dyDescent="0.35">
      <c r="A17" s="27" t="s">
        <v>13</v>
      </c>
      <c r="B17">
        <f t="shared" ref="B17:K22" si="0">B3-B10</f>
        <v>16182</v>
      </c>
      <c r="C17">
        <f t="shared" si="0"/>
        <v>22488</v>
      </c>
      <c r="D17">
        <f t="shared" si="0"/>
        <v>14088</v>
      </c>
      <c r="E17">
        <f t="shared" si="0"/>
        <v>21440</v>
      </c>
      <c r="F17">
        <f t="shared" si="0"/>
        <v>11295</v>
      </c>
      <c r="G17">
        <f t="shared" si="0"/>
        <v>16355</v>
      </c>
      <c r="H17">
        <f t="shared" si="0"/>
        <v>16193</v>
      </c>
      <c r="I17">
        <f t="shared" si="0"/>
        <v>28867</v>
      </c>
      <c r="J17">
        <f t="shared" si="0"/>
        <v>15319</v>
      </c>
      <c r="K17">
        <f t="shared" si="0"/>
        <v>32077</v>
      </c>
    </row>
    <row r="18" spans="1:18" x14ac:dyDescent="0.35">
      <c r="A18" s="27"/>
      <c r="B18">
        <f t="shared" si="0"/>
        <v>26878</v>
      </c>
      <c r="C18">
        <f t="shared" si="0"/>
        <v>29184</v>
      </c>
      <c r="D18">
        <f t="shared" si="0"/>
        <v>23771</v>
      </c>
      <c r="E18">
        <f t="shared" si="0"/>
        <v>19683</v>
      </c>
      <c r="F18">
        <f t="shared" si="0"/>
        <v>14099</v>
      </c>
      <c r="G18">
        <f t="shared" si="0"/>
        <v>21463</v>
      </c>
      <c r="H18">
        <f t="shared" si="0"/>
        <v>22612</v>
      </c>
      <c r="I18">
        <f t="shared" si="0"/>
        <v>17374</v>
      </c>
      <c r="J18">
        <f t="shared" si="0"/>
        <v>32009</v>
      </c>
      <c r="K18">
        <f t="shared" si="0"/>
        <v>36252</v>
      </c>
    </row>
    <row r="19" spans="1:18" x14ac:dyDescent="0.35">
      <c r="A19" s="27"/>
      <c r="B19">
        <f t="shared" si="0"/>
        <v>8947</v>
      </c>
      <c r="C19">
        <f t="shared" si="0"/>
        <v>16317</v>
      </c>
      <c r="D19">
        <f t="shared" si="0"/>
        <v>29985</v>
      </c>
      <c r="E19">
        <f t="shared" si="0"/>
        <v>31228</v>
      </c>
      <c r="F19">
        <f t="shared" si="0"/>
        <v>23774</v>
      </c>
      <c r="G19">
        <f t="shared" si="0"/>
        <v>13557</v>
      </c>
      <c r="H19">
        <f t="shared" si="0"/>
        <v>21644</v>
      </c>
      <c r="I19">
        <f t="shared" si="0"/>
        <v>21386</v>
      </c>
      <c r="J19">
        <f t="shared" si="0"/>
        <v>39748</v>
      </c>
      <c r="K19">
        <f t="shared" si="0"/>
        <v>35487</v>
      </c>
    </row>
    <row r="20" spans="1:18" x14ac:dyDescent="0.35">
      <c r="A20" s="27"/>
      <c r="B20">
        <f t="shared" si="0"/>
        <v>18450</v>
      </c>
      <c r="C20">
        <f t="shared" si="0"/>
        <v>17472</v>
      </c>
      <c r="D20">
        <f t="shared" si="0"/>
        <v>18534</v>
      </c>
      <c r="E20">
        <f t="shared" si="0"/>
        <v>29905</v>
      </c>
      <c r="F20">
        <f t="shared" si="0"/>
        <v>17298</v>
      </c>
      <c r="G20">
        <f t="shared" si="0"/>
        <v>29010</v>
      </c>
      <c r="H20">
        <f t="shared" si="0"/>
        <v>28287</v>
      </c>
      <c r="I20">
        <f t="shared" si="0"/>
        <v>30330</v>
      </c>
      <c r="J20">
        <f t="shared" si="0"/>
        <v>35394</v>
      </c>
      <c r="K20">
        <f t="shared" si="0"/>
        <v>45143</v>
      </c>
    </row>
    <row r="21" spans="1:18" x14ac:dyDescent="0.35">
      <c r="A21" s="27"/>
      <c r="B21">
        <f t="shared" si="0"/>
        <v>48254</v>
      </c>
      <c r="C21">
        <f t="shared" si="0"/>
        <v>33439</v>
      </c>
      <c r="D21">
        <f t="shared" si="0"/>
        <v>13037</v>
      </c>
      <c r="E21">
        <f t="shared" si="0"/>
        <v>25987</v>
      </c>
      <c r="F21">
        <f t="shared" si="0"/>
        <v>10823</v>
      </c>
      <c r="G21">
        <f t="shared" si="0"/>
        <v>22452</v>
      </c>
      <c r="H21">
        <f t="shared" si="0"/>
        <v>18276</v>
      </c>
      <c r="I21">
        <f t="shared" si="0"/>
        <v>8142</v>
      </c>
      <c r="J21">
        <f t="shared" si="0"/>
        <v>13381</v>
      </c>
      <c r="K21">
        <f t="shared" si="0"/>
        <v>49254</v>
      </c>
    </row>
    <row r="22" spans="1:18" x14ac:dyDescent="0.35">
      <c r="A22" s="27"/>
      <c r="B22">
        <f t="shared" si="0"/>
        <v>69660</v>
      </c>
      <c r="C22">
        <f t="shared" si="0"/>
        <v>84318</v>
      </c>
      <c r="D22">
        <f t="shared" si="0"/>
        <v>79075</v>
      </c>
      <c r="E22">
        <f t="shared" si="0"/>
        <v>68418</v>
      </c>
      <c r="F22">
        <f t="shared" si="0"/>
        <v>85470</v>
      </c>
      <c r="G22">
        <f t="shared" si="0"/>
        <v>87678</v>
      </c>
      <c r="H22">
        <f t="shared" si="0"/>
        <v>68757</v>
      </c>
      <c r="I22">
        <f t="shared" si="0"/>
        <v>83496</v>
      </c>
      <c r="J22">
        <f t="shared" si="0"/>
        <v>80037</v>
      </c>
      <c r="K22">
        <f t="shared" si="0"/>
        <v>101659</v>
      </c>
    </row>
    <row r="24" spans="1:18" x14ac:dyDescent="0.35">
      <c r="A24" t="s">
        <v>1</v>
      </c>
      <c r="B24">
        <f>AVERAGE(B17:B22,G17:G22)</f>
        <v>31573.833333333332</v>
      </c>
      <c r="C24">
        <f>AVERAGE(C17:C22)</f>
        <v>33869.666666666664</v>
      </c>
      <c r="D24">
        <f>AVERAGE(D17:D22)</f>
        <v>29748.333333333332</v>
      </c>
      <c r="E24">
        <f>AVERAGE(E17:E22)</f>
        <v>32776.833333333336</v>
      </c>
      <c r="F24">
        <f>AVERAGE(F17:F22)</f>
        <v>27126.5</v>
      </c>
      <c r="G24">
        <f>AVERAGE(G17:G22,B17:B22)</f>
        <v>31573.833333333332</v>
      </c>
      <c r="H24">
        <f>AVERAGE(H17:H22)</f>
        <v>29294.833333333332</v>
      </c>
      <c r="I24">
        <f>AVERAGE(I17:I22)</f>
        <v>31599.166666666668</v>
      </c>
      <c r="J24">
        <f>AVERAGE(J17:J22)</f>
        <v>35981.333333333336</v>
      </c>
      <c r="K24">
        <f>AVERAGE(K17:K22)</f>
        <v>49978.666666666664</v>
      </c>
    </row>
    <row r="25" spans="1:18" x14ac:dyDescent="0.35">
      <c r="A25" t="s">
        <v>2</v>
      </c>
      <c r="B25">
        <f>B24/G24</f>
        <v>1</v>
      </c>
      <c r="C25">
        <f>C24/B24</f>
        <v>1.0727131643818986</v>
      </c>
      <c r="D25">
        <f>D24/B24</f>
        <v>0.94218313688022259</v>
      </c>
      <c r="E25">
        <f>E24/B24</f>
        <v>1.0381011702728526</v>
      </c>
      <c r="F25">
        <f>F24/G24</f>
        <v>0.85914496708772559</v>
      </c>
      <c r="H25">
        <f>H24/G24</f>
        <v>0.92781997751302503</v>
      </c>
      <c r="I25">
        <f>I24/G24</f>
        <v>1.0008023521586968</v>
      </c>
      <c r="J25">
        <f>J24/G24</f>
        <v>1.1395934397153762</v>
      </c>
      <c r="K25">
        <f>K24/G24</f>
        <v>1.5829141219258562</v>
      </c>
    </row>
    <row r="26" spans="1:18" x14ac:dyDescent="0.35">
      <c r="B26">
        <v>0</v>
      </c>
      <c r="C26">
        <v>0.1</v>
      </c>
      <c r="D26">
        <v>0.3</v>
      </c>
      <c r="E26">
        <v>1</v>
      </c>
      <c r="F26">
        <v>3</v>
      </c>
      <c r="G26">
        <v>0</v>
      </c>
      <c r="H26">
        <v>10</v>
      </c>
      <c r="I26">
        <v>30</v>
      </c>
      <c r="J26">
        <v>100</v>
      </c>
      <c r="K26">
        <v>300</v>
      </c>
      <c r="L26" t="s">
        <v>0</v>
      </c>
      <c r="P26" t="s">
        <v>31</v>
      </c>
    </row>
    <row r="27" spans="1:18" x14ac:dyDescent="0.35">
      <c r="P27">
        <v>0</v>
      </c>
      <c r="Q27">
        <f>B35</f>
        <v>1</v>
      </c>
      <c r="R27">
        <f>B36</f>
        <v>0.77390605981221827</v>
      </c>
    </row>
    <row r="28" spans="1:18" ht="15" thickBot="1" x14ac:dyDescent="0.4">
      <c r="P28">
        <v>0.1</v>
      </c>
      <c r="Q28">
        <f>C35</f>
        <v>1.0727131643818986</v>
      </c>
      <c r="R28">
        <f>C36</f>
        <v>0.81041400758666149</v>
      </c>
    </row>
    <row r="29" spans="1:18" ht="15" thickTop="1" x14ac:dyDescent="0.35">
      <c r="A29" s="7" t="s">
        <v>38</v>
      </c>
      <c r="B29" s="8">
        <f>B17/$B$24</f>
        <v>0.51251299863283417</v>
      </c>
      <c r="C29" s="9">
        <f>C17/$B$24</f>
        <v>0.71223534255686405</v>
      </c>
      <c r="D29" s="9">
        <f t="shared" ref="D29:K29" si="1">D17/$B$24</f>
        <v>0.44619225835739512</v>
      </c>
      <c r="E29" s="9">
        <f t="shared" si="1"/>
        <v>0.67904330062340656</v>
      </c>
      <c r="F29" s="9">
        <f t="shared" si="1"/>
        <v>0.35773293286107166</v>
      </c>
      <c r="G29" s="9">
        <f t="shared" si="1"/>
        <v>0.51799221929551376</v>
      </c>
      <c r="H29" s="9">
        <f t="shared" si="1"/>
        <v>0.51286138838595252</v>
      </c>
      <c r="I29" s="9">
        <f t="shared" si="1"/>
        <v>0.91426972756977032</v>
      </c>
      <c r="J29" s="9">
        <f t="shared" si="1"/>
        <v>0.48518023891091255</v>
      </c>
      <c r="K29" s="10">
        <f t="shared" si="1"/>
        <v>1.0159361918888532</v>
      </c>
      <c r="P29">
        <v>0.3</v>
      </c>
      <c r="Q29">
        <f>D35</f>
        <v>0.9421831368802227</v>
      </c>
      <c r="R29">
        <f>D36</f>
        <v>0.79105729932760849</v>
      </c>
    </row>
    <row r="30" spans="1:18" x14ac:dyDescent="0.35">
      <c r="A30" s="7" t="s">
        <v>38</v>
      </c>
      <c r="B30" s="11">
        <f t="shared" ref="B30:K34" si="2">B18/$B$24</f>
        <v>0.85127452584682473</v>
      </c>
      <c r="C30" s="12">
        <f t="shared" si="2"/>
        <v>0.92430968681872649</v>
      </c>
      <c r="D30" s="12">
        <f t="shared" si="2"/>
        <v>0.75287025648875916</v>
      </c>
      <c r="E30" s="12">
        <f t="shared" si="2"/>
        <v>0.62339595551168425</v>
      </c>
      <c r="F30" s="12">
        <f t="shared" si="2"/>
        <v>0.44654064811051347</v>
      </c>
      <c r="G30" s="12">
        <f t="shared" si="2"/>
        <v>0.67977175192538131</v>
      </c>
      <c r="H30" s="12">
        <f t="shared" si="2"/>
        <v>0.71616264522838002</v>
      </c>
      <c r="I30" s="12">
        <f t="shared" si="2"/>
        <v>0.55026577915256836</v>
      </c>
      <c r="J30" s="12">
        <f t="shared" si="2"/>
        <v>1.013782509778667</v>
      </c>
      <c r="K30" s="13">
        <f t="shared" si="2"/>
        <v>1.1481659390951369</v>
      </c>
      <c r="P30">
        <v>1</v>
      </c>
      <c r="Q30">
        <f>E35</f>
        <v>1.0381011702728526</v>
      </c>
      <c r="R30">
        <f>E36</f>
        <v>0.57132498904821027</v>
      </c>
    </row>
    <row r="31" spans="1:18" x14ac:dyDescent="0.35">
      <c r="A31" s="7" t="s">
        <v>38</v>
      </c>
      <c r="B31" s="11">
        <f t="shared" si="2"/>
        <v>0.28336755646817252</v>
      </c>
      <c r="C31" s="12">
        <f t="shared" si="2"/>
        <v>0.5167886910574685</v>
      </c>
      <c r="D31" s="12">
        <f t="shared" si="2"/>
        <v>0.94967879520489018</v>
      </c>
      <c r="E31" s="12">
        <f t="shared" si="2"/>
        <v>0.98904683730726395</v>
      </c>
      <c r="F31" s="12">
        <f t="shared" si="2"/>
        <v>0.75296527187597329</v>
      </c>
      <c r="G31" s="12">
        <f t="shared" si="2"/>
        <v>0.42937453482050009</v>
      </c>
      <c r="H31" s="12">
        <f t="shared" si="2"/>
        <v>0.68550434695396512</v>
      </c>
      <c r="I31" s="12">
        <f t="shared" si="2"/>
        <v>0.67733302365355286</v>
      </c>
      <c r="J31" s="12">
        <f t="shared" si="2"/>
        <v>1.2588905369952967</v>
      </c>
      <c r="K31" s="13">
        <f t="shared" si="2"/>
        <v>1.1239370153555424</v>
      </c>
      <c r="P31">
        <v>3</v>
      </c>
      <c r="Q31">
        <f>F35</f>
        <v>0.85914496708772559</v>
      </c>
      <c r="R31">
        <f>F36</f>
        <v>0.91771277629749282</v>
      </c>
    </row>
    <row r="32" spans="1:18" x14ac:dyDescent="0.35">
      <c r="A32" s="7" t="s">
        <v>38</v>
      </c>
      <c r="B32" s="11">
        <f t="shared" si="2"/>
        <v>0.58434463136669079</v>
      </c>
      <c r="C32" s="12">
        <f t="shared" si="2"/>
        <v>0.55336961513489547</v>
      </c>
      <c r="D32" s="12">
        <f t="shared" si="2"/>
        <v>0.58700506220868554</v>
      </c>
      <c r="E32" s="12">
        <f t="shared" si="2"/>
        <v>0.9471450515458476</v>
      </c>
      <c r="F32" s="12">
        <f t="shared" si="2"/>
        <v>0.54785872267647795</v>
      </c>
      <c r="G32" s="12">
        <f t="shared" si="2"/>
        <v>0.91879879436030898</v>
      </c>
      <c r="H32" s="12">
        <f t="shared" si="2"/>
        <v>0.89590008604171179</v>
      </c>
      <c r="I32" s="12">
        <f t="shared" si="2"/>
        <v>0.9606055647345112</v>
      </c>
      <c r="J32" s="12">
        <f t="shared" si="2"/>
        <v>1.1209915383519053</v>
      </c>
      <c r="K32" s="13">
        <f t="shared" si="2"/>
        <v>1.4297598750019795</v>
      </c>
      <c r="P32">
        <v>10</v>
      </c>
      <c r="Q32">
        <f>H35</f>
        <v>0.92781997751302503</v>
      </c>
      <c r="R32">
        <f>H36</f>
        <v>0.62619658694130176</v>
      </c>
    </row>
    <row r="33" spans="1:18" x14ac:dyDescent="0.35">
      <c r="A33" s="7" t="s">
        <v>38</v>
      </c>
      <c r="B33" s="11">
        <f t="shared" si="2"/>
        <v>1.5282908315429971</v>
      </c>
      <c r="C33" s="12">
        <f t="shared" si="2"/>
        <v>1.0590731776840527</v>
      </c>
      <c r="D33" s="12">
        <f t="shared" si="2"/>
        <v>0.41290520103672346</v>
      </c>
      <c r="E33" s="12">
        <f t="shared" si="2"/>
        <v>0.82305495584423816</v>
      </c>
      <c r="F33" s="12">
        <f t="shared" si="2"/>
        <v>0.34278384527272054</v>
      </c>
      <c r="G33" s="12">
        <f t="shared" si="2"/>
        <v>0.71109515791029498</v>
      </c>
      <c r="H33" s="12">
        <f t="shared" si="2"/>
        <v>0.57883373890827328</v>
      </c>
      <c r="I33" s="12">
        <f t="shared" si="2"/>
        <v>0.25787176089905672</v>
      </c>
      <c r="J33" s="12">
        <f t="shared" si="2"/>
        <v>0.42380029877060649</v>
      </c>
      <c r="K33" s="13">
        <f t="shared" si="2"/>
        <v>1.5599626272810292</v>
      </c>
      <c r="P33">
        <v>30</v>
      </c>
      <c r="Q33">
        <f>I35</f>
        <v>1.0008023521586968</v>
      </c>
      <c r="R33">
        <f>I36</f>
        <v>0.84502103605958068</v>
      </c>
    </row>
    <row r="34" spans="1:18" ht="15" thickBot="1" x14ac:dyDescent="0.4">
      <c r="A34" s="7" t="s">
        <v>38</v>
      </c>
      <c r="B34" s="14">
        <f t="shared" si="2"/>
        <v>2.2062572911113105</v>
      </c>
      <c r="C34" s="15">
        <f t="shared" si="2"/>
        <v>2.670502473039384</v>
      </c>
      <c r="D34" s="15">
        <f t="shared" si="2"/>
        <v>2.5044472479848823</v>
      </c>
      <c r="E34" s="15">
        <f t="shared" si="2"/>
        <v>2.1669209208046749</v>
      </c>
      <c r="F34" s="15">
        <f t="shared" si="2"/>
        <v>2.7069883817295968</v>
      </c>
      <c r="G34" s="15">
        <f t="shared" si="2"/>
        <v>2.7769197067191715</v>
      </c>
      <c r="H34" s="15">
        <f t="shared" si="2"/>
        <v>2.1776576595598676</v>
      </c>
      <c r="I34" s="15">
        <f t="shared" si="2"/>
        <v>2.6444682569427216</v>
      </c>
      <c r="J34" s="15">
        <f t="shared" si="2"/>
        <v>2.5349155154848688</v>
      </c>
      <c r="K34" s="16">
        <f t="shared" si="2"/>
        <v>3.2197230829325973</v>
      </c>
      <c r="P34">
        <v>100</v>
      </c>
      <c r="Q34">
        <f>J35</f>
        <v>1.1395934397153762</v>
      </c>
      <c r="R34">
        <f>J36</f>
        <v>0.7639301501296698</v>
      </c>
    </row>
    <row r="35" spans="1:18" ht="15" thickTop="1" x14ac:dyDescent="0.35">
      <c r="A35" s="6" t="s">
        <v>9</v>
      </c>
      <c r="B35">
        <f>AVERAGE(B29:B34,G29:G34)</f>
        <v>1</v>
      </c>
      <c r="C35">
        <f t="shared" ref="C35:K35" si="3">AVERAGE(C29:C34)</f>
        <v>1.0727131643818986</v>
      </c>
      <c r="D35">
        <f t="shared" si="3"/>
        <v>0.9421831368802227</v>
      </c>
      <c r="E35">
        <f t="shared" si="3"/>
        <v>1.0381011702728526</v>
      </c>
      <c r="F35">
        <f t="shared" si="3"/>
        <v>0.85914496708772559</v>
      </c>
      <c r="G35">
        <f>AVERAGE(G29:G34,B29:B34)</f>
        <v>0.99999999999999989</v>
      </c>
      <c r="H35">
        <f t="shared" si="3"/>
        <v>0.92781997751302503</v>
      </c>
      <c r="I35">
        <f t="shared" si="3"/>
        <v>1.0008023521586968</v>
      </c>
      <c r="J35">
        <f t="shared" si="3"/>
        <v>1.1395934397153762</v>
      </c>
      <c r="K35">
        <f t="shared" si="3"/>
        <v>1.5829141219258565</v>
      </c>
      <c r="L35" t="s">
        <v>9</v>
      </c>
      <c r="P35">
        <v>300</v>
      </c>
      <c r="Q35">
        <f>K35</f>
        <v>1.5829141219258565</v>
      </c>
      <c r="R35">
        <f>K36</f>
        <v>0.82755743115128078</v>
      </c>
    </row>
    <row r="36" spans="1:18" x14ac:dyDescent="0.35">
      <c r="A36" s="6" t="s">
        <v>10</v>
      </c>
      <c r="B36">
        <f>STDEV(B29:B34,G29:G34)</f>
        <v>0.77390605981221827</v>
      </c>
      <c r="C36">
        <f t="shared" ref="C36:K36" si="4">STDEV(C29:C34)</f>
        <v>0.81041400758666149</v>
      </c>
      <c r="D36">
        <f t="shared" si="4"/>
        <v>0.79105729932760849</v>
      </c>
      <c r="E36">
        <f t="shared" si="4"/>
        <v>0.57132498904821027</v>
      </c>
      <c r="F36">
        <f t="shared" si="4"/>
        <v>0.91771277629749282</v>
      </c>
      <c r="G36">
        <f>STDEV(G29:G34,B29:B34)</f>
        <v>0.77390605981221872</v>
      </c>
      <c r="H36">
        <f t="shared" si="4"/>
        <v>0.62619658694130176</v>
      </c>
      <c r="I36">
        <f t="shared" si="4"/>
        <v>0.84502103605958068</v>
      </c>
      <c r="J36">
        <f t="shared" si="4"/>
        <v>0.7639301501296698</v>
      </c>
      <c r="K36">
        <f t="shared" si="4"/>
        <v>0.82755743115128078</v>
      </c>
      <c r="L36" t="s">
        <v>10</v>
      </c>
    </row>
  </sheetData>
  <mergeCells count="3">
    <mergeCell ref="A3:A8"/>
    <mergeCell ref="A10:A15"/>
    <mergeCell ref="A17:A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6"/>
  <sheetViews>
    <sheetView topLeftCell="A13" workbookViewId="0">
      <selection activeCell="A24" sqref="A24:A26"/>
    </sheetView>
  </sheetViews>
  <sheetFormatPr defaultRowHeight="14.5" x14ac:dyDescent="0.35"/>
  <cols>
    <col min="1" max="1" width="31.453125" customWidth="1"/>
  </cols>
  <sheetData>
    <row r="1" spans="1:12" x14ac:dyDescent="0.35">
      <c r="A1" s="6" t="s">
        <v>40</v>
      </c>
    </row>
    <row r="2" spans="1:12" x14ac:dyDescent="0.35">
      <c r="B2">
        <v>0</v>
      </c>
      <c r="C2">
        <v>0.1</v>
      </c>
      <c r="D2">
        <v>0.3</v>
      </c>
      <c r="E2">
        <v>1</v>
      </c>
      <c r="F2">
        <v>3</v>
      </c>
      <c r="G2">
        <v>0</v>
      </c>
      <c r="H2">
        <v>10</v>
      </c>
      <c r="I2">
        <v>30</v>
      </c>
      <c r="J2">
        <v>100</v>
      </c>
      <c r="K2">
        <v>300</v>
      </c>
      <c r="L2" t="s">
        <v>0</v>
      </c>
    </row>
    <row r="3" spans="1:12" x14ac:dyDescent="0.35">
      <c r="A3" s="26" t="s">
        <v>27</v>
      </c>
      <c r="B3">
        <v>24177</v>
      </c>
      <c r="C3">
        <v>18207</v>
      </c>
      <c r="D3">
        <v>22310</v>
      </c>
      <c r="E3">
        <v>17273</v>
      </c>
      <c r="F3">
        <v>16278</v>
      </c>
      <c r="G3">
        <v>13240</v>
      </c>
      <c r="H3">
        <v>15289</v>
      </c>
      <c r="I3">
        <v>20396</v>
      </c>
      <c r="J3">
        <v>22444</v>
      </c>
      <c r="K3">
        <v>31640</v>
      </c>
    </row>
    <row r="4" spans="1:12" x14ac:dyDescent="0.35">
      <c r="A4" s="26"/>
      <c r="B4">
        <v>16355</v>
      </c>
      <c r="C4">
        <v>17375</v>
      </c>
      <c r="D4">
        <v>19416</v>
      </c>
      <c r="E4">
        <v>20437</v>
      </c>
      <c r="F4">
        <v>16348</v>
      </c>
      <c r="G4">
        <v>18391</v>
      </c>
      <c r="H4">
        <v>22473</v>
      </c>
      <c r="I4">
        <v>17363</v>
      </c>
      <c r="J4">
        <v>18381</v>
      </c>
      <c r="K4">
        <v>47976</v>
      </c>
    </row>
    <row r="5" spans="1:12" x14ac:dyDescent="0.35">
      <c r="A5" s="26"/>
      <c r="B5">
        <v>21457</v>
      </c>
      <c r="C5">
        <v>17374</v>
      </c>
      <c r="D5">
        <v>22487</v>
      </c>
      <c r="E5">
        <v>20443</v>
      </c>
      <c r="F5">
        <v>14312</v>
      </c>
      <c r="G5">
        <v>18400</v>
      </c>
      <c r="H5">
        <v>19423</v>
      </c>
      <c r="I5">
        <v>20447</v>
      </c>
      <c r="J5">
        <v>28626</v>
      </c>
      <c r="K5">
        <v>27605</v>
      </c>
    </row>
    <row r="6" spans="1:12" x14ac:dyDescent="0.35">
      <c r="A6" s="26"/>
      <c r="B6">
        <v>18405</v>
      </c>
      <c r="C6">
        <v>11247</v>
      </c>
      <c r="D6">
        <v>19426</v>
      </c>
      <c r="E6">
        <v>22495</v>
      </c>
      <c r="F6">
        <v>15338</v>
      </c>
      <c r="G6">
        <v>23514</v>
      </c>
      <c r="H6">
        <v>19425</v>
      </c>
      <c r="I6">
        <v>15335</v>
      </c>
      <c r="J6">
        <v>25556</v>
      </c>
      <c r="K6">
        <v>37814</v>
      </c>
    </row>
    <row r="7" spans="1:12" x14ac:dyDescent="0.35">
      <c r="A7" s="26"/>
      <c r="B7">
        <v>20444</v>
      </c>
      <c r="C7">
        <v>18402</v>
      </c>
      <c r="D7">
        <v>18404</v>
      </c>
      <c r="E7">
        <v>20452</v>
      </c>
      <c r="F7">
        <v>17384</v>
      </c>
      <c r="G7">
        <v>11249</v>
      </c>
      <c r="H7">
        <v>14316</v>
      </c>
      <c r="I7">
        <v>12272</v>
      </c>
      <c r="J7">
        <v>31700</v>
      </c>
      <c r="K7">
        <v>30681</v>
      </c>
    </row>
    <row r="8" spans="1:12" x14ac:dyDescent="0.35">
      <c r="A8" s="26"/>
      <c r="B8">
        <v>17387</v>
      </c>
      <c r="C8">
        <v>16363</v>
      </c>
      <c r="D8">
        <v>25569</v>
      </c>
      <c r="E8">
        <v>15340</v>
      </c>
      <c r="F8">
        <v>13294</v>
      </c>
      <c r="G8">
        <v>17383</v>
      </c>
      <c r="H8">
        <v>18406</v>
      </c>
      <c r="I8">
        <v>25563</v>
      </c>
      <c r="J8">
        <v>19426</v>
      </c>
      <c r="K8">
        <v>29644</v>
      </c>
    </row>
    <row r="10" spans="1:12" ht="15" customHeight="1" x14ac:dyDescent="0.35">
      <c r="A10" s="27" t="s">
        <v>26</v>
      </c>
      <c r="B10">
        <v>6712</v>
      </c>
      <c r="C10">
        <v>2888</v>
      </c>
      <c r="D10">
        <v>5793</v>
      </c>
      <c r="E10">
        <v>7738</v>
      </c>
      <c r="F10">
        <v>3874</v>
      </c>
      <c r="G10">
        <v>6786</v>
      </c>
      <c r="H10">
        <v>2911</v>
      </c>
      <c r="I10">
        <v>3883</v>
      </c>
      <c r="J10">
        <v>2914</v>
      </c>
      <c r="K10">
        <v>3886</v>
      </c>
    </row>
    <row r="11" spans="1:12" x14ac:dyDescent="0.35">
      <c r="A11" s="27"/>
      <c r="B11">
        <v>2919</v>
      </c>
      <c r="C11">
        <v>1946</v>
      </c>
      <c r="D11">
        <v>3892</v>
      </c>
      <c r="E11">
        <v>3891</v>
      </c>
      <c r="F11">
        <v>4864</v>
      </c>
      <c r="G11">
        <v>3890</v>
      </c>
      <c r="H11">
        <v>2917</v>
      </c>
      <c r="I11">
        <v>4862</v>
      </c>
      <c r="J11">
        <v>5833</v>
      </c>
      <c r="K11">
        <v>3888</v>
      </c>
    </row>
    <row r="12" spans="1:12" x14ac:dyDescent="0.35">
      <c r="A12" s="27"/>
      <c r="B12">
        <v>5837</v>
      </c>
      <c r="C12">
        <v>1946</v>
      </c>
      <c r="D12">
        <v>5839</v>
      </c>
      <c r="E12">
        <v>1946</v>
      </c>
      <c r="F12">
        <v>3893</v>
      </c>
      <c r="G12">
        <v>6813</v>
      </c>
      <c r="H12">
        <v>1947</v>
      </c>
      <c r="I12">
        <v>3893</v>
      </c>
      <c r="J12">
        <v>1947</v>
      </c>
      <c r="K12">
        <v>1947</v>
      </c>
    </row>
    <row r="13" spans="1:12" x14ac:dyDescent="0.35">
      <c r="A13" s="27"/>
      <c r="B13">
        <v>1947</v>
      </c>
      <c r="C13">
        <v>974</v>
      </c>
      <c r="D13">
        <v>1947</v>
      </c>
      <c r="E13">
        <v>3894</v>
      </c>
      <c r="F13">
        <v>5841</v>
      </c>
      <c r="G13">
        <v>2921</v>
      </c>
      <c r="H13">
        <v>4867</v>
      </c>
      <c r="I13">
        <v>3894</v>
      </c>
      <c r="J13">
        <v>2920</v>
      </c>
      <c r="K13">
        <v>3893</v>
      </c>
    </row>
    <row r="14" spans="1:12" x14ac:dyDescent="0.35">
      <c r="A14" s="27"/>
      <c r="B14">
        <v>4867</v>
      </c>
      <c r="C14">
        <v>974</v>
      </c>
      <c r="D14">
        <v>2921</v>
      </c>
      <c r="E14">
        <v>3895</v>
      </c>
      <c r="F14">
        <v>5843</v>
      </c>
      <c r="G14">
        <v>4869</v>
      </c>
      <c r="H14">
        <v>2921</v>
      </c>
      <c r="I14">
        <v>2922</v>
      </c>
      <c r="J14">
        <v>3896</v>
      </c>
      <c r="K14">
        <v>1948</v>
      </c>
    </row>
    <row r="15" spans="1:12" x14ac:dyDescent="0.35">
      <c r="A15" s="27"/>
      <c r="B15">
        <v>2923</v>
      </c>
      <c r="C15">
        <v>3897</v>
      </c>
      <c r="D15">
        <v>3897</v>
      </c>
      <c r="E15">
        <v>4870</v>
      </c>
      <c r="F15">
        <v>4871</v>
      </c>
      <c r="G15">
        <v>3896</v>
      </c>
      <c r="H15">
        <v>2922</v>
      </c>
      <c r="I15">
        <v>3896</v>
      </c>
      <c r="J15">
        <v>5843</v>
      </c>
      <c r="K15">
        <v>1947</v>
      </c>
    </row>
    <row r="17" spans="1:17" x14ac:dyDescent="0.35">
      <c r="A17" s="25" t="s">
        <v>25</v>
      </c>
      <c r="B17">
        <f t="shared" ref="B17:K22" si="0">B3-B10</f>
        <v>17465</v>
      </c>
      <c r="C17">
        <f t="shared" si="0"/>
        <v>15319</v>
      </c>
      <c r="D17">
        <f t="shared" si="0"/>
        <v>16517</v>
      </c>
      <c r="E17">
        <f t="shared" si="0"/>
        <v>9535</v>
      </c>
      <c r="F17">
        <f t="shared" si="0"/>
        <v>12404</v>
      </c>
      <c r="G17">
        <f t="shared" si="0"/>
        <v>6454</v>
      </c>
      <c r="H17">
        <f t="shared" si="0"/>
        <v>12378</v>
      </c>
      <c r="I17">
        <f t="shared" si="0"/>
        <v>16513</v>
      </c>
      <c r="J17">
        <f t="shared" si="0"/>
        <v>19530</v>
      </c>
      <c r="K17">
        <f t="shared" si="0"/>
        <v>27754</v>
      </c>
    </row>
    <row r="18" spans="1:17" x14ac:dyDescent="0.35">
      <c r="A18" s="25"/>
      <c r="B18">
        <f t="shared" si="0"/>
        <v>13436</v>
      </c>
      <c r="C18">
        <f t="shared" si="0"/>
        <v>15429</v>
      </c>
      <c r="D18">
        <f t="shared" si="0"/>
        <v>15524</v>
      </c>
      <c r="E18">
        <f t="shared" si="0"/>
        <v>16546</v>
      </c>
      <c r="F18">
        <f t="shared" si="0"/>
        <v>11484</v>
      </c>
      <c r="G18">
        <f t="shared" si="0"/>
        <v>14501</v>
      </c>
      <c r="H18">
        <f t="shared" si="0"/>
        <v>19556</v>
      </c>
      <c r="I18">
        <f t="shared" si="0"/>
        <v>12501</v>
      </c>
      <c r="J18">
        <f t="shared" si="0"/>
        <v>12548</v>
      </c>
      <c r="K18">
        <f t="shared" si="0"/>
        <v>44088</v>
      </c>
    </row>
    <row r="19" spans="1:17" x14ac:dyDescent="0.35">
      <c r="A19" s="25"/>
      <c r="B19">
        <f t="shared" si="0"/>
        <v>15620</v>
      </c>
      <c r="C19">
        <f t="shared" si="0"/>
        <v>15428</v>
      </c>
      <c r="D19">
        <f t="shared" si="0"/>
        <v>16648</v>
      </c>
      <c r="E19">
        <f t="shared" si="0"/>
        <v>18497</v>
      </c>
      <c r="F19">
        <f t="shared" si="0"/>
        <v>10419</v>
      </c>
      <c r="G19">
        <f t="shared" si="0"/>
        <v>11587</v>
      </c>
      <c r="H19">
        <f t="shared" si="0"/>
        <v>17476</v>
      </c>
      <c r="I19">
        <f t="shared" si="0"/>
        <v>16554</v>
      </c>
      <c r="J19">
        <f t="shared" si="0"/>
        <v>26679</v>
      </c>
      <c r="K19">
        <f t="shared" si="0"/>
        <v>25658</v>
      </c>
    </row>
    <row r="20" spans="1:17" x14ac:dyDescent="0.35">
      <c r="A20" s="25"/>
      <c r="B20">
        <f t="shared" si="0"/>
        <v>16458</v>
      </c>
      <c r="C20">
        <f t="shared" si="0"/>
        <v>10273</v>
      </c>
      <c r="D20">
        <f t="shared" si="0"/>
        <v>17479</v>
      </c>
      <c r="E20">
        <f t="shared" si="0"/>
        <v>18601</v>
      </c>
      <c r="F20">
        <f t="shared" si="0"/>
        <v>9497</v>
      </c>
      <c r="G20">
        <f t="shared" si="0"/>
        <v>20593</v>
      </c>
      <c r="H20">
        <f t="shared" si="0"/>
        <v>14558</v>
      </c>
      <c r="I20">
        <f t="shared" si="0"/>
        <v>11441</v>
      </c>
      <c r="J20">
        <f t="shared" si="0"/>
        <v>22636</v>
      </c>
      <c r="K20">
        <f t="shared" si="0"/>
        <v>33921</v>
      </c>
    </row>
    <row r="21" spans="1:17" x14ac:dyDescent="0.35">
      <c r="A21" s="25"/>
      <c r="B21">
        <f t="shared" si="0"/>
        <v>15577</v>
      </c>
      <c r="C21">
        <f t="shared" si="0"/>
        <v>17428</v>
      </c>
      <c r="D21">
        <f t="shared" si="0"/>
        <v>15483</v>
      </c>
      <c r="E21">
        <f t="shared" si="0"/>
        <v>16557</v>
      </c>
      <c r="F21">
        <f t="shared" si="0"/>
        <v>11541</v>
      </c>
      <c r="G21">
        <f t="shared" si="0"/>
        <v>6380</v>
      </c>
      <c r="H21">
        <f t="shared" si="0"/>
        <v>11395</v>
      </c>
      <c r="I21">
        <f t="shared" si="0"/>
        <v>9350</v>
      </c>
      <c r="J21">
        <f t="shared" si="0"/>
        <v>27804</v>
      </c>
      <c r="K21">
        <f t="shared" si="0"/>
        <v>28733</v>
      </c>
    </row>
    <row r="22" spans="1:17" x14ac:dyDescent="0.35">
      <c r="A22" s="25"/>
      <c r="B22">
        <f t="shared" si="0"/>
        <v>14464</v>
      </c>
      <c r="C22">
        <f t="shared" si="0"/>
        <v>12466</v>
      </c>
      <c r="D22">
        <f t="shared" si="0"/>
        <v>21672</v>
      </c>
      <c r="E22">
        <f t="shared" si="0"/>
        <v>10470</v>
      </c>
      <c r="F22">
        <f t="shared" si="0"/>
        <v>8423</v>
      </c>
      <c r="G22">
        <f t="shared" si="0"/>
        <v>13487</v>
      </c>
      <c r="H22">
        <f t="shared" si="0"/>
        <v>15484</v>
      </c>
      <c r="I22">
        <f t="shared" si="0"/>
        <v>21667</v>
      </c>
      <c r="J22">
        <f t="shared" si="0"/>
        <v>13583</v>
      </c>
      <c r="K22">
        <f t="shared" si="0"/>
        <v>27697</v>
      </c>
    </row>
    <row r="24" spans="1:17" x14ac:dyDescent="0.35">
      <c r="A24" t="s">
        <v>1</v>
      </c>
      <c r="B24">
        <f>AVERAGE(B17:B22,G17:G22)</f>
        <v>13835.166666666666</v>
      </c>
      <c r="C24">
        <f>AVERAGE(C17:C22)</f>
        <v>14390.5</v>
      </c>
      <c r="D24">
        <f>AVERAGE(D17:D22)</f>
        <v>17220.5</v>
      </c>
      <c r="E24">
        <f>AVERAGE(E17:E22)</f>
        <v>15034.333333333334</v>
      </c>
      <c r="F24">
        <f>AVERAGE(F17:F22)</f>
        <v>10628</v>
      </c>
      <c r="G24">
        <f>AVERAGE(G17:G22,B17:B22)</f>
        <v>13835.166666666666</v>
      </c>
      <c r="H24">
        <f>AVERAGE(H17:H22)</f>
        <v>15141.166666666666</v>
      </c>
      <c r="I24">
        <f>AVERAGE(I17:I22)</f>
        <v>14671</v>
      </c>
      <c r="J24">
        <f>AVERAGE(J17:J22)</f>
        <v>20463.333333333332</v>
      </c>
      <c r="K24">
        <f>AVERAGE(K17:K22)</f>
        <v>31308.5</v>
      </c>
    </row>
    <row r="25" spans="1:17" x14ac:dyDescent="0.35">
      <c r="A25" t="s">
        <v>2</v>
      </c>
      <c r="B25">
        <f>B24/G24</f>
        <v>1</v>
      </c>
      <c r="C25">
        <f>C24/B24</f>
        <v>1.0401392586524678</v>
      </c>
      <c r="D25">
        <f>D24/B24</f>
        <v>1.2446904627097615</v>
      </c>
      <c r="E25">
        <f>E24/B24</f>
        <v>1.0866752599053138</v>
      </c>
      <c r="F25">
        <f>F24/G24</f>
        <v>0.76818734866463489</v>
      </c>
      <c r="H25">
        <f>H24/G24</f>
        <v>1.0943971280914577</v>
      </c>
      <c r="I25">
        <f>I24/G24</f>
        <v>1.0604136801146837</v>
      </c>
      <c r="J25">
        <f>J24/G24</f>
        <v>1.4790810856392527</v>
      </c>
      <c r="K25">
        <f>K24/G24</f>
        <v>2.2629651491970946</v>
      </c>
      <c r="O25" t="s">
        <v>32</v>
      </c>
    </row>
    <row r="26" spans="1:17" x14ac:dyDescent="0.35">
      <c r="A26" t="s">
        <v>0</v>
      </c>
      <c r="B26">
        <v>0</v>
      </c>
      <c r="C26">
        <v>0.1</v>
      </c>
      <c r="D26">
        <v>0.3</v>
      </c>
      <c r="E26">
        <v>1</v>
      </c>
      <c r="F26">
        <v>3</v>
      </c>
      <c r="G26">
        <v>0</v>
      </c>
      <c r="H26">
        <v>10</v>
      </c>
      <c r="I26">
        <v>30</v>
      </c>
      <c r="J26">
        <v>100</v>
      </c>
      <c r="K26">
        <v>300</v>
      </c>
      <c r="O26">
        <v>0</v>
      </c>
      <c r="P26">
        <f>B35</f>
        <v>1</v>
      </c>
      <c r="Q26">
        <f>B36</f>
        <v>0.29895319168329831</v>
      </c>
    </row>
    <row r="27" spans="1:17" x14ac:dyDescent="0.35">
      <c r="O27">
        <v>0.1</v>
      </c>
      <c r="P27">
        <f>C35</f>
        <v>1.0401392586524676</v>
      </c>
      <c r="Q27">
        <f>C36</f>
        <v>0.1854106091505926</v>
      </c>
    </row>
    <row r="28" spans="1:17" ht="15" thickBot="1" x14ac:dyDescent="0.4">
      <c r="O28">
        <v>0.3</v>
      </c>
      <c r="P28">
        <f>D35</f>
        <v>1.2446904627097615</v>
      </c>
      <c r="Q28">
        <f>D36</f>
        <v>0.16672115025754652</v>
      </c>
    </row>
    <row r="29" spans="1:17" ht="15" thickTop="1" x14ac:dyDescent="0.35">
      <c r="A29" s="7" t="s">
        <v>38</v>
      </c>
      <c r="B29" s="8">
        <f>B17/$B$24</f>
        <v>1.2623628193853826</v>
      </c>
      <c r="C29" s="9">
        <f>C17/$B$24</f>
        <v>1.1072508462733854</v>
      </c>
      <c r="D29" s="9">
        <f t="shared" ref="D29:K29" si="1">D17/$B$24</f>
        <v>1.1938417800050596</v>
      </c>
      <c r="E29" s="9">
        <f t="shared" si="1"/>
        <v>0.6891857705605281</v>
      </c>
      <c r="F29" s="9">
        <f t="shared" si="1"/>
        <v>0.89655587813663251</v>
      </c>
      <c r="G29" s="9">
        <f t="shared" si="1"/>
        <v>0.46649239257447811</v>
      </c>
      <c r="H29" s="9">
        <f t="shared" si="1"/>
        <v>0.89467660912409208</v>
      </c>
      <c r="I29" s="9">
        <f t="shared" si="1"/>
        <v>1.1935526616954379</v>
      </c>
      <c r="J29" s="9">
        <f t="shared" si="1"/>
        <v>1.4116201467275422</v>
      </c>
      <c r="K29" s="10">
        <f t="shared" si="1"/>
        <v>2.0060473913095858</v>
      </c>
      <c r="O29">
        <v>1</v>
      </c>
      <c r="P29">
        <f>E35</f>
        <v>1.0866752599053138</v>
      </c>
      <c r="Q29">
        <f>E36</f>
        <v>0.2898233095332759</v>
      </c>
    </row>
    <row r="30" spans="1:17" x14ac:dyDescent="0.35">
      <c r="A30" s="7" t="s">
        <v>38</v>
      </c>
      <c r="B30" s="11">
        <f t="shared" ref="B30:K34" si="2">B18/$B$24</f>
        <v>0.97114840201900954</v>
      </c>
      <c r="C30" s="12">
        <f t="shared" si="2"/>
        <v>1.1152015997879801</v>
      </c>
      <c r="D30" s="12">
        <f t="shared" si="2"/>
        <v>1.1220681596414934</v>
      </c>
      <c r="E30" s="12">
        <f t="shared" si="2"/>
        <v>1.1959378877498164</v>
      </c>
      <c r="F30" s="12">
        <f t="shared" si="2"/>
        <v>0.8300586669236607</v>
      </c>
      <c r="G30" s="12">
        <f t="shared" si="2"/>
        <v>1.048126151955765</v>
      </c>
      <c r="H30" s="12">
        <f t="shared" si="2"/>
        <v>1.4134994157400826</v>
      </c>
      <c r="I30" s="12">
        <f t="shared" si="2"/>
        <v>0.9035669971449567</v>
      </c>
      <c r="J30" s="12">
        <f t="shared" si="2"/>
        <v>0.90696413728301073</v>
      </c>
      <c r="K30" s="13">
        <f t="shared" si="2"/>
        <v>3.1866620086494564</v>
      </c>
      <c r="O30">
        <v>3</v>
      </c>
      <c r="P30">
        <f>F35</f>
        <v>0.76818734866463478</v>
      </c>
      <c r="Q30">
        <f>F36</f>
        <v>0.10674569446482074</v>
      </c>
    </row>
    <row r="31" spans="1:17" x14ac:dyDescent="0.35">
      <c r="A31" s="7" t="s">
        <v>38</v>
      </c>
      <c r="B31" s="11">
        <f t="shared" si="2"/>
        <v>1.1290069990724121</v>
      </c>
      <c r="C31" s="12">
        <f t="shared" si="2"/>
        <v>1.1151293202105745</v>
      </c>
      <c r="D31" s="12">
        <f t="shared" si="2"/>
        <v>1.2033104046451675</v>
      </c>
      <c r="E31" s="12">
        <f t="shared" si="2"/>
        <v>1.3369553432677597</v>
      </c>
      <c r="F31" s="12">
        <f t="shared" si="2"/>
        <v>0.75308091698690538</v>
      </c>
      <c r="G31" s="12">
        <f t="shared" si="2"/>
        <v>0.83750346339641735</v>
      </c>
      <c r="H31" s="12">
        <f t="shared" si="2"/>
        <v>1.2631578947368423</v>
      </c>
      <c r="I31" s="12">
        <f t="shared" si="2"/>
        <v>1.1965161243690596</v>
      </c>
      <c r="J31" s="12">
        <f t="shared" si="2"/>
        <v>1.9283468455987762</v>
      </c>
      <c r="K31" s="13">
        <f t="shared" si="2"/>
        <v>1.8545493970678586</v>
      </c>
      <c r="O31">
        <v>10</v>
      </c>
      <c r="P31">
        <f>H35</f>
        <v>1.0943971280914577</v>
      </c>
      <c r="Q31">
        <f>H36</f>
        <v>0.22176682511630971</v>
      </c>
    </row>
    <row r="32" spans="1:17" x14ac:dyDescent="0.35">
      <c r="A32" s="7" t="s">
        <v>38</v>
      </c>
      <c r="B32" s="11">
        <f t="shared" si="2"/>
        <v>1.1895772849381407</v>
      </c>
      <c r="C32" s="12">
        <f t="shared" si="2"/>
        <v>0.74252809868571634</v>
      </c>
      <c r="D32" s="12">
        <f t="shared" si="2"/>
        <v>1.2633747334690584</v>
      </c>
      <c r="E32" s="12">
        <f t="shared" si="2"/>
        <v>1.3444724193179218</v>
      </c>
      <c r="F32" s="12">
        <f t="shared" si="2"/>
        <v>0.68643914661912275</v>
      </c>
      <c r="G32" s="12">
        <f t="shared" si="2"/>
        <v>1.4884533375094868</v>
      </c>
      <c r="H32" s="12">
        <f t="shared" si="2"/>
        <v>1.052246087867873</v>
      </c>
      <c r="I32" s="12">
        <f t="shared" si="2"/>
        <v>0.82695064509522842</v>
      </c>
      <c r="J32" s="12">
        <f t="shared" si="2"/>
        <v>1.6361205141487274</v>
      </c>
      <c r="K32" s="13">
        <f t="shared" si="2"/>
        <v>2.4517955451687126</v>
      </c>
      <c r="O32">
        <v>30</v>
      </c>
      <c r="P32">
        <f>I35</f>
        <v>1.060413680114684</v>
      </c>
      <c r="Q32">
        <f>I36</f>
        <v>0.32217158774973886</v>
      </c>
    </row>
    <row r="33" spans="1:17" x14ac:dyDescent="0.35">
      <c r="A33" s="7" t="s">
        <v>38</v>
      </c>
      <c r="B33" s="11">
        <f t="shared" si="2"/>
        <v>1.1258989772439798</v>
      </c>
      <c r="C33" s="12">
        <f t="shared" si="2"/>
        <v>1.2596884750213828</v>
      </c>
      <c r="D33" s="12">
        <f t="shared" si="2"/>
        <v>1.1191046969678717</v>
      </c>
      <c r="E33" s="12">
        <f t="shared" si="2"/>
        <v>1.1967329631012757</v>
      </c>
      <c r="F33" s="12">
        <f t="shared" si="2"/>
        <v>0.83417860283576883</v>
      </c>
      <c r="G33" s="12">
        <f t="shared" si="2"/>
        <v>0.46114370384647818</v>
      </c>
      <c r="H33" s="12">
        <f t="shared" si="2"/>
        <v>0.8236257845345798</v>
      </c>
      <c r="I33" s="12">
        <f t="shared" si="2"/>
        <v>0.67581404874052842</v>
      </c>
      <c r="J33" s="12">
        <f t="shared" si="2"/>
        <v>2.0096613701798556</v>
      </c>
      <c r="K33" s="13">
        <f t="shared" si="2"/>
        <v>2.0768090975894764</v>
      </c>
      <c r="O33">
        <v>100</v>
      </c>
      <c r="P33">
        <f>J35</f>
        <v>1.4790810856392529</v>
      </c>
      <c r="Q33">
        <f>J36</f>
        <v>0.46630465561331669</v>
      </c>
    </row>
    <row r="34" spans="1:17" ht="15" thickBot="1" x14ac:dyDescent="0.4">
      <c r="A34" s="7" t="s">
        <v>38</v>
      </c>
      <c r="B34" s="14">
        <f t="shared" si="2"/>
        <v>1.0454518075917649</v>
      </c>
      <c r="C34" s="15">
        <f t="shared" si="2"/>
        <v>0.90103721193576758</v>
      </c>
      <c r="D34" s="15">
        <f t="shared" si="2"/>
        <v>1.5664430015299178</v>
      </c>
      <c r="E34" s="15">
        <f t="shared" si="2"/>
        <v>0.75676717543458094</v>
      </c>
      <c r="F34" s="15">
        <f t="shared" si="2"/>
        <v>0.60881088048571874</v>
      </c>
      <c r="G34" s="15">
        <f t="shared" si="2"/>
        <v>0.97483466046668521</v>
      </c>
      <c r="H34" s="15">
        <f t="shared" si="2"/>
        <v>1.1191769765452773</v>
      </c>
      <c r="I34" s="15">
        <f t="shared" si="2"/>
        <v>1.5660816036428908</v>
      </c>
      <c r="J34" s="15">
        <f t="shared" si="2"/>
        <v>0.98177349989760399</v>
      </c>
      <c r="K34" s="16">
        <f t="shared" si="2"/>
        <v>2.0019274553974777</v>
      </c>
      <c r="O34">
        <v>300</v>
      </c>
      <c r="P34">
        <f>K35</f>
        <v>2.2629651491970946</v>
      </c>
      <c r="Q34">
        <f>K36</f>
        <v>0.49486921921747101</v>
      </c>
    </row>
    <row r="35" spans="1:17" ht="15" thickTop="1" x14ac:dyDescent="0.35">
      <c r="A35" s="6" t="s">
        <v>9</v>
      </c>
      <c r="B35">
        <f>AVERAGE(B29:B34,G29:G34)</f>
        <v>1</v>
      </c>
      <c r="C35">
        <f t="shared" ref="C35:K35" si="3">AVERAGE(C29:C34)</f>
        <v>1.0401392586524676</v>
      </c>
      <c r="D35">
        <f t="shared" si="3"/>
        <v>1.2446904627097615</v>
      </c>
      <c r="E35">
        <f t="shared" si="3"/>
        <v>1.0866752599053138</v>
      </c>
      <c r="F35">
        <f t="shared" si="3"/>
        <v>0.76818734866463478</v>
      </c>
      <c r="G35">
        <f>AVERAGE(G29:G34,B29:B34)</f>
        <v>1</v>
      </c>
      <c r="H35">
        <f t="shared" si="3"/>
        <v>1.0943971280914577</v>
      </c>
      <c r="I35">
        <f t="shared" si="3"/>
        <v>1.060413680114684</v>
      </c>
      <c r="J35">
        <f t="shared" si="3"/>
        <v>1.4790810856392529</v>
      </c>
      <c r="K35">
        <f t="shared" si="3"/>
        <v>2.2629651491970946</v>
      </c>
      <c r="L35" t="s">
        <v>9</v>
      </c>
    </row>
    <row r="36" spans="1:17" x14ac:dyDescent="0.35">
      <c r="A36" s="6" t="s">
        <v>10</v>
      </c>
      <c r="B36">
        <f>STDEV(B29:B34,G29:G34)</f>
        <v>0.29895319168329831</v>
      </c>
      <c r="C36">
        <f t="shared" ref="C36:K36" si="4">STDEV(C29:C34)</f>
        <v>0.1854106091505926</v>
      </c>
      <c r="D36">
        <f t="shared" si="4"/>
        <v>0.16672115025754652</v>
      </c>
      <c r="E36">
        <f t="shared" si="4"/>
        <v>0.2898233095332759</v>
      </c>
      <c r="F36">
        <f t="shared" si="4"/>
        <v>0.10674569446482074</v>
      </c>
      <c r="G36">
        <f>STDEV(G29:G34,B29:B34)</f>
        <v>0.29895319168329804</v>
      </c>
      <c r="H36">
        <f t="shared" si="4"/>
        <v>0.22176682511630971</v>
      </c>
      <c r="I36">
        <f t="shared" si="4"/>
        <v>0.32217158774973886</v>
      </c>
      <c r="J36">
        <f t="shared" si="4"/>
        <v>0.46630465561331669</v>
      </c>
      <c r="K36">
        <f t="shared" si="4"/>
        <v>0.49486921921747101</v>
      </c>
      <c r="L36" t="s">
        <v>10</v>
      </c>
    </row>
  </sheetData>
  <mergeCells count="3">
    <mergeCell ref="A3:A8"/>
    <mergeCell ref="A10:A15"/>
    <mergeCell ref="A17:A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6"/>
  <sheetViews>
    <sheetView topLeftCell="A13" workbookViewId="0">
      <selection activeCell="A24" sqref="A24:A26"/>
    </sheetView>
  </sheetViews>
  <sheetFormatPr defaultRowHeight="14.5" x14ac:dyDescent="0.35"/>
  <cols>
    <col min="1" max="1" width="29.90625" customWidth="1"/>
  </cols>
  <sheetData>
    <row r="1" spans="1:12" x14ac:dyDescent="0.35">
      <c r="A1" s="6" t="s">
        <v>40</v>
      </c>
    </row>
    <row r="2" spans="1:12" x14ac:dyDescent="0.35">
      <c r="B2">
        <v>0</v>
      </c>
      <c r="C2">
        <v>0.1</v>
      </c>
      <c r="D2">
        <v>0.3</v>
      </c>
      <c r="E2">
        <v>1</v>
      </c>
      <c r="F2">
        <v>3</v>
      </c>
      <c r="G2">
        <v>0</v>
      </c>
      <c r="H2">
        <v>10</v>
      </c>
      <c r="I2">
        <v>30</v>
      </c>
      <c r="J2">
        <v>100</v>
      </c>
      <c r="K2">
        <v>300</v>
      </c>
      <c r="L2" t="s">
        <v>0</v>
      </c>
    </row>
    <row r="3" spans="1:12" x14ac:dyDescent="0.35">
      <c r="A3" s="26" t="s">
        <v>14</v>
      </c>
      <c r="B3">
        <v>19887</v>
      </c>
      <c r="C3">
        <v>15765</v>
      </c>
      <c r="D3">
        <v>23181</v>
      </c>
      <c r="E3">
        <v>17944</v>
      </c>
      <c r="F3">
        <v>23252</v>
      </c>
      <c r="G3">
        <v>20102</v>
      </c>
      <c r="H3">
        <v>23291</v>
      </c>
      <c r="I3">
        <v>23305</v>
      </c>
      <c r="J3">
        <v>24373</v>
      </c>
      <c r="K3">
        <v>55123</v>
      </c>
    </row>
    <row r="4" spans="1:12" x14ac:dyDescent="0.35">
      <c r="A4" s="26"/>
      <c r="B4">
        <v>20166</v>
      </c>
      <c r="C4">
        <v>18042</v>
      </c>
      <c r="D4">
        <v>24411</v>
      </c>
      <c r="E4">
        <v>21225</v>
      </c>
      <c r="F4">
        <v>9551</v>
      </c>
      <c r="G4">
        <v>24405</v>
      </c>
      <c r="H4">
        <v>20159</v>
      </c>
      <c r="I4">
        <v>14851</v>
      </c>
      <c r="J4">
        <v>20154</v>
      </c>
      <c r="K4">
        <v>48771</v>
      </c>
    </row>
    <row r="5" spans="1:12" x14ac:dyDescent="0.35">
      <c r="A5" s="26"/>
      <c r="B5">
        <v>18037</v>
      </c>
      <c r="C5">
        <v>26531</v>
      </c>
      <c r="D5">
        <v>15919</v>
      </c>
      <c r="E5">
        <v>16982</v>
      </c>
      <c r="F5">
        <v>27597</v>
      </c>
      <c r="G5">
        <v>16984</v>
      </c>
      <c r="H5">
        <v>23354</v>
      </c>
      <c r="I5">
        <v>27600</v>
      </c>
      <c r="J5">
        <v>40340</v>
      </c>
      <c r="K5">
        <v>38213</v>
      </c>
    </row>
    <row r="6" spans="1:12" x14ac:dyDescent="0.35">
      <c r="A6" s="26"/>
      <c r="B6">
        <v>14863</v>
      </c>
      <c r="C6">
        <v>21231</v>
      </c>
      <c r="D6">
        <v>22293</v>
      </c>
      <c r="E6">
        <v>16985</v>
      </c>
      <c r="F6">
        <v>24415</v>
      </c>
      <c r="G6">
        <v>14861</v>
      </c>
      <c r="H6">
        <v>20167</v>
      </c>
      <c r="I6">
        <v>25473</v>
      </c>
      <c r="J6">
        <v>28656</v>
      </c>
      <c r="K6">
        <v>35015</v>
      </c>
    </row>
    <row r="7" spans="1:12" x14ac:dyDescent="0.35">
      <c r="A7" s="26"/>
      <c r="B7">
        <v>20165</v>
      </c>
      <c r="C7">
        <v>25475</v>
      </c>
      <c r="D7">
        <v>14860</v>
      </c>
      <c r="E7">
        <v>18047</v>
      </c>
      <c r="F7">
        <v>24417</v>
      </c>
      <c r="G7">
        <v>23355</v>
      </c>
      <c r="H7">
        <v>18047</v>
      </c>
      <c r="I7">
        <v>20171</v>
      </c>
      <c r="J7">
        <v>26542</v>
      </c>
      <c r="K7">
        <v>50960</v>
      </c>
    </row>
    <row r="8" spans="1:12" x14ac:dyDescent="0.35">
      <c r="A8" s="26"/>
      <c r="B8">
        <v>16988</v>
      </c>
      <c r="C8">
        <v>19111</v>
      </c>
      <c r="D8">
        <v>18048</v>
      </c>
      <c r="E8">
        <v>18048</v>
      </c>
      <c r="F8">
        <v>24418</v>
      </c>
      <c r="G8">
        <v>20173</v>
      </c>
      <c r="H8">
        <v>19108</v>
      </c>
      <c r="I8">
        <v>20170</v>
      </c>
      <c r="J8">
        <v>21229</v>
      </c>
      <c r="K8">
        <v>46695</v>
      </c>
    </row>
    <row r="10" spans="1:12" x14ac:dyDescent="0.35">
      <c r="A10" s="27" t="s">
        <v>15</v>
      </c>
      <c r="B10" s="6">
        <v>4675</v>
      </c>
      <c r="C10" s="6">
        <v>1878</v>
      </c>
      <c r="D10" s="6">
        <v>5649</v>
      </c>
      <c r="E10" s="6">
        <v>2830</v>
      </c>
      <c r="F10" s="6">
        <v>2834</v>
      </c>
      <c r="G10" s="6">
        <v>5673</v>
      </c>
      <c r="H10" s="6">
        <v>3785</v>
      </c>
      <c r="I10" s="6">
        <v>5681</v>
      </c>
      <c r="J10" s="6">
        <v>3789</v>
      </c>
      <c r="K10" s="6">
        <v>5685</v>
      </c>
    </row>
    <row r="11" spans="1:12" x14ac:dyDescent="0.35">
      <c r="A11" s="27"/>
      <c r="B11" s="6">
        <v>2847</v>
      </c>
      <c r="C11" s="6">
        <v>1898</v>
      </c>
      <c r="D11" s="6">
        <v>2847</v>
      </c>
      <c r="E11" s="6">
        <v>3795</v>
      </c>
      <c r="F11" s="6">
        <v>4744</v>
      </c>
      <c r="G11" s="6">
        <v>1897</v>
      </c>
      <c r="H11" s="6">
        <v>2846</v>
      </c>
      <c r="I11" s="6">
        <v>6639</v>
      </c>
      <c r="J11" s="6">
        <v>4741</v>
      </c>
      <c r="K11" s="6">
        <v>6635</v>
      </c>
    </row>
    <row r="12" spans="1:12" x14ac:dyDescent="0.35">
      <c r="A12" s="27"/>
      <c r="B12" s="6">
        <v>10436</v>
      </c>
      <c r="C12" s="6">
        <v>2847</v>
      </c>
      <c r="D12" s="6">
        <v>2848</v>
      </c>
      <c r="E12" s="6">
        <v>2847</v>
      </c>
      <c r="F12" s="6">
        <v>2848</v>
      </c>
      <c r="G12" s="6">
        <v>3797</v>
      </c>
      <c r="H12" s="6">
        <v>2848</v>
      </c>
      <c r="I12" s="6">
        <v>3798</v>
      </c>
      <c r="J12" s="6">
        <v>4747</v>
      </c>
      <c r="K12" s="6">
        <v>5697</v>
      </c>
    </row>
    <row r="13" spans="1:12" x14ac:dyDescent="0.35">
      <c r="A13" s="27"/>
      <c r="B13" s="6">
        <v>5699</v>
      </c>
      <c r="C13" s="6">
        <v>7598</v>
      </c>
      <c r="D13" s="6">
        <v>4749</v>
      </c>
      <c r="E13" s="6">
        <v>4749</v>
      </c>
      <c r="F13" s="6">
        <v>3799</v>
      </c>
      <c r="G13" s="6">
        <v>2849</v>
      </c>
      <c r="H13" s="6">
        <v>3798</v>
      </c>
      <c r="I13" s="6">
        <v>7595</v>
      </c>
      <c r="J13" s="6">
        <v>1899</v>
      </c>
      <c r="K13" s="6">
        <v>6644</v>
      </c>
    </row>
    <row r="14" spans="1:12" x14ac:dyDescent="0.35">
      <c r="A14" s="27"/>
      <c r="B14" s="6">
        <v>4747</v>
      </c>
      <c r="C14" s="6">
        <v>3799</v>
      </c>
      <c r="D14" s="6">
        <v>4748</v>
      </c>
      <c r="E14" s="6">
        <v>3800</v>
      </c>
      <c r="F14" s="6">
        <v>4749</v>
      </c>
      <c r="G14" s="6">
        <v>4750</v>
      </c>
      <c r="H14" s="6">
        <v>3800</v>
      </c>
      <c r="I14" s="6">
        <v>1900</v>
      </c>
      <c r="J14" s="6">
        <v>2850</v>
      </c>
      <c r="K14" s="6">
        <v>2850</v>
      </c>
    </row>
    <row r="15" spans="1:12" x14ac:dyDescent="0.35">
      <c r="A15" s="27"/>
      <c r="B15" s="6">
        <v>950</v>
      </c>
      <c r="C15" s="6">
        <v>3801</v>
      </c>
      <c r="D15" s="6">
        <v>5702</v>
      </c>
      <c r="E15" s="6">
        <v>6651</v>
      </c>
      <c r="F15" s="6">
        <v>3800</v>
      </c>
      <c r="G15" s="6">
        <v>1900</v>
      </c>
      <c r="H15" s="6">
        <v>1900</v>
      </c>
      <c r="I15" s="6">
        <v>1900</v>
      </c>
      <c r="J15" s="6">
        <v>3800</v>
      </c>
      <c r="K15" s="6">
        <v>5698</v>
      </c>
    </row>
    <row r="17" spans="1:18" x14ac:dyDescent="0.35">
      <c r="A17" s="27" t="s">
        <v>28</v>
      </c>
      <c r="B17">
        <f t="shared" ref="B17:K22" si="0">B3-B10</f>
        <v>15212</v>
      </c>
      <c r="C17">
        <f t="shared" si="0"/>
        <v>13887</v>
      </c>
      <c r="D17">
        <f t="shared" si="0"/>
        <v>17532</v>
      </c>
      <c r="E17">
        <f t="shared" si="0"/>
        <v>15114</v>
      </c>
      <c r="F17">
        <f t="shared" si="0"/>
        <v>20418</v>
      </c>
      <c r="G17">
        <f t="shared" si="0"/>
        <v>14429</v>
      </c>
      <c r="H17">
        <f t="shared" si="0"/>
        <v>19506</v>
      </c>
      <c r="I17">
        <f t="shared" si="0"/>
        <v>17624</v>
      </c>
      <c r="J17">
        <f t="shared" si="0"/>
        <v>20584</v>
      </c>
      <c r="K17">
        <f t="shared" si="0"/>
        <v>49438</v>
      </c>
    </row>
    <row r="18" spans="1:18" x14ac:dyDescent="0.35">
      <c r="A18" s="27"/>
      <c r="B18">
        <f t="shared" si="0"/>
        <v>17319</v>
      </c>
      <c r="C18">
        <f t="shared" si="0"/>
        <v>16144</v>
      </c>
      <c r="D18">
        <f t="shared" si="0"/>
        <v>21564</v>
      </c>
      <c r="E18">
        <f t="shared" si="0"/>
        <v>17430</v>
      </c>
      <c r="F18">
        <f t="shared" si="0"/>
        <v>4807</v>
      </c>
      <c r="G18">
        <f t="shared" si="0"/>
        <v>22508</v>
      </c>
      <c r="H18">
        <f t="shared" si="0"/>
        <v>17313</v>
      </c>
      <c r="I18">
        <f t="shared" si="0"/>
        <v>8212</v>
      </c>
      <c r="J18">
        <f t="shared" si="0"/>
        <v>15413</v>
      </c>
      <c r="K18">
        <f t="shared" si="0"/>
        <v>42136</v>
      </c>
    </row>
    <row r="19" spans="1:18" x14ac:dyDescent="0.35">
      <c r="A19" s="27"/>
      <c r="B19">
        <f t="shared" si="0"/>
        <v>7601</v>
      </c>
      <c r="C19">
        <f t="shared" si="0"/>
        <v>23684</v>
      </c>
      <c r="D19">
        <f t="shared" si="0"/>
        <v>13071</v>
      </c>
      <c r="E19">
        <f t="shared" si="0"/>
        <v>14135</v>
      </c>
      <c r="F19">
        <f t="shared" si="0"/>
        <v>24749</v>
      </c>
      <c r="G19">
        <f t="shared" si="0"/>
        <v>13187</v>
      </c>
      <c r="H19">
        <f t="shared" si="0"/>
        <v>20506</v>
      </c>
      <c r="I19">
        <f t="shared" si="0"/>
        <v>23802</v>
      </c>
      <c r="J19">
        <f t="shared" si="0"/>
        <v>35593</v>
      </c>
      <c r="K19">
        <f t="shared" si="0"/>
        <v>32516</v>
      </c>
    </row>
    <row r="20" spans="1:18" x14ac:dyDescent="0.35">
      <c r="A20" s="27"/>
      <c r="B20">
        <f t="shared" si="0"/>
        <v>9164</v>
      </c>
      <c r="C20">
        <f t="shared" si="0"/>
        <v>13633</v>
      </c>
      <c r="D20">
        <f t="shared" si="0"/>
        <v>17544</v>
      </c>
      <c r="E20">
        <f t="shared" si="0"/>
        <v>12236</v>
      </c>
      <c r="F20">
        <f t="shared" si="0"/>
        <v>20616</v>
      </c>
      <c r="G20">
        <f t="shared" si="0"/>
        <v>12012</v>
      </c>
      <c r="H20">
        <f t="shared" si="0"/>
        <v>16369</v>
      </c>
      <c r="I20">
        <f t="shared" si="0"/>
        <v>17878</v>
      </c>
      <c r="J20">
        <f t="shared" si="0"/>
        <v>26757</v>
      </c>
      <c r="K20">
        <f t="shared" si="0"/>
        <v>28371</v>
      </c>
    </row>
    <row r="21" spans="1:18" x14ac:dyDescent="0.35">
      <c r="A21" s="27"/>
      <c r="B21">
        <f t="shared" si="0"/>
        <v>15418</v>
      </c>
      <c r="C21">
        <f t="shared" si="0"/>
        <v>21676</v>
      </c>
      <c r="D21">
        <f t="shared" si="0"/>
        <v>10112</v>
      </c>
      <c r="E21">
        <f t="shared" si="0"/>
        <v>14247</v>
      </c>
      <c r="F21">
        <f t="shared" si="0"/>
        <v>19668</v>
      </c>
      <c r="G21">
        <f t="shared" si="0"/>
        <v>18605</v>
      </c>
      <c r="H21">
        <f t="shared" si="0"/>
        <v>14247</v>
      </c>
      <c r="I21">
        <f t="shared" si="0"/>
        <v>18271</v>
      </c>
      <c r="J21">
        <f t="shared" si="0"/>
        <v>23692</v>
      </c>
      <c r="K21">
        <f t="shared" si="0"/>
        <v>48110</v>
      </c>
    </row>
    <row r="22" spans="1:18" x14ac:dyDescent="0.35">
      <c r="A22" s="27"/>
      <c r="B22">
        <f t="shared" si="0"/>
        <v>16038</v>
      </c>
      <c r="C22">
        <f t="shared" si="0"/>
        <v>15310</v>
      </c>
      <c r="D22">
        <f t="shared" si="0"/>
        <v>12346</v>
      </c>
      <c r="E22">
        <f t="shared" si="0"/>
        <v>11397</v>
      </c>
      <c r="F22">
        <f t="shared" si="0"/>
        <v>20618</v>
      </c>
      <c r="G22">
        <f t="shared" si="0"/>
        <v>18273</v>
      </c>
      <c r="H22">
        <f t="shared" si="0"/>
        <v>17208</v>
      </c>
      <c r="I22">
        <f t="shared" si="0"/>
        <v>18270</v>
      </c>
      <c r="J22">
        <f t="shared" si="0"/>
        <v>17429</v>
      </c>
      <c r="K22">
        <f t="shared" si="0"/>
        <v>40997</v>
      </c>
    </row>
    <row r="24" spans="1:18" x14ac:dyDescent="0.35">
      <c r="A24" t="s">
        <v>1</v>
      </c>
      <c r="B24">
        <f>AVERAGE(B17:B22,G17:G22)</f>
        <v>14980.5</v>
      </c>
      <c r="C24">
        <f>AVERAGE(C17:C22)</f>
        <v>17389</v>
      </c>
      <c r="D24">
        <f>AVERAGE(D17:D22)</f>
        <v>15361.5</v>
      </c>
      <c r="E24">
        <f>AVERAGE(E17:E22)</f>
        <v>14093.166666666666</v>
      </c>
      <c r="F24">
        <f>AVERAGE(F17:F22)</f>
        <v>18479.333333333332</v>
      </c>
      <c r="G24">
        <f>AVERAGE(G17:G22,B17:B22)</f>
        <v>14980.5</v>
      </c>
      <c r="H24">
        <f>AVERAGE(H17:H22)</f>
        <v>17524.833333333332</v>
      </c>
      <c r="I24">
        <f>AVERAGE(I17:I22)</f>
        <v>17342.833333333332</v>
      </c>
      <c r="J24">
        <f>AVERAGE(J17:J22)</f>
        <v>23244.666666666668</v>
      </c>
      <c r="K24">
        <f>AVERAGE(K17:K22)</f>
        <v>40261.333333333336</v>
      </c>
    </row>
    <row r="25" spans="1:18" x14ac:dyDescent="0.35">
      <c r="A25" t="s">
        <v>2</v>
      </c>
      <c r="B25">
        <f>B24/G24</f>
        <v>1</v>
      </c>
      <c r="C25">
        <f>C24/B24</f>
        <v>1.1607756750442242</v>
      </c>
      <c r="D25">
        <f>D24/B24</f>
        <v>1.0254330629818764</v>
      </c>
      <c r="E25">
        <f>E24/B24</f>
        <v>0.94076744211919938</v>
      </c>
      <c r="F25">
        <f>F24/G24</f>
        <v>1.2335591824927961</v>
      </c>
      <c r="H25">
        <f>H24/G24</f>
        <v>1.1698430181458117</v>
      </c>
      <c r="I25">
        <f>I24/G24</f>
        <v>1.1576938909471202</v>
      </c>
      <c r="J25">
        <f>J24/G24</f>
        <v>1.551661604530334</v>
      </c>
      <c r="K25">
        <f>K24/G24</f>
        <v>2.6875827464592863</v>
      </c>
      <c r="P25" t="s">
        <v>33</v>
      </c>
    </row>
    <row r="26" spans="1:18" x14ac:dyDescent="0.35">
      <c r="A26" t="s">
        <v>0</v>
      </c>
      <c r="B26">
        <v>0</v>
      </c>
      <c r="C26">
        <v>0.1</v>
      </c>
      <c r="D26">
        <v>0.3</v>
      </c>
      <c r="E26">
        <v>1</v>
      </c>
      <c r="F26">
        <v>3</v>
      </c>
      <c r="G26">
        <v>0</v>
      </c>
      <c r="H26">
        <v>10</v>
      </c>
      <c r="I26">
        <v>30</v>
      </c>
      <c r="J26">
        <v>100</v>
      </c>
      <c r="K26">
        <v>300</v>
      </c>
      <c r="P26">
        <v>0</v>
      </c>
      <c r="Q26">
        <f>B35</f>
        <v>0.99999999999999989</v>
      </c>
      <c r="R26">
        <f>B36</f>
        <v>0.27603555557726406</v>
      </c>
    </row>
    <row r="27" spans="1:18" x14ac:dyDescent="0.35">
      <c r="P27">
        <v>0.1</v>
      </c>
      <c r="Q27">
        <f>C35</f>
        <v>1.1607756750442242</v>
      </c>
      <c r="R27">
        <f>C36</f>
        <v>0.28360270532770898</v>
      </c>
    </row>
    <row r="28" spans="1:18" ht="15" thickBot="1" x14ac:dyDescent="0.4">
      <c r="P28">
        <v>0.3</v>
      </c>
      <c r="Q28">
        <f>D35</f>
        <v>1.0254330629818764</v>
      </c>
      <c r="R28">
        <f>D36</f>
        <v>0.28296259615589475</v>
      </c>
    </row>
    <row r="29" spans="1:18" ht="15" thickTop="1" x14ac:dyDescent="0.35">
      <c r="A29" s="7" t="s">
        <v>38</v>
      </c>
      <c r="B29" s="8">
        <f>B17/$B$24</f>
        <v>1.0154534227829513</v>
      </c>
      <c r="C29" s="9">
        <f>C17/$B$24</f>
        <v>0.92700510663863023</v>
      </c>
      <c r="D29" s="9">
        <f t="shared" ref="D29:K29" si="1">D17/$B$24</f>
        <v>1.1703214178431962</v>
      </c>
      <c r="E29" s="9">
        <f t="shared" si="1"/>
        <v>1.0089115850605788</v>
      </c>
      <c r="F29" s="9">
        <f t="shared" si="1"/>
        <v>1.3629718634224492</v>
      </c>
      <c r="G29" s="9">
        <f t="shared" si="1"/>
        <v>0.96318547445011848</v>
      </c>
      <c r="H29" s="9">
        <f t="shared" si="1"/>
        <v>1.3020927205366977</v>
      </c>
      <c r="I29" s="9">
        <f t="shared" si="1"/>
        <v>1.1764627348886887</v>
      </c>
      <c r="J29" s="9">
        <f t="shared" si="1"/>
        <v>1.3740529354827944</v>
      </c>
      <c r="K29" s="10">
        <f t="shared" si="1"/>
        <v>3.3001568705984448</v>
      </c>
      <c r="P29">
        <v>1</v>
      </c>
      <c r="Q29">
        <f>E35</f>
        <v>0.94076744211919949</v>
      </c>
      <c r="R29">
        <f>E36</f>
        <v>0.14292208961948744</v>
      </c>
    </row>
    <row r="30" spans="1:18" x14ac:dyDescent="0.35">
      <c r="A30" s="7" t="s">
        <v>38</v>
      </c>
      <c r="B30" s="11">
        <f t="shared" ref="B30:K34" si="2">B18/$B$24</f>
        <v>1.1561029338139581</v>
      </c>
      <c r="C30" s="12">
        <f t="shared" si="2"/>
        <v>1.0776676345916358</v>
      </c>
      <c r="D30" s="12">
        <f t="shared" si="2"/>
        <v>1.4394713127065184</v>
      </c>
      <c r="E30" s="12">
        <f t="shared" si="2"/>
        <v>1.1635125663362371</v>
      </c>
      <c r="F30" s="12">
        <f t="shared" si="2"/>
        <v>0.32088381562698176</v>
      </c>
      <c r="G30" s="12">
        <f t="shared" si="2"/>
        <v>1.502486565868963</v>
      </c>
      <c r="H30" s="12">
        <f t="shared" si="2"/>
        <v>1.1557024131370781</v>
      </c>
      <c r="I30" s="12">
        <f t="shared" si="2"/>
        <v>0.54817929975634994</v>
      </c>
      <c r="J30" s="12">
        <f t="shared" si="2"/>
        <v>1.0288708654584293</v>
      </c>
      <c r="K30" s="13">
        <f t="shared" si="2"/>
        <v>2.8127232068355528</v>
      </c>
      <c r="P30">
        <v>3</v>
      </c>
      <c r="Q30">
        <f>F35</f>
        <v>1.2335591824927963</v>
      </c>
      <c r="R30">
        <f>F36</f>
        <v>0.46301300417478469</v>
      </c>
    </row>
    <row r="31" spans="1:18" x14ac:dyDescent="0.35">
      <c r="A31" s="7" t="s">
        <v>38</v>
      </c>
      <c r="B31" s="11">
        <f t="shared" si="2"/>
        <v>0.50739294416074232</v>
      </c>
      <c r="C31" s="12">
        <f t="shared" si="2"/>
        <v>1.580988618537432</v>
      </c>
      <c r="D31" s="12">
        <f t="shared" si="2"/>
        <v>0.87253429458295784</v>
      </c>
      <c r="E31" s="12">
        <f t="shared" si="2"/>
        <v>0.94355996128300124</v>
      </c>
      <c r="F31" s="12">
        <f t="shared" si="2"/>
        <v>1.652081038683622</v>
      </c>
      <c r="G31" s="12">
        <f t="shared" si="2"/>
        <v>0.88027769433597014</v>
      </c>
      <c r="H31" s="12">
        <f t="shared" si="2"/>
        <v>1.3688461666833551</v>
      </c>
      <c r="I31" s="12">
        <f t="shared" si="2"/>
        <v>1.5888655251827375</v>
      </c>
      <c r="J31" s="12">
        <f t="shared" si="2"/>
        <v>2.3759554086979739</v>
      </c>
      <c r="K31" s="13">
        <f t="shared" si="2"/>
        <v>2.1705550549047095</v>
      </c>
      <c r="P31">
        <v>10</v>
      </c>
      <c r="Q31">
        <f>H35</f>
        <v>1.1698430181458119</v>
      </c>
      <c r="R31">
        <f>H36</f>
        <v>0.14937797014377352</v>
      </c>
    </row>
    <row r="32" spans="1:18" x14ac:dyDescent="0.35">
      <c r="A32" s="7" t="s">
        <v>38</v>
      </c>
      <c r="B32" s="11">
        <f t="shared" si="2"/>
        <v>0.61172858048796774</v>
      </c>
      <c r="C32" s="12">
        <f t="shared" si="2"/>
        <v>0.91004973131737921</v>
      </c>
      <c r="D32" s="12">
        <f t="shared" si="2"/>
        <v>1.171122459196956</v>
      </c>
      <c r="E32" s="12">
        <f t="shared" si="2"/>
        <v>0.81679516705049893</v>
      </c>
      <c r="F32" s="12">
        <f t="shared" si="2"/>
        <v>1.3761890457594874</v>
      </c>
      <c r="G32" s="12">
        <f t="shared" si="2"/>
        <v>0.80184239511364774</v>
      </c>
      <c r="H32" s="12">
        <f t="shared" si="2"/>
        <v>1.0926871599746337</v>
      </c>
      <c r="I32" s="12">
        <f t="shared" si="2"/>
        <v>1.1934181102099395</v>
      </c>
      <c r="J32" s="12">
        <f t="shared" si="2"/>
        <v>1.7861219585461099</v>
      </c>
      <c r="K32" s="13">
        <f t="shared" si="2"/>
        <v>1.8938620206268149</v>
      </c>
      <c r="P32">
        <v>30</v>
      </c>
      <c r="Q32">
        <f>I35</f>
        <v>1.1576938909471202</v>
      </c>
      <c r="R32">
        <f>I36</f>
        <v>0.33666449314050184</v>
      </c>
    </row>
    <row r="33" spans="1:18" x14ac:dyDescent="0.35">
      <c r="A33" s="7" t="s">
        <v>38</v>
      </c>
      <c r="B33" s="11">
        <f t="shared" si="2"/>
        <v>1.0292046326891626</v>
      </c>
      <c r="C33" s="12">
        <f t="shared" si="2"/>
        <v>1.4469476986749441</v>
      </c>
      <c r="D33" s="12">
        <f t="shared" si="2"/>
        <v>0.67501084743499884</v>
      </c>
      <c r="E33" s="12">
        <f t="shared" si="2"/>
        <v>0.95103634725142683</v>
      </c>
      <c r="F33" s="12">
        <f t="shared" si="2"/>
        <v>1.3129067788124562</v>
      </c>
      <c r="G33" s="12">
        <f t="shared" si="2"/>
        <v>1.2419478655585594</v>
      </c>
      <c r="H33" s="12">
        <f t="shared" si="2"/>
        <v>0.95103634725142683</v>
      </c>
      <c r="I33" s="12">
        <f t="shared" si="2"/>
        <v>1.2196522145455759</v>
      </c>
      <c r="J33" s="12">
        <f t="shared" si="2"/>
        <v>1.5815226461066052</v>
      </c>
      <c r="K33" s="13">
        <f t="shared" si="2"/>
        <v>3.2115082941156836</v>
      </c>
      <c r="P33">
        <v>100</v>
      </c>
      <c r="Q33">
        <f>J35</f>
        <v>1.5516616045303342</v>
      </c>
      <c r="R33">
        <f>J36</f>
        <v>0.48803485778321698</v>
      </c>
    </row>
    <row r="34" spans="1:18" ht="15" thickBot="1" x14ac:dyDescent="0.4">
      <c r="A34" s="7" t="s">
        <v>38</v>
      </c>
      <c r="B34" s="14">
        <f t="shared" si="2"/>
        <v>1.0705917693000901</v>
      </c>
      <c r="C34" s="15">
        <f t="shared" si="2"/>
        <v>1.0219952605053235</v>
      </c>
      <c r="D34" s="15">
        <f t="shared" si="2"/>
        <v>0.82413804612663133</v>
      </c>
      <c r="E34" s="15">
        <f t="shared" si="2"/>
        <v>0.76078902573345353</v>
      </c>
      <c r="F34" s="15">
        <f t="shared" si="2"/>
        <v>1.3763225526517806</v>
      </c>
      <c r="G34" s="15">
        <f t="shared" si="2"/>
        <v>1.2197857214378691</v>
      </c>
      <c r="H34" s="15">
        <f t="shared" si="2"/>
        <v>1.1486933012916791</v>
      </c>
      <c r="I34" s="15">
        <f t="shared" si="2"/>
        <v>1.2195854610994292</v>
      </c>
      <c r="J34" s="15">
        <f t="shared" si="2"/>
        <v>1.1634458128900904</v>
      </c>
      <c r="K34" s="16">
        <f t="shared" si="2"/>
        <v>2.7366910316745101</v>
      </c>
      <c r="P34">
        <v>300</v>
      </c>
      <c r="Q34">
        <f>K35</f>
        <v>2.6875827464592859</v>
      </c>
      <c r="R34">
        <f>K36</f>
        <v>0.55948673264022364</v>
      </c>
    </row>
    <row r="35" spans="1:18" ht="15" thickTop="1" x14ac:dyDescent="0.35">
      <c r="A35" s="6" t="s">
        <v>9</v>
      </c>
      <c r="B35">
        <f>AVERAGE(B29:B34,G29:G34)</f>
        <v>0.99999999999999989</v>
      </c>
      <c r="C35">
        <f t="shared" ref="C35:K35" si="3">AVERAGE(C29:C34)</f>
        <v>1.1607756750442242</v>
      </c>
      <c r="D35">
        <f t="shared" si="3"/>
        <v>1.0254330629818764</v>
      </c>
      <c r="E35">
        <f t="shared" si="3"/>
        <v>0.94076744211919949</v>
      </c>
      <c r="F35">
        <f t="shared" si="3"/>
        <v>1.2335591824927963</v>
      </c>
      <c r="G35">
        <f>AVERAGE(G29:G34,B29:B34)</f>
        <v>1.0000000000000002</v>
      </c>
      <c r="H35">
        <f t="shared" si="3"/>
        <v>1.1698430181458119</v>
      </c>
      <c r="I35">
        <f t="shared" si="3"/>
        <v>1.1576938909471202</v>
      </c>
      <c r="J35">
        <f t="shared" si="3"/>
        <v>1.5516616045303342</v>
      </c>
      <c r="K35">
        <f t="shared" si="3"/>
        <v>2.6875827464592859</v>
      </c>
      <c r="L35" t="s">
        <v>9</v>
      </c>
    </row>
    <row r="36" spans="1:18" x14ac:dyDescent="0.35">
      <c r="A36" s="6" t="s">
        <v>10</v>
      </c>
      <c r="B36">
        <f>STDEV(B29:B34,G29:G34)</f>
        <v>0.27603555557726406</v>
      </c>
      <c r="C36">
        <f t="shared" ref="C36:K36" si="4">STDEV(C29:C34)</f>
        <v>0.28360270532770898</v>
      </c>
      <c r="D36">
        <f t="shared" si="4"/>
        <v>0.28296259615589475</v>
      </c>
      <c r="E36">
        <f t="shared" si="4"/>
        <v>0.14292208961948744</v>
      </c>
      <c r="F36">
        <f t="shared" si="4"/>
        <v>0.46301300417478469</v>
      </c>
      <c r="G36">
        <f>STDEV(G29:G34,B29:B34)</f>
        <v>0.276035555577262</v>
      </c>
      <c r="H36">
        <f t="shared" si="4"/>
        <v>0.14937797014377352</v>
      </c>
      <c r="I36">
        <f t="shared" si="4"/>
        <v>0.33666449314050184</v>
      </c>
      <c r="J36">
        <f t="shared" si="4"/>
        <v>0.48803485778321698</v>
      </c>
      <c r="K36">
        <f t="shared" si="4"/>
        <v>0.55948673264022364</v>
      </c>
      <c r="L36" t="s">
        <v>10</v>
      </c>
    </row>
  </sheetData>
  <mergeCells count="3">
    <mergeCell ref="A3:A8"/>
    <mergeCell ref="A10:A15"/>
    <mergeCell ref="A17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6"/>
  <sheetViews>
    <sheetView topLeftCell="A13" workbookViewId="0">
      <selection activeCell="A24" sqref="A24:A26"/>
    </sheetView>
  </sheetViews>
  <sheetFormatPr defaultRowHeight="14.5" x14ac:dyDescent="0.35"/>
  <cols>
    <col min="1" max="1" width="29.54296875" customWidth="1"/>
  </cols>
  <sheetData>
    <row r="1" spans="1:12" x14ac:dyDescent="0.35">
      <c r="A1" s="6" t="s">
        <v>40</v>
      </c>
    </row>
    <row r="2" spans="1:12" x14ac:dyDescent="0.35">
      <c r="B2">
        <v>0</v>
      </c>
      <c r="C2">
        <v>0.1</v>
      </c>
      <c r="D2">
        <v>0.3</v>
      </c>
      <c r="E2">
        <v>1</v>
      </c>
      <c r="F2">
        <v>3</v>
      </c>
      <c r="G2">
        <v>0</v>
      </c>
      <c r="H2">
        <v>10</v>
      </c>
      <c r="I2">
        <v>30</v>
      </c>
      <c r="J2">
        <v>100</v>
      </c>
      <c r="K2">
        <v>300</v>
      </c>
      <c r="L2" t="s">
        <v>0</v>
      </c>
    </row>
    <row r="3" spans="1:12" x14ac:dyDescent="0.35">
      <c r="A3" s="26" t="s">
        <v>16</v>
      </c>
      <c r="B3">
        <v>88079</v>
      </c>
      <c r="C3">
        <v>80207</v>
      </c>
      <c r="D3">
        <v>85585</v>
      </c>
      <c r="E3">
        <v>111568</v>
      </c>
      <c r="F3">
        <v>95163</v>
      </c>
      <c r="G3">
        <v>98360</v>
      </c>
      <c r="H3">
        <v>91184</v>
      </c>
      <c r="I3">
        <v>81912</v>
      </c>
      <c r="J3">
        <v>74680</v>
      </c>
      <c r="K3">
        <v>140087</v>
      </c>
    </row>
    <row r="4" spans="1:12" x14ac:dyDescent="0.35">
      <c r="A4" s="26"/>
      <c r="B4">
        <v>109108</v>
      </c>
      <c r="C4">
        <v>99747</v>
      </c>
      <c r="D4">
        <v>86228</v>
      </c>
      <c r="E4">
        <v>102847</v>
      </c>
      <c r="F4">
        <v>101803</v>
      </c>
      <c r="G4">
        <v>103872</v>
      </c>
      <c r="H4">
        <v>101781</v>
      </c>
      <c r="I4">
        <v>88264</v>
      </c>
      <c r="J4">
        <v>105889</v>
      </c>
      <c r="K4">
        <v>141137</v>
      </c>
    </row>
    <row r="5" spans="1:12" x14ac:dyDescent="0.35">
      <c r="A5" s="26"/>
      <c r="B5">
        <v>85178</v>
      </c>
      <c r="C5">
        <v>67528</v>
      </c>
      <c r="D5">
        <v>51952</v>
      </c>
      <c r="E5">
        <v>61314</v>
      </c>
      <c r="F5">
        <v>48841</v>
      </c>
      <c r="G5">
        <v>54039</v>
      </c>
      <c r="H5">
        <v>59240</v>
      </c>
      <c r="I5">
        <v>51963</v>
      </c>
      <c r="J5">
        <v>69630</v>
      </c>
      <c r="K5">
        <v>170448</v>
      </c>
    </row>
    <row r="6" spans="1:12" x14ac:dyDescent="0.35">
      <c r="A6" s="26"/>
      <c r="B6">
        <v>55090</v>
      </c>
      <c r="C6">
        <v>59251</v>
      </c>
      <c r="D6">
        <v>34298</v>
      </c>
      <c r="E6">
        <v>45731</v>
      </c>
      <c r="F6">
        <v>24944</v>
      </c>
      <c r="G6">
        <v>38456</v>
      </c>
      <c r="H6">
        <v>48845</v>
      </c>
      <c r="I6">
        <v>43647</v>
      </c>
      <c r="J6">
        <v>45717</v>
      </c>
      <c r="K6">
        <v>73762</v>
      </c>
    </row>
    <row r="7" spans="1:12" x14ac:dyDescent="0.35">
      <c r="A7" s="26"/>
      <c r="B7">
        <v>28056</v>
      </c>
      <c r="C7">
        <v>23905</v>
      </c>
      <c r="D7">
        <v>27023</v>
      </c>
      <c r="E7">
        <v>36380</v>
      </c>
      <c r="F7">
        <v>28065</v>
      </c>
      <c r="G7">
        <v>35344</v>
      </c>
      <c r="H7">
        <v>38463</v>
      </c>
      <c r="I7">
        <v>27027</v>
      </c>
      <c r="J7">
        <v>31187</v>
      </c>
      <c r="K7">
        <v>41583</v>
      </c>
    </row>
    <row r="8" spans="1:12" x14ac:dyDescent="0.35">
      <c r="A8" s="26"/>
      <c r="B8">
        <v>27032</v>
      </c>
      <c r="C8">
        <v>28070</v>
      </c>
      <c r="D8">
        <v>30149</v>
      </c>
      <c r="E8">
        <v>20791</v>
      </c>
      <c r="F8">
        <v>38464</v>
      </c>
      <c r="G8">
        <v>40542</v>
      </c>
      <c r="H8">
        <v>38463</v>
      </c>
      <c r="I8">
        <v>25985</v>
      </c>
      <c r="J8">
        <v>30138</v>
      </c>
      <c r="K8">
        <v>43645</v>
      </c>
    </row>
    <row r="10" spans="1:12" x14ac:dyDescent="0.35">
      <c r="A10" s="27" t="s">
        <v>17</v>
      </c>
      <c r="B10" s="6">
        <v>4055</v>
      </c>
      <c r="C10" s="6">
        <v>1018</v>
      </c>
      <c r="D10" s="6">
        <v>4082</v>
      </c>
      <c r="E10" s="6">
        <v>6134</v>
      </c>
      <c r="F10" s="6">
        <v>1024</v>
      </c>
      <c r="G10" s="6">
        <v>3074</v>
      </c>
      <c r="H10" s="6">
        <v>5127</v>
      </c>
      <c r="I10" s="6">
        <v>4104</v>
      </c>
      <c r="J10" s="6">
        <v>7185</v>
      </c>
      <c r="K10" s="6">
        <v>3080</v>
      </c>
    </row>
    <row r="11" spans="1:12" x14ac:dyDescent="0.35">
      <c r="A11" s="27"/>
      <c r="B11" s="6">
        <v>2056</v>
      </c>
      <c r="C11" s="6">
        <v>4112</v>
      </c>
      <c r="D11" s="6">
        <v>3084</v>
      </c>
      <c r="E11" s="6">
        <v>8223</v>
      </c>
      <c r="F11" s="6">
        <v>5139</v>
      </c>
      <c r="G11" s="6">
        <v>6166</v>
      </c>
      <c r="H11" s="6">
        <v>4111</v>
      </c>
      <c r="I11" s="6">
        <v>3082</v>
      </c>
      <c r="J11" s="6">
        <v>4109</v>
      </c>
      <c r="K11" s="6">
        <v>6161</v>
      </c>
    </row>
    <row r="12" spans="1:12" x14ac:dyDescent="0.35">
      <c r="A12" s="27"/>
      <c r="B12" s="6">
        <v>5139</v>
      </c>
      <c r="C12" s="6">
        <v>3084</v>
      </c>
      <c r="D12" s="6">
        <v>2056</v>
      </c>
      <c r="E12" s="6">
        <v>2056</v>
      </c>
      <c r="F12" s="6">
        <v>6169</v>
      </c>
      <c r="G12" s="6">
        <v>8226</v>
      </c>
      <c r="H12" s="6">
        <v>4113</v>
      </c>
      <c r="I12" s="6">
        <v>6170</v>
      </c>
      <c r="J12" s="6">
        <v>5142</v>
      </c>
      <c r="K12" s="6">
        <v>5142</v>
      </c>
    </row>
    <row r="13" spans="1:12" x14ac:dyDescent="0.35">
      <c r="A13" s="27"/>
      <c r="B13" s="6">
        <v>4113</v>
      </c>
      <c r="C13" s="6">
        <v>4113</v>
      </c>
      <c r="D13" s="6">
        <v>6170</v>
      </c>
      <c r="E13" s="6">
        <v>4113</v>
      </c>
      <c r="F13" s="6">
        <v>3085</v>
      </c>
      <c r="G13" s="6">
        <v>2056</v>
      </c>
      <c r="H13" s="6">
        <v>6169</v>
      </c>
      <c r="I13" s="6">
        <v>3085</v>
      </c>
      <c r="J13" s="6">
        <v>3084</v>
      </c>
      <c r="K13" s="6">
        <v>2056</v>
      </c>
    </row>
    <row r="14" spans="1:12" x14ac:dyDescent="0.35">
      <c r="A14" s="27"/>
      <c r="B14" s="6">
        <v>4112</v>
      </c>
      <c r="C14" s="6">
        <v>5141</v>
      </c>
      <c r="D14" s="6">
        <v>9255</v>
      </c>
      <c r="E14" s="6">
        <v>5142</v>
      </c>
      <c r="F14" s="6">
        <v>3085</v>
      </c>
      <c r="G14" s="6">
        <v>4114</v>
      </c>
      <c r="H14" s="6">
        <v>4114</v>
      </c>
      <c r="I14" s="6">
        <v>6171</v>
      </c>
      <c r="J14" s="6">
        <v>3086</v>
      </c>
      <c r="K14" s="6">
        <v>3086</v>
      </c>
    </row>
    <row r="15" spans="1:12" x14ac:dyDescent="0.35">
      <c r="A15" s="27"/>
      <c r="B15" s="6">
        <v>1029</v>
      </c>
      <c r="C15" s="6">
        <v>2057</v>
      </c>
      <c r="D15" s="6">
        <v>3086</v>
      </c>
      <c r="E15" s="6">
        <v>5142</v>
      </c>
      <c r="F15" s="6">
        <v>8228</v>
      </c>
      <c r="G15" s="6">
        <v>9256</v>
      </c>
      <c r="H15" s="6">
        <v>4114</v>
      </c>
      <c r="I15" s="6">
        <v>5141</v>
      </c>
      <c r="J15" s="6">
        <v>5141</v>
      </c>
      <c r="K15" s="6">
        <v>7196</v>
      </c>
    </row>
    <row r="17" spans="1:18" x14ac:dyDescent="0.35">
      <c r="A17" s="27" t="s">
        <v>18</v>
      </c>
      <c r="B17">
        <f t="shared" ref="B17:K22" si="0">B3-B10</f>
        <v>84024</v>
      </c>
      <c r="C17">
        <f t="shared" si="0"/>
        <v>79189</v>
      </c>
      <c r="D17">
        <f t="shared" si="0"/>
        <v>81503</v>
      </c>
      <c r="E17">
        <f t="shared" si="0"/>
        <v>105434</v>
      </c>
      <c r="F17">
        <f t="shared" si="0"/>
        <v>94139</v>
      </c>
      <c r="G17">
        <f t="shared" si="0"/>
        <v>95286</v>
      </c>
      <c r="H17">
        <f t="shared" si="0"/>
        <v>86057</v>
      </c>
      <c r="I17">
        <f t="shared" si="0"/>
        <v>77808</v>
      </c>
      <c r="J17">
        <f t="shared" si="0"/>
        <v>67495</v>
      </c>
      <c r="K17">
        <f t="shared" si="0"/>
        <v>137007</v>
      </c>
    </row>
    <row r="18" spans="1:18" x14ac:dyDescent="0.35">
      <c r="A18" s="27"/>
      <c r="B18">
        <f t="shared" si="0"/>
        <v>107052</v>
      </c>
      <c r="C18">
        <f t="shared" si="0"/>
        <v>95635</v>
      </c>
      <c r="D18">
        <f t="shared" si="0"/>
        <v>83144</v>
      </c>
      <c r="E18">
        <f t="shared" si="0"/>
        <v>94624</v>
      </c>
      <c r="F18">
        <f t="shared" si="0"/>
        <v>96664</v>
      </c>
      <c r="G18">
        <f t="shared" si="0"/>
        <v>97706</v>
      </c>
      <c r="H18">
        <f t="shared" si="0"/>
        <v>97670</v>
      </c>
      <c r="I18">
        <f t="shared" si="0"/>
        <v>85182</v>
      </c>
      <c r="J18">
        <f t="shared" si="0"/>
        <v>101780</v>
      </c>
      <c r="K18">
        <f t="shared" si="0"/>
        <v>134976</v>
      </c>
    </row>
    <row r="19" spans="1:18" x14ac:dyDescent="0.35">
      <c r="A19" s="27"/>
      <c r="B19">
        <f t="shared" si="0"/>
        <v>80039</v>
      </c>
      <c r="C19">
        <f t="shared" si="0"/>
        <v>64444</v>
      </c>
      <c r="D19">
        <f t="shared" si="0"/>
        <v>49896</v>
      </c>
      <c r="E19">
        <f t="shared" si="0"/>
        <v>59258</v>
      </c>
      <c r="F19">
        <f t="shared" si="0"/>
        <v>42672</v>
      </c>
      <c r="G19">
        <f t="shared" si="0"/>
        <v>45813</v>
      </c>
      <c r="H19">
        <f t="shared" si="0"/>
        <v>55127</v>
      </c>
      <c r="I19">
        <f t="shared" si="0"/>
        <v>45793</v>
      </c>
      <c r="J19">
        <f t="shared" si="0"/>
        <v>64488</v>
      </c>
      <c r="K19">
        <f t="shared" si="0"/>
        <v>165306</v>
      </c>
    </row>
    <row r="20" spans="1:18" x14ac:dyDescent="0.35">
      <c r="A20" s="27"/>
      <c r="B20">
        <f t="shared" si="0"/>
        <v>50977</v>
      </c>
      <c r="C20">
        <f t="shared" si="0"/>
        <v>55138</v>
      </c>
      <c r="D20">
        <f t="shared" si="0"/>
        <v>28128</v>
      </c>
      <c r="E20">
        <f t="shared" si="0"/>
        <v>41618</v>
      </c>
      <c r="F20">
        <f t="shared" si="0"/>
        <v>21859</v>
      </c>
      <c r="G20">
        <f t="shared" si="0"/>
        <v>36400</v>
      </c>
      <c r="H20">
        <f t="shared" si="0"/>
        <v>42676</v>
      </c>
      <c r="I20">
        <f t="shared" si="0"/>
        <v>40562</v>
      </c>
      <c r="J20">
        <f t="shared" si="0"/>
        <v>42633</v>
      </c>
      <c r="K20">
        <f t="shared" si="0"/>
        <v>71706</v>
      </c>
    </row>
    <row r="21" spans="1:18" x14ac:dyDescent="0.35">
      <c r="A21" s="27"/>
      <c r="B21">
        <f t="shared" si="0"/>
        <v>23944</v>
      </c>
      <c r="C21">
        <f t="shared" si="0"/>
        <v>18764</v>
      </c>
      <c r="D21">
        <f t="shared" si="0"/>
        <v>17768</v>
      </c>
      <c r="E21">
        <f t="shared" si="0"/>
        <v>31238</v>
      </c>
      <c r="F21">
        <f t="shared" si="0"/>
        <v>24980</v>
      </c>
      <c r="G21">
        <f t="shared" si="0"/>
        <v>31230</v>
      </c>
      <c r="H21">
        <f t="shared" si="0"/>
        <v>34349</v>
      </c>
      <c r="I21">
        <f t="shared" si="0"/>
        <v>20856</v>
      </c>
      <c r="J21">
        <f t="shared" si="0"/>
        <v>28101</v>
      </c>
      <c r="K21">
        <f t="shared" si="0"/>
        <v>38497</v>
      </c>
    </row>
    <row r="22" spans="1:18" x14ac:dyDescent="0.35">
      <c r="A22" s="27"/>
      <c r="B22">
        <f t="shared" si="0"/>
        <v>26003</v>
      </c>
      <c r="C22">
        <f t="shared" si="0"/>
        <v>26013</v>
      </c>
      <c r="D22">
        <f t="shared" si="0"/>
        <v>27063</v>
      </c>
      <c r="E22">
        <f t="shared" si="0"/>
        <v>15649</v>
      </c>
      <c r="F22">
        <f t="shared" si="0"/>
        <v>30236</v>
      </c>
      <c r="G22">
        <f t="shared" si="0"/>
        <v>31286</v>
      </c>
      <c r="H22">
        <f t="shared" si="0"/>
        <v>34349</v>
      </c>
      <c r="I22">
        <f t="shared" si="0"/>
        <v>20844</v>
      </c>
      <c r="J22">
        <f t="shared" si="0"/>
        <v>24997</v>
      </c>
      <c r="K22">
        <f t="shared" si="0"/>
        <v>36449</v>
      </c>
    </row>
    <row r="24" spans="1:18" x14ac:dyDescent="0.35">
      <c r="A24" t="s">
        <v>1</v>
      </c>
      <c r="B24">
        <f>AVERAGE(B17:B22,G17:G22)</f>
        <v>59146.666666666664</v>
      </c>
      <c r="C24">
        <f>AVERAGE(C17:C22)</f>
        <v>56530.5</v>
      </c>
      <c r="D24">
        <f>AVERAGE(D17:D22)</f>
        <v>47917</v>
      </c>
      <c r="E24">
        <f>AVERAGE(E17:E22)</f>
        <v>57970.166666666664</v>
      </c>
      <c r="F24">
        <f>AVERAGE(F17:F22)</f>
        <v>51758.333333333336</v>
      </c>
      <c r="G24">
        <f>AVERAGE(G17:G22,B17:B22)</f>
        <v>59146.666666666664</v>
      </c>
      <c r="H24">
        <f>AVERAGE(H17:H22)</f>
        <v>58371.333333333336</v>
      </c>
      <c r="I24">
        <f>AVERAGE(I17:I22)</f>
        <v>48507.5</v>
      </c>
      <c r="J24">
        <f>AVERAGE(J17:J22)</f>
        <v>54915.666666666664</v>
      </c>
      <c r="K24">
        <f>AVERAGE(K17:K22)</f>
        <v>97323.5</v>
      </c>
    </row>
    <row r="25" spans="1:18" x14ac:dyDescent="0.35">
      <c r="A25" t="s">
        <v>2</v>
      </c>
      <c r="B25">
        <f>B24/G24</f>
        <v>1</v>
      </c>
      <c r="C25">
        <f>C24/B24</f>
        <v>0.9557681469792606</v>
      </c>
      <c r="D25">
        <f>D24/B24</f>
        <v>0.81013863841298472</v>
      </c>
      <c r="E25">
        <f>E24/B24</f>
        <v>0.98010876916140666</v>
      </c>
      <c r="F25">
        <f>F24/G24</f>
        <v>0.87508453561767363</v>
      </c>
      <c r="H25">
        <f>H24/G24</f>
        <v>0.98689134355275032</v>
      </c>
      <c r="I25">
        <f>I24/G24</f>
        <v>0.82012229486023447</v>
      </c>
      <c r="J25">
        <f>J24/G24</f>
        <v>0.92846596032461681</v>
      </c>
      <c r="K25">
        <f>K24/G24</f>
        <v>1.6454604373309287</v>
      </c>
      <c r="P25" t="s">
        <v>34</v>
      </c>
    </row>
    <row r="26" spans="1:18" x14ac:dyDescent="0.35">
      <c r="A26" t="s">
        <v>0</v>
      </c>
      <c r="B26">
        <v>0</v>
      </c>
      <c r="C26">
        <v>0.1</v>
      </c>
      <c r="D26">
        <v>0.3</v>
      </c>
      <c r="E26">
        <v>1</v>
      </c>
      <c r="F26">
        <v>3</v>
      </c>
      <c r="G26">
        <v>0</v>
      </c>
      <c r="H26">
        <v>10</v>
      </c>
      <c r="I26">
        <v>30</v>
      </c>
      <c r="J26">
        <v>100</v>
      </c>
      <c r="K26">
        <v>300</v>
      </c>
      <c r="P26">
        <v>0</v>
      </c>
      <c r="Q26">
        <f>B35</f>
        <v>0.99999999999999989</v>
      </c>
      <c r="R26">
        <f>B36</f>
        <v>0.52972805329734496</v>
      </c>
    </row>
    <row r="27" spans="1:18" x14ac:dyDescent="0.35">
      <c r="P27">
        <v>0.1</v>
      </c>
      <c r="Q27">
        <f>C35</f>
        <v>0.95576814697926071</v>
      </c>
      <c r="R27">
        <f>C36</f>
        <v>0.50522368911601778</v>
      </c>
    </row>
    <row r="28" spans="1:18" x14ac:dyDescent="0.35">
      <c r="P28">
        <v>0.3</v>
      </c>
      <c r="Q28">
        <f>D35</f>
        <v>0.81013863841298461</v>
      </c>
      <c r="R28">
        <f>D36</f>
        <v>0.48463811197903339</v>
      </c>
    </row>
    <row r="29" spans="1:18" x14ac:dyDescent="0.35">
      <c r="A29" s="7" t="s">
        <v>38</v>
      </c>
      <c r="B29" s="17">
        <f>B17/$B$24</f>
        <v>1.4206041478809739</v>
      </c>
      <c r="C29" s="18">
        <f>C17/$B$24</f>
        <v>1.3388582055906222</v>
      </c>
      <c r="D29" s="18">
        <f t="shared" ref="D29:K29" si="1">D17/$B$24</f>
        <v>1.377981289449955</v>
      </c>
      <c r="E29" s="18">
        <f t="shared" si="1"/>
        <v>1.7825856627592427</v>
      </c>
      <c r="F29" s="18">
        <f t="shared" si="1"/>
        <v>1.5916197024346259</v>
      </c>
      <c r="G29" s="18">
        <f t="shared" si="1"/>
        <v>1.6110121731289451</v>
      </c>
      <c r="H29" s="18">
        <f t="shared" si="1"/>
        <v>1.4549763300270515</v>
      </c>
      <c r="I29" s="18">
        <f t="shared" si="1"/>
        <v>1.3155094679891794</v>
      </c>
      <c r="J29" s="18">
        <f t="shared" si="1"/>
        <v>1.1411463029756539</v>
      </c>
      <c r="K29" s="19">
        <f t="shared" si="1"/>
        <v>2.3163942741208299</v>
      </c>
      <c r="P29">
        <v>1</v>
      </c>
      <c r="Q29">
        <f>E35</f>
        <v>0.98010876916140688</v>
      </c>
      <c r="R29">
        <f>E36</f>
        <v>0.6035185120739196</v>
      </c>
    </row>
    <row r="30" spans="1:18" x14ac:dyDescent="0.35">
      <c r="A30" s="7" t="s">
        <v>38</v>
      </c>
      <c r="B30" s="20">
        <f t="shared" ref="B30:K34" si="2">B18/$B$24</f>
        <v>1.809941388638413</v>
      </c>
      <c r="C30" s="12">
        <f t="shared" si="2"/>
        <v>1.6169127592425609</v>
      </c>
      <c r="D30" s="12">
        <f t="shared" si="2"/>
        <v>1.4057258791704239</v>
      </c>
      <c r="E30" s="12">
        <f t="shared" si="2"/>
        <v>1.5998196573489631</v>
      </c>
      <c r="F30" s="12">
        <f t="shared" si="2"/>
        <v>1.6343101893597836</v>
      </c>
      <c r="G30" s="12">
        <f t="shared" si="2"/>
        <v>1.6519274120829577</v>
      </c>
      <c r="H30" s="12">
        <f t="shared" si="2"/>
        <v>1.6513187556357078</v>
      </c>
      <c r="I30" s="12">
        <f t="shared" si="2"/>
        <v>1.4401825969341751</v>
      </c>
      <c r="J30" s="12">
        <f t="shared" si="2"/>
        <v>1.7208070333633905</v>
      </c>
      <c r="K30" s="21">
        <f t="shared" si="2"/>
        <v>2.2820559062218218</v>
      </c>
      <c r="P30">
        <v>3</v>
      </c>
      <c r="Q30">
        <f>F35</f>
        <v>0.87508453561767363</v>
      </c>
      <c r="R30">
        <f>F36</f>
        <v>0.58418754903103398</v>
      </c>
    </row>
    <row r="31" spans="1:18" x14ac:dyDescent="0.35">
      <c r="A31" s="7" t="s">
        <v>38</v>
      </c>
      <c r="B31" s="20">
        <f t="shared" si="2"/>
        <v>1.3532292605951308</v>
      </c>
      <c r="C31" s="12">
        <f t="shared" si="2"/>
        <v>1.0895626690712354</v>
      </c>
      <c r="D31" s="12">
        <f t="shared" si="2"/>
        <v>0.8435978358881876</v>
      </c>
      <c r="E31" s="12">
        <f t="shared" si="2"/>
        <v>1.0018823264201984</v>
      </c>
      <c r="F31" s="12">
        <f t="shared" si="2"/>
        <v>0.72146077547339948</v>
      </c>
      <c r="G31" s="12">
        <f t="shared" si="2"/>
        <v>0.77456605049594229</v>
      </c>
      <c r="H31" s="12">
        <f t="shared" si="2"/>
        <v>0.9320389990982868</v>
      </c>
      <c r="I31" s="12">
        <f t="shared" si="2"/>
        <v>0.77422790802524799</v>
      </c>
      <c r="J31" s="12">
        <f t="shared" si="2"/>
        <v>1.0903065825067628</v>
      </c>
      <c r="K31" s="21">
        <f t="shared" si="2"/>
        <v>2.7948489630297568</v>
      </c>
      <c r="P31">
        <v>10</v>
      </c>
      <c r="Q31">
        <f>H35</f>
        <v>0.98689134355275032</v>
      </c>
      <c r="R31">
        <f>H36</f>
        <v>0.46128232374851591</v>
      </c>
    </row>
    <row r="32" spans="1:18" x14ac:dyDescent="0.35">
      <c r="A32" s="7" t="s">
        <v>38</v>
      </c>
      <c r="B32" s="20">
        <f t="shared" si="2"/>
        <v>0.86187443642921557</v>
      </c>
      <c r="C32" s="12">
        <f t="shared" si="2"/>
        <v>0.9322249774571687</v>
      </c>
      <c r="D32" s="12">
        <f t="shared" si="2"/>
        <v>0.47556357078449057</v>
      </c>
      <c r="E32" s="12">
        <f t="shared" si="2"/>
        <v>0.70364066726780883</v>
      </c>
      <c r="F32" s="12">
        <f t="shared" si="2"/>
        <v>0.36957281334535619</v>
      </c>
      <c r="G32" s="12">
        <f t="shared" si="2"/>
        <v>0.61541929666366102</v>
      </c>
      <c r="H32" s="12">
        <f t="shared" si="2"/>
        <v>0.72152840396753837</v>
      </c>
      <c r="I32" s="12">
        <f t="shared" si="2"/>
        <v>0.68578674481514879</v>
      </c>
      <c r="J32" s="12">
        <f t="shared" si="2"/>
        <v>0.72080139765554552</v>
      </c>
      <c r="K32" s="21">
        <f t="shared" si="2"/>
        <v>1.2123422001803428</v>
      </c>
      <c r="P32">
        <v>30</v>
      </c>
      <c r="Q32">
        <f>I35</f>
        <v>0.82012229486023447</v>
      </c>
      <c r="R32">
        <f>I36</f>
        <v>0.46633711129013522</v>
      </c>
    </row>
    <row r="33" spans="1:18" x14ac:dyDescent="0.35">
      <c r="A33" s="7" t="s">
        <v>38</v>
      </c>
      <c r="B33" s="20">
        <f t="shared" si="2"/>
        <v>0.40482416591523895</v>
      </c>
      <c r="C33" s="12">
        <f t="shared" si="2"/>
        <v>0.31724526600541031</v>
      </c>
      <c r="D33" s="12">
        <f t="shared" si="2"/>
        <v>0.30040577096483317</v>
      </c>
      <c r="E33" s="12">
        <f t="shared" si="2"/>
        <v>0.52814472497745724</v>
      </c>
      <c r="F33" s="12">
        <f t="shared" si="2"/>
        <v>0.42233994589720469</v>
      </c>
      <c r="G33" s="12">
        <f t="shared" si="2"/>
        <v>0.52800946798917947</v>
      </c>
      <c r="H33" s="12">
        <f t="shared" si="2"/>
        <v>0.58074278629395859</v>
      </c>
      <c r="I33" s="12">
        <f t="shared" si="2"/>
        <v>0.35261496844003609</v>
      </c>
      <c r="J33" s="12">
        <f t="shared" si="2"/>
        <v>0.4751070784490532</v>
      </c>
      <c r="K33" s="21">
        <f t="shared" si="2"/>
        <v>0.65087353471596032</v>
      </c>
      <c r="P33">
        <v>100</v>
      </c>
      <c r="Q33">
        <f>J35</f>
        <v>0.92846596032461681</v>
      </c>
      <c r="R33">
        <f>J36</f>
        <v>0.49066510371659083</v>
      </c>
    </row>
    <row r="34" spans="1:18" x14ac:dyDescent="0.35">
      <c r="A34" s="7" t="s">
        <v>38</v>
      </c>
      <c r="B34" s="22">
        <f t="shared" si="2"/>
        <v>0.43963593327321915</v>
      </c>
      <c r="C34" s="23">
        <f t="shared" si="2"/>
        <v>0.4398050045085663</v>
      </c>
      <c r="D34" s="23">
        <f t="shared" si="2"/>
        <v>0.45755748422001807</v>
      </c>
      <c r="E34" s="23">
        <f t="shared" si="2"/>
        <v>0.26457957619477007</v>
      </c>
      <c r="F34" s="23">
        <f t="shared" si="2"/>
        <v>0.51120378719567183</v>
      </c>
      <c r="G34" s="23">
        <f t="shared" si="2"/>
        <v>0.52895626690712361</v>
      </c>
      <c r="H34" s="23">
        <f t="shared" si="2"/>
        <v>0.58074278629395859</v>
      </c>
      <c r="I34" s="23">
        <f t="shared" si="2"/>
        <v>0.3524120829576195</v>
      </c>
      <c r="J34" s="23">
        <f t="shared" si="2"/>
        <v>0.42262736699729486</v>
      </c>
      <c r="K34" s="24">
        <f t="shared" si="2"/>
        <v>0.61624774571686203</v>
      </c>
      <c r="P34">
        <v>300</v>
      </c>
      <c r="Q34">
        <f>K35</f>
        <v>1.6454604373309289</v>
      </c>
      <c r="R34">
        <f>K36</f>
        <v>0.93942251049836945</v>
      </c>
    </row>
    <row r="35" spans="1:18" x14ac:dyDescent="0.35">
      <c r="A35" s="6" t="s">
        <v>9</v>
      </c>
      <c r="B35">
        <f>AVERAGE(B29:B34,G29:G34)</f>
        <v>0.99999999999999989</v>
      </c>
      <c r="C35">
        <f t="shared" ref="C35:K35" si="3">AVERAGE(C29:C34)</f>
        <v>0.95576814697926071</v>
      </c>
      <c r="D35">
        <f t="shared" si="3"/>
        <v>0.81013863841298461</v>
      </c>
      <c r="E35">
        <f t="shared" si="3"/>
        <v>0.98010876916140688</v>
      </c>
      <c r="F35">
        <f t="shared" si="3"/>
        <v>0.87508453561767363</v>
      </c>
      <c r="G35">
        <f>AVERAGE(G29:G34,B29:B34)</f>
        <v>1</v>
      </c>
      <c r="H35">
        <f t="shared" si="3"/>
        <v>0.98689134355275032</v>
      </c>
      <c r="I35">
        <f t="shared" si="3"/>
        <v>0.82012229486023447</v>
      </c>
      <c r="J35">
        <f t="shared" si="3"/>
        <v>0.92846596032461681</v>
      </c>
      <c r="K35">
        <f t="shared" si="3"/>
        <v>1.6454604373309289</v>
      </c>
      <c r="L35" t="s">
        <v>9</v>
      </c>
    </row>
    <row r="36" spans="1:18" x14ac:dyDescent="0.35">
      <c r="A36" s="6" t="s">
        <v>10</v>
      </c>
      <c r="B36">
        <f>STDEV(B29:B34,G29:G34)</f>
        <v>0.52972805329734496</v>
      </c>
      <c r="C36">
        <f t="shared" ref="C36:K36" si="4">STDEV(C29:C34)</f>
        <v>0.50522368911601778</v>
      </c>
      <c r="D36">
        <f t="shared" si="4"/>
        <v>0.48463811197903339</v>
      </c>
      <c r="E36">
        <f t="shared" si="4"/>
        <v>0.6035185120739196</v>
      </c>
      <c r="F36">
        <f t="shared" si="4"/>
        <v>0.58418754903103398</v>
      </c>
      <c r="G36">
        <f>STDEV(G29:G34,B29:B34)</f>
        <v>0.52972805329734451</v>
      </c>
      <c r="H36">
        <f t="shared" si="4"/>
        <v>0.46128232374851591</v>
      </c>
      <c r="I36">
        <f t="shared" si="4"/>
        <v>0.46633711129013522</v>
      </c>
      <c r="J36">
        <f t="shared" si="4"/>
        <v>0.49066510371659083</v>
      </c>
      <c r="K36">
        <f t="shared" si="4"/>
        <v>0.93942251049836945</v>
      </c>
      <c r="L36" t="s">
        <v>10</v>
      </c>
    </row>
  </sheetData>
  <mergeCells count="3">
    <mergeCell ref="A3:A8"/>
    <mergeCell ref="A10:A15"/>
    <mergeCell ref="A17:A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6"/>
  <sheetViews>
    <sheetView topLeftCell="A10" workbookViewId="0">
      <selection activeCell="A24" sqref="A24:A25"/>
    </sheetView>
  </sheetViews>
  <sheetFormatPr defaultRowHeight="14.5" x14ac:dyDescent="0.35"/>
  <cols>
    <col min="1" max="1" width="25.1796875" customWidth="1"/>
  </cols>
  <sheetData>
    <row r="1" spans="1:12" x14ac:dyDescent="0.35">
      <c r="A1" s="6" t="s">
        <v>40</v>
      </c>
    </row>
    <row r="2" spans="1:12" x14ac:dyDescent="0.35">
      <c r="B2">
        <v>0</v>
      </c>
      <c r="C2">
        <v>0.1</v>
      </c>
      <c r="D2">
        <v>0.3</v>
      </c>
      <c r="E2">
        <v>1</v>
      </c>
      <c r="F2">
        <v>3</v>
      </c>
      <c r="G2">
        <v>0</v>
      </c>
      <c r="H2">
        <v>10</v>
      </c>
      <c r="I2">
        <v>30</v>
      </c>
      <c r="J2">
        <v>100</v>
      </c>
      <c r="K2">
        <v>300</v>
      </c>
      <c r="L2" t="s">
        <v>0</v>
      </c>
    </row>
    <row r="3" spans="1:12" x14ac:dyDescent="0.35">
      <c r="A3" s="27" t="s">
        <v>19</v>
      </c>
      <c r="B3">
        <v>34826</v>
      </c>
      <c r="C3">
        <v>24683</v>
      </c>
      <c r="D3">
        <v>37121</v>
      </c>
      <c r="E3">
        <v>27894</v>
      </c>
      <c r="F3">
        <v>35170</v>
      </c>
      <c r="G3">
        <v>35209</v>
      </c>
      <c r="H3">
        <v>27980</v>
      </c>
      <c r="I3">
        <v>37328</v>
      </c>
      <c r="J3">
        <v>36307</v>
      </c>
      <c r="K3">
        <v>37358</v>
      </c>
    </row>
    <row r="4" spans="1:12" x14ac:dyDescent="0.35">
      <c r="A4" s="27"/>
      <c r="B4">
        <v>28060</v>
      </c>
      <c r="C4">
        <v>21822</v>
      </c>
      <c r="D4">
        <v>30136</v>
      </c>
      <c r="E4">
        <v>33249</v>
      </c>
      <c r="F4">
        <v>18702</v>
      </c>
      <c r="G4">
        <v>29089</v>
      </c>
      <c r="H4">
        <v>29084</v>
      </c>
      <c r="I4">
        <v>23887</v>
      </c>
      <c r="J4">
        <v>34265</v>
      </c>
      <c r="K4">
        <v>37366</v>
      </c>
    </row>
    <row r="5" spans="1:12" x14ac:dyDescent="0.35">
      <c r="A5" s="27"/>
      <c r="B5">
        <v>25975</v>
      </c>
      <c r="C5">
        <v>33253</v>
      </c>
      <c r="D5">
        <v>24943</v>
      </c>
      <c r="E5">
        <v>30142</v>
      </c>
      <c r="F5">
        <v>25986</v>
      </c>
      <c r="G5">
        <v>21828</v>
      </c>
      <c r="H5">
        <v>19749</v>
      </c>
      <c r="I5">
        <v>27025</v>
      </c>
      <c r="J5">
        <v>31186</v>
      </c>
      <c r="K5">
        <v>43664</v>
      </c>
    </row>
    <row r="6" spans="1:12" x14ac:dyDescent="0.35">
      <c r="A6" s="27"/>
      <c r="B6">
        <v>23913</v>
      </c>
      <c r="C6">
        <v>32232</v>
      </c>
      <c r="D6">
        <v>22875</v>
      </c>
      <c r="E6">
        <v>31193</v>
      </c>
      <c r="F6">
        <v>19753</v>
      </c>
      <c r="G6">
        <v>28070</v>
      </c>
      <c r="H6">
        <v>28067</v>
      </c>
      <c r="I6">
        <v>27028</v>
      </c>
      <c r="J6">
        <v>36379</v>
      </c>
      <c r="K6">
        <v>34292</v>
      </c>
    </row>
    <row r="7" spans="1:12" x14ac:dyDescent="0.35">
      <c r="A7" s="27"/>
      <c r="B7">
        <v>35339</v>
      </c>
      <c r="C7">
        <v>24951</v>
      </c>
      <c r="D7">
        <v>21835</v>
      </c>
      <c r="E7">
        <v>24954</v>
      </c>
      <c r="F7">
        <v>19757</v>
      </c>
      <c r="G7">
        <v>36393</v>
      </c>
      <c r="H7">
        <v>28077</v>
      </c>
      <c r="I7">
        <v>22877</v>
      </c>
      <c r="J7">
        <v>32238</v>
      </c>
      <c r="K7">
        <v>39518</v>
      </c>
    </row>
    <row r="8" spans="1:12" x14ac:dyDescent="0.35">
      <c r="A8" s="27"/>
      <c r="B8">
        <v>22883</v>
      </c>
      <c r="C8">
        <v>30161</v>
      </c>
      <c r="D8">
        <v>16640</v>
      </c>
      <c r="E8">
        <v>32239</v>
      </c>
      <c r="F8">
        <v>27038</v>
      </c>
      <c r="G8">
        <v>20800</v>
      </c>
      <c r="H8">
        <v>19757</v>
      </c>
      <c r="I8">
        <v>30154</v>
      </c>
      <c r="J8">
        <v>28071</v>
      </c>
      <c r="K8">
        <v>41581</v>
      </c>
    </row>
    <row r="10" spans="1:12" ht="15" customHeight="1" x14ac:dyDescent="0.35">
      <c r="A10" s="27" t="s">
        <v>20</v>
      </c>
      <c r="B10">
        <v>6014</v>
      </c>
      <c r="C10">
        <v>2013</v>
      </c>
      <c r="D10">
        <v>4036</v>
      </c>
      <c r="E10">
        <v>5055</v>
      </c>
      <c r="F10">
        <v>2025</v>
      </c>
      <c r="G10">
        <v>6079</v>
      </c>
      <c r="H10">
        <v>5070</v>
      </c>
      <c r="I10">
        <v>4058</v>
      </c>
      <c r="J10">
        <v>6090</v>
      </c>
      <c r="K10">
        <v>3046</v>
      </c>
    </row>
    <row r="11" spans="1:12" x14ac:dyDescent="0.35">
      <c r="A11" s="27"/>
      <c r="B11">
        <v>8133</v>
      </c>
      <c r="C11">
        <v>5083</v>
      </c>
      <c r="D11">
        <v>3050</v>
      </c>
      <c r="E11">
        <v>5083</v>
      </c>
      <c r="F11">
        <v>4066</v>
      </c>
      <c r="G11">
        <v>10163</v>
      </c>
      <c r="H11">
        <v>6097</v>
      </c>
      <c r="I11">
        <v>8129</v>
      </c>
      <c r="J11">
        <v>11174</v>
      </c>
      <c r="K11">
        <v>7109</v>
      </c>
    </row>
    <row r="12" spans="1:12" x14ac:dyDescent="0.35">
      <c r="A12" s="27"/>
      <c r="B12">
        <v>4065</v>
      </c>
      <c r="C12">
        <v>7116</v>
      </c>
      <c r="D12">
        <v>4066</v>
      </c>
      <c r="E12">
        <v>3050</v>
      </c>
      <c r="F12">
        <v>6100</v>
      </c>
      <c r="G12">
        <v>5084</v>
      </c>
      <c r="H12">
        <v>5084</v>
      </c>
      <c r="I12">
        <v>2034</v>
      </c>
      <c r="J12">
        <v>10169</v>
      </c>
      <c r="K12">
        <v>5084</v>
      </c>
    </row>
    <row r="13" spans="1:12" x14ac:dyDescent="0.35">
      <c r="A13" s="27"/>
      <c r="B13">
        <v>5084</v>
      </c>
      <c r="C13">
        <v>4068</v>
      </c>
      <c r="D13">
        <v>6101</v>
      </c>
      <c r="E13">
        <v>5084</v>
      </c>
      <c r="F13">
        <v>4067</v>
      </c>
      <c r="G13">
        <v>5084</v>
      </c>
      <c r="H13">
        <v>2033</v>
      </c>
      <c r="I13">
        <v>4067</v>
      </c>
      <c r="J13">
        <v>3050</v>
      </c>
      <c r="K13">
        <v>6098</v>
      </c>
    </row>
    <row r="14" spans="1:12" x14ac:dyDescent="0.35">
      <c r="A14" s="27"/>
      <c r="B14">
        <v>6099</v>
      </c>
      <c r="C14">
        <v>3050</v>
      </c>
      <c r="D14">
        <v>5084</v>
      </c>
      <c r="E14">
        <v>7118</v>
      </c>
      <c r="F14">
        <v>5085</v>
      </c>
      <c r="G14">
        <v>4068</v>
      </c>
      <c r="H14">
        <v>4068</v>
      </c>
      <c r="I14">
        <v>6102</v>
      </c>
      <c r="J14">
        <v>10170</v>
      </c>
      <c r="K14">
        <v>2034</v>
      </c>
    </row>
    <row r="15" spans="1:12" x14ac:dyDescent="0.35">
      <c r="A15" s="27"/>
      <c r="B15">
        <v>3051</v>
      </c>
      <c r="C15">
        <v>6103</v>
      </c>
      <c r="D15">
        <v>2034</v>
      </c>
      <c r="E15">
        <v>4068</v>
      </c>
      <c r="F15">
        <v>1017</v>
      </c>
      <c r="G15">
        <v>2034</v>
      </c>
      <c r="H15">
        <v>7118</v>
      </c>
      <c r="I15">
        <v>4067</v>
      </c>
      <c r="J15">
        <v>4067</v>
      </c>
      <c r="K15">
        <v>2033</v>
      </c>
    </row>
    <row r="17" spans="1:18" x14ac:dyDescent="0.35">
      <c r="A17" s="27" t="s">
        <v>21</v>
      </c>
      <c r="B17">
        <f t="shared" ref="B17:K22" si="0">B3-B10</f>
        <v>28812</v>
      </c>
      <c r="C17">
        <f t="shared" si="0"/>
        <v>22670</v>
      </c>
      <c r="D17">
        <f t="shared" si="0"/>
        <v>33085</v>
      </c>
      <c r="E17">
        <f t="shared" si="0"/>
        <v>22839</v>
      </c>
      <c r="F17">
        <f t="shared" si="0"/>
        <v>33145</v>
      </c>
      <c r="G17">
        <f t="shared" si="0"/>
        <v>29130</v>
      </c>
      <c r="H17">
        <f t="shared" si="0"/>
        <v>22910</v>
      </c>
      <c r="I17">
        <f t="shared" si="0"/>
        <v>33270</v>
      </c>
      <c r="J17">
        <f t="shared" si="0"/>
        <v>30217</v>
      </c>
      <c r="K17">
        <f t="shared" si="0"/>
        <v>34312</v>
      </c>
    </row>
    <row r="18" spans="1:18" x14ac:dyDescent="0.35">
      <c r="A18" s="27"/>
      <c r="B18">
        <f t="shared" si="0"/>
        <v>19927</v>
      </c>
      <c r="C18">
        <f t="shared" si="0"/>
        <v>16739</v>
      </c>
      <c r="D18">
        <f t="shared" si="0"/>
        <v>27086</v>
      </c>
      <c r="E18">
        <f t="shared" si="0"/>
        <v>28166</v>
      </c>
      <c r="F18">
        <f t="shared" si="0"/>
        <v>14636</v>
      </c>
      <c r="G18">
        <f t="shared" si="0"/>
        <v>18926</v>
      </c>
      <c r="H18">
        <f t="shared" si="0"/>
        <v>22987</v>
      </c>
      <c r="I18">
        <f t="shared" si="0"/>
        <v>15758</v>
      </c>
      <c r="J18">
        <f t="shared" si="0"/>
        <v>23091</v>
      </c>
      <c r="K18">
        <f t="shared" si="0"/>
        <v>30257</v>
      </c>
    </row>
    <row r="19" spans="1:18" x14ac:dyDescent="0.35">
      <c r="A19" s="27"/>
      <c r="B19">
        <f t="shared" si="0"/>
        <v>21910</v>
      </c>
      <c r="C19">
        <f t="shared" si="0"/>
        <v>26137</v>
      </c>
      <c r="D19">
        <f t="shared" si="0"/>
        <v>20877</v>
      </c>
      <c r="E19">
        <f t="shared" si="0"/>
        <v>27092</v>
      </c>
      <c r="F19">
        <f t="shared" si="0"/>
        <v>19886</v>
      </c>
      <c r="G19">
        <f t="shared" si="0"/>
        <v>16744</v>
      </c>
      <c r="H19">
        <f t="shared" si="0"/>
        <v>14665</v>
      </c>
      <c r="I19">
        <f t="shared" si="0"/>
        <v>24991</v>
      </c>
      <c r="J19">
        <f t="shared" si="0"/>
        <v>21017</v>
      </c>
      <c r="K19">
        <f t="shared" si="0"/>
        <v>38580</v>
      </c>
    </row>
    <row r="20" spans="1:18" x14ac:dyDescent="0.35">
      <c r="A20" s="27"/>
      <c r="B20">
        <f t="shared" si="0"/>
        <v>18829</v>
      </c>
      <c r="C20">
        <f t="shared" si="0"/>
        <v>28164</v>
      </c>
      <c r="D20">
        <f t="shared" si="0"/>
        <v>16774</v>
      </c>
      <c r="E20">
        <f t="shared" si="0"/>
        <v>26109</v>
      </c>
      <c r="F20">
        <f t="shared" si="0"/>
        <v>15686</v>
      </c>
      <c r="G20">
        <f t="shared" si="0"/>
        <v>22986</v>
      </c>
      <c r="H20">
        <f t="shared" si="0"/>
        <v>26034</v>
      </c>
      <c r="I20">
        <f t="shared" si="0"/>
        <v>22961</v>
      </c>
      <c r="J20">
        <f t="shared" si="0"/>
        <v>33329</v>
      </c>
      <c r="K20">
        <f t="shared" si="0"/>
        <v>28194</v>
      </c>
    </row>
    <row r="21" spans="1:18" x14ac:dyDescent="0.35">
      <c r="A21" s="27"/>
      <c r="B21">
        <f t="shared" si="0"/>
        <v>29240</v>
      </c>
      <c r="C21">
        <f t="shared" si="0"/>
        <v>21901</v>
      </c>
      <c r="D21">
        <f t="shared" si="0"/>
        <v>16751</v>
      </c>
      <c r="E21">
        <f t="shared" si="0"/>
        <v>17836</v>
      </c>
      <c r="F21">
        <f t="shared" si="0"/>
        <v>14672</v>
      </c>
      <c r="G21">
        <f t="shared" si="0"/>
        <v>32325</v>
      </c>
      <c r="H21">
        <f t="shared" si="0"/>
        <v>24009</v>
      </c>
      <c r="I21">
        <f t="shared" si="0"/>
        <v>16775</v>
      </c>
      <c r="J21">
        <f t="shared" si="0"/>
        <v>22068</v>
      </c>
      <c r="K21">
        <f t="shared" si="0"/>
        <v>37484</v>
      </c>
    </row>
    <row r="22" spans="1:18" x14ac:dyDescent="0.35">
      <c r="A22" s="27"/>
      <c r="B22">
        <f t="shared" si="0"/>
        <v>19832</v>
      </c>
      <c r="C22">
        <f t="shared" si="0"/>
        <v>24058</v>
      </c>
      <c r="D22">
        <f t="shared" si="0"/>
        <v>14606</v>
      </c>
      <c r="E22">
        <f t="shared" si="0"/>
        <v>28171</v>
      </c>
      <c r="F22">
        <f t="shared" si="0"/>
        <v>26021</v>
      </c>
      <c r="G22">
        <f t="shared" si="0"/>
        <v>18766</v>
      </c>
      <c r="H22">
        <f t="shared" si="0"/>
        <v>12639</v>
      </c>
      <c r="I22">
        <f t="shared" si="0"/>
        <v>26087</v>
      </c>
      <c r="J22">
        <f t="shared" si="0"/>
        <v>24004</v>
      </c>
      <c r="K22">
        <f t="shared" si="0"/>
        <v>39548</v>
      </c>
    </row>
    <row r="24" spans="1:18" x14ac:dyDescent="0.35">
      <c r="A24" t="s">
        <v>1</v>
      </c>
      <c r="B24">
        <f>AVERAGE(B17:B22,G17:G22)</f>
        <v>23118.916666666668</v>
      </c>
      <c r="C24">
        <f>AVERAGE(C17:C22)</f>
        <v>23278.166666666668</v>
      </c>
      <c r="D24">
        <f>AVERAGE(D17:D22)</f>
        <v>21529.833333333332</v>
      </c>
      <c r="E24">
        <f>AVERAGE(E17:E22)</f>
        <v>25035.5</v>
      </c>
      <c r="F24">
        <f>AVERAGE(F17:F22)</f>
        <v>20674.333333333332</v>
      </c>
      <c r="G24">
        <f>AVERAGE(G17:G22,B17:B22)</f>
        <v>23118.916666666668</v>
      </c>
      <c r="H24">
        <f>AVERAGE(H17:H22)</f>
        <v>20540.666666666668</v>
      </c>
      <c r="I24">
        <f>AVERAGE(I17:I22)</f>
        <v>23307</v>
      </c>
      <c r="J24">
        <f>AVERAGE(J17:J22)</f>
        <v>25621</v>
      </c>
      <c r="K24">
        <f>AVERAGE(K17:K22)</f>
        <v>34729.166666666664</v>
      </c>
    </row>
    <row r="25" spans="1:18" x14ac:dyDescent="0.35">
      <c r="A25" t="s">
        <v>2</v>
      </c>
      <c r="B25">
        <f>B24/G24</f>
        <v>1</v>
      </c>
      <c r="C25">
        <f>C24/B24</f>
        <v>1.0068882985434007</v>
      </c>
      <c r="D25">
        <f>D24/B24</f>
        <v>0.93126480119094379</v>
      </c>
      <c r="E25">
        <f>E24/B24</f>
        <v>1.0829010874932865</v>
      </c>
      <c r="F25">
        <f>F24/G24</f>
        <v>0.89426047212419835</v>
      </c>
      <c r="H25">
        <f>H24/G24</f>
        <v>0.88847877099200867</v>
      </c>
      <c r="I25">
        <f>I24/G24</f>
        <v>1.0081354734759054</v>
      </c>
      <c r="J25">
        <f>J24/G24</f>
        <v>1.1082266686371549</v>
      </c>
      <c r="K25">
        <f>K24/G24</f>
        <v>1.5021969743391954</v>
      </c>
    </row>
    <row r="26" spans="1:18" x14ac:dyDescent="0.35">
      <c r="B26">
        <v>0</v>
      </c>
      <c r="C26">
        <v>0.1</v>
      </c>
      <c r="D26">
        <v>0.3</v>
      </c>
      <c r="E26">
        <v>1</v>
      </c>
      <c r="F26">
        <v>3</v>
      </c>
      <c r="G26">
        <v>0</v>
      </c>
      <c r="H26">
        <v>10</v>
      </c>
      <c r="I26">
        <v>30</v>
      </c>
      <c r="J26">
        <v>100</v>
      </c>
      <c r="K26">
        <v>300</v>
      </c>
      <c r="L26" t="s">
        <v>0</v>
      </c>
      <c r="P26" t="s">
        <v>35</v>
      </c>
    </row>
    <row r="27" spans="1:18" x14ac:dyDescent="0.35">
      <c r="P27">
        <v>0</v>
      </c>
      <c r="Q27">
        <f>B35</f>
        <v>1</v>
      </c>
      <c r="R27">
        <f>B36</f>
        <v>0.22918146323705219</v>
      </c>
    </row>
    <row r="28" spans="1:18" ht="15" thickBot="1" x14ac:dyDescent="0.4">
      <c r="P28">
        <v>0.1</v>
      </c>
      <c r="Q28">
        <f>C35</f>
        <v>1.0068882985434005</v>
      </c>
      <c r="R28">
        <f>C36</f>
        <v>0.17049081347387529</v>
      </c>
    </row>
    <row r="29" spans="1:18" ht="15" thickTop="1" x14ac:dyDescent="0.35">
      <c r="A29" s="7" t="s">
        <v>38</v>
      </c>
      <c r="B29" s="8">
        <f>B17/$B$24</f>
        <v>1.2462521672367866</v>
      </c>
      <c r="C29" s="9">
        <f>C17/$B$24</f>
        <v>0.98058227930230291</v>
      </c>
      <c r="D29" s="9">
        <f t="shared" ref="D29:K29" si="1">D17/$B$24</f>
        <v>1.4310791667717992</v>
      </c>
      <c r="E29" s="9">
        <f t="shared" si="1"/>
        <v>0.98789231040958514</v>
      </c>
      <c r="F29" s="9">
        <f t="shared" si="1"/>
        <v>1.4336744440879943</v>
      </c>
      <c r="G29" s="9">
        <f t="shared" si="1"/>
        <v>1.2600071370126196</v>
      </c>
      <c r="H29" s="9">
        <f t="shared" si="1"/>
        <v>0.99096338856708244</v>
      </c>
      <c r="I29" s="9">
        <f t="shared" si="1"/>
        <v>1.439081271830067</v>
      </c>
      <c r="J29" s="9">
        <f t="shared" si="1"/>
        <v>1.3070249110576835</v>
      </c>
      <c r="K29" s="10">
        <f t="shared" si="1"/>
        <v>1.4841525878879849</v>
      </c>
      <c r="P29">
        <v>0.3</v>
      </c>
      <c r="Q29">
        <f>D35</f>
        <v>0.93126480119094379</v>
      </c>
      <c r="R29">
        <f>D36</f>
        <v>0.31084019869959306</v>
      </c>
    </row>
    <row r="30" spans="1:18" x14ac:dyDescent="0.35">
      <c r="A30" s="7" t="s">
        <v>38</v>
      </c>
      <c r="B30" s="11">
        <f t="shared" ref="B30:K34" si="2">B18/$B$24</f>
        <v>0.86193485133025982</v>
      </c>
      <c r="C30" s="12">
        <f t="shared" si="2"/>
        <v>0.72403911659643794</v>
      </c>
      <c r="D30" s="12">
        <f t="shared" si="2"/>
        <v>1.1715946897742469</v>
      </c>
      <c r="E30" s="12">
        <f t="shared" si="2"/>
        <v>1.2183096814657548</v>
      </c>
      <c r="F30" s="12">
        <f t="shared" si="2"/>
        <v>0.63307464666380697</v>
      </c>
      <c r="G30" s="12">
        <f t="shared" si="2"/>
        <v>0.81863697477174169</v>
      </c>
      <c r="H30" s="12">
        <f t="shared" si="2"/>
        <v>0.99429399445619926</v>
      </c>
      <c r="I30" s="12">
        <f t="shared" si="2"/>
        <v>0.68160633247665148</v>
      </c>
      <c r="J30" s="12">
        <f t="shared" si="2"/>
        <v>0.99879247513760372</v>
      </c>
      <c r="K30" s="13">
        <f t="shared" si="2"/>
        <v>1.3087550959351468</v>
      </c>
      <c r="P30">
        <v>1</v>
      </c>
      <c r="Q30">
        <f>E35</f>
        <v>1.0829010874932865</v>
      </c>
      <c r="R30">
        <f>E36</f>
        <v>0.17481546630099612</v>
      </c>
    </row>
    <row r="31" spans="1:18" x14ac:dyDescent="0.35">
      <c r="A31" s="7" t="s">
        <v>38</v>
      </c>
      <c r="B31" s="11">
        <f t="shared" si="2"/>
        <v>0.94770876663050097</v>
      </c>
      <c r="C31" s="12">
        <f t="shared" si="2"/>
        <v>1.1305460535564309</v>
      </c>
      <c r="D31" s="12">
        <f t="shared" si="2"/>
        <v>0.90302674217001222</v>
      </c>
      <c r="E31" s="12">
        <f t="shared" si="2"/>
        <v>1.1718542175058664</v>
      </c>
      <c r="F31" s="12">
        <f t="shared" si="2"/>
        <v>0.86016141183085992</v>
      </c>
      <c r="G31" s="12">
        <f t="shared" si="2"/>
        <v>0.7242553897061208</v>
      </c>
      <c r="H31" s="12">
        <f t="shared" si="2"/>
        <v>0.63432903069996793</v>
      </c>
      <c r="I31" s="12">
        <f t="shared" si="2"/>
        <v>1.0809762568171086</v>
      </c>
      <c r="J31" s="12">
        <f t="shared" si="2"/>
        <v>0.9090823892411336</v>
      </c>
      <c r="K31" s="13">
        <f t="shared" si="2"/>
        <v>1.6687633143133147</v>
      </c>
      <c r="P31">
        <v>3</v>
      </c>
      <c r="Q31">
        <f>F35</f>
        <v>0.89426047212419835</v>
      </c>
      <c r="R31">
        <f>F36</f>
        <v>0.32489881426669615</v>
      </c>
    </row>
    <row r="32" spans="1:18" x14ac:dyDescent="0.35">
      <c r="A32" s="7" t="s">
        <v>38</v>
      </c>
      <c r="B32" s="11">
        <f t="shared" si="2"/>
        <v>0.8144412764438933</v>
      </c>
      <c r="C32" s="12">
        <f t="shared" si="2"/>
        <v>1.2182231722218817</v>
      </c>
      <c r="D32" s="12">
        <f t="shared" si="2"/>
        <v>0.72555302836421831</v>
      </c>
      <c r="E32" s="12">
        <f t="shared" si="2"/>
        <v>1.1293349241422068</v>
      </c>
      <c r="F32" s="12">
        <f t="shared" si="2"/>
        <v>0.67849199969721763</v>
      </c>
      <c r="G32" s="12">
        <f t="shared" si="2"/>
        <v>0.99425073983426271</v>
      </c>
      <c r="H32" s="12">
        <f t="shared" si="2"/>
        <v>1.1260908274969632</v>
      </c>
      <c r="I32" s="12">
        <f t="shared" si="2"/>
        <v>0.99316937428584817</v>
      </c>
      <c r="J32" s="12">
        <f t="shared" si="2"/>
        <v>1.4416332945243253</v>
      </c>
      <c r="K32" s="13">
        <f t="shared" si="2"/>
        <v>1.2195208108799791</v>
      </c>
      <c r="P32">
        <v>10</v>
      </c>
      <c r="Q32">
        <f>H35</f>
        <v>0.88847877099200867</v>
      </c>
      <c r="R32">
        <f>H36</f>
        <v>0.23751800143185117</v>
      </c>
    </row>
    <row r="33" spans="1:18" x14ac:dyDescent="0.35">
      <c r="A33" s="7" t="s">
        <v>38</v>
      </c>
      <c r="B33" s="11">
        <f t="shared" si="2"/>
        <v>1.2647651454256434</v>
      </c>
      <c r="C33" s="12">
        <f t="shared" si="2"/>
        <v>0.94731947503307168</v>
      </c>
      <c r="D33" s="12">
        <f t="shared" si="2"/>
        <v>0.72455817205967687</v>
      </c>
      <c r="E33" s="12">
        <f t="shared" si="2"/>
        <v>0.77148943686086791</v>
      </c>
      <c r="F33" s="12">
        <f t="shared" si="2"/>
        <v>0.63463181305352401</v>
      </c>
      <c r="G33" s="12">
        <f t="shared" si="2"/>
        <v>1.3982056540999974</v>
      </c>
      <c r="H33" s="12">
        <f t="shared" si="2"/>
        <v>1.0385002180753855</v>
      </c>
      <c r="I33" s="12">
        <f t="shared" si="2"/>
        <v>0.72559628298615486</v>
      </c>
      <c r="J33" s="12">
        <f t="shared" si="2"/>
        <v>0.95454299689648081</v>
      </c>
      <c r="K33" s="13">
        <f t="shared" si="2"/>
        <v>1.6213562486708215</v>
      </c>
      <c r="P33">
        <v>30</v>
      </c>
      <c r="Q33">
        <f>I35</f>
        <v>1.0081354734759054</v>
      </c>
      <c r="R33">
        <f>I36</f>
        <v>0.28005473187623592</v>
      </c>
    </row>
    <row r="34" spans="1:18" ht="15" thickBot="1" x14ac:dyDescent="0.4">
      <c r="A34" s="7" t="s">
        <v>38</v>
      </c>
      <c r="B34" s="14">
        <f t="shared" si="2"/>
        <v>0.85782566224628454</v>
      </c>
      <c r="C34" s="15">
        <f t="shared" si="2"/>
        <v>1.0406196945502781</v>
      </c>
      <c r="D34" s="15">
        <f t="shared" si="2"/>
        <v>0.63177700800570957</v>
      </c>
      <c r="E34" s="15">
        <f t="shared" si="2"/>
        <v>1.2185259545754379</v>
      </c>
      <c r="F34" s="15">
        <f t="shared" si="2"/>
        <v>1.1255285174117875</v>
      </c>
      <c r="G34" s="15">
        <f t="shared" si="2"/>
        <v>0.81171623526188863</v>
      </c>
      <c r="H34" s="15">
        <f t="shared" si="2"/>
        <v>0.54669516665645379</v>
      </c>
      <c r="I34" s="15">
        <f t="shared" si="2"/>
        <v>1.1283833224596018</v>
      </c>
      <c r="J34" s="15">
        <f t="shared" si="2"/>
        <v>1.0382839449657026</v>
      </c>
      <c r="K34" s="16">
        <f t="shared" si="2"/>
        <v>1.7106337883479257</v>
      </c>
      <c r="P34">
        <v>100</v>
      </c>
      <c r="Q34">
        <f>J35</f>
        <v>1.1082266686371549</v>
      </c>
      <c r="R34">
        <f>J36</f>
        <v>0.21486072775279025</v>
      </c>
    </row>
    <row r="35" spans="1:18" ht="15" thickTop="1" x14ac:dyDescent="0.35">
      <c r="A35" s="6" t="s">
        <v>9</v>
      </c>
      <c r="B35">
        <f>AVERAGE(B29:B34,G29:G34)</f>
        <v>1</v>
      </c>
      <c r="C35">
        <f t="shared" ref="C35:K35" si="3">AVERAGE(C29:C34)</f>
        <v>1.0068882985434005</v>
      </c>
      <c r="D35">
        <f t="shared" si="3"/>
        <v>0.93126480119094379</v>
      </c>
      <c r="E35">
        <f t="shared" si="3"/>
        <v>1.0829010874932865</v>
      </c>
      <c r="F35">
        <f t="shared" si="3"/>
        <v>0.89426047212419835</v>
      </c>
      <c r="G35">
        <f>AVERAGE(G29:G34,B29:B34)</f>
        <v>1.0000000000000002</v>
      </c>
      <c r="H35">
        <f t="shared" si="3"/>
        <v>0.88847877099200867</v>
      </c>
      <c r="I35">
        <f t="shared" si="3"/>
        <v>1.0081354734759054</v>
      </c>
      <c r="J35">
        <f t="shared" si="3"/>
        <v>1.1082266686371549</v>
      </c>
      <c r="K35">
        <f t="shared" si="3"/>
        <v>1.5021969743391954</v>
      </c>
      <c r="L35" t="s">
        <v>9</v>
      </c>
      <c r="P35">
        <v>300</v>
      </c>
      <c r="Q35">
        <f>K35</f>
        <v>1.5021969743391954</v>
      </c>
      <c r="R35">
        <f>K36</f>
        <v>0.20151444479075756</v>
      </c>
    </row>
    <row r="36" spans="1:18" x14ac:dyDescent="0.35">
      <c r="A36" s="6" t="s">
        <v>10</v>
      </c>
      <c r="B36">
        <f>STDEV(B29:B34,G29:G34)</f>
        <v>0.22918146323705219</v>
      </c>
      <c r="C36">
        <f t="shared" ref="C36:K36" si="4">STDEV(C29:C34)</f>
        <v>0.17049081347387529</v>
      </c>
      <c r="D36">
        <f t="shared" si="4"/>
        <v>0.31084019869959306</v>
      </c>
      <c r="E36">
        <f t="shared" si="4"/>
        <v>0.17481546630099612</v>
      </c>
      <c r="F36">
        <f t="shared" si="4"/>
        <v>0.32489881426669615</v>
      </c>
      <c r="G36">
        <f>STDEV(G29:G34,B29:B34)</f>
        <v>0.22918146323705146</v>
      </c>
      <c r="H36">
        <f t="shared" si="4"/>
        <v>0.23751800143185117</v>
      </c>
      <c r="I36">
        <f t="shared" si="4"/>
        <v>0.28005473187623592</v>
      </c>
      <c r="J36">
        <f t="shared" si="4"/>
        <v>0.21486072775279025</v>
      </c>
      <c r="K36">
        <f t="shared" si="4"/>
        <v>0.20151444479075756</v>
      </c>
      <c r="L36" t="s">
        <v>10</v>
      </c>
    </row>
  </sheetData>
  <mergeCells count="3">
    <mergeCell ref="A3:A8"/>
    <mergeCell ref="A10:A15"/>
    <mergeCell ref="A17:A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6"/>
  <sheetViews>
    <sheetView topLeftCell="A13" workbookViewId="0">
      <selection activeCell="A24" sqref="A24:A26"/>
    </sheetView>
  </sheetViews>
  <sheetFormatPr defaultRowHeight="14.5" x14ac:dyDescent="0.35"/>
  <cols>
    <col min="1" max="1" width="36.81640625" customWidth="1"/>
  </cols>
  <sheetData>
    <row r="1" spans="1:12" x14ac:dyDescent="0.35">
      <c r="A1" s="6" t="s">
        <v>40</v>
      </c>
    </row>
    <row r="2" spans="1:12" x14ac:dyDescent="0.35">
      <c r="B2">
        <v>0</v>
      </c>
      <c r="C2">
        <v>0.1</v>
      </c>
      <c r="D2">
        <v>0.3</v>
      </c>
      <c r="E2">
        <v>1</v>
      </c>
      <c r="F2">
        <v>3</v>
      </c>
      <c r="G2">
        <v>0</v>
      </c>
      <c r="H2">
        <v>10</v>
      </c>
      <c r="I2">
        <v>30</v>
      </c>
      <c r="J2">
        <v>100</v>
      </c>
      <c r="K2">
        <v>300</v>
      </c>
      <c r="L2" t="s">
        <v>0</v>
      </c>
    </row>
    <row r="3" spans="1:12" x14ac:dyDescent="0.35">
      <c r="A3" s="27" t="s">
        <v>22</v>
      </c>
      <c r="B3" s="6">
        <v>72294</v>
      </c>
      <c r="C3" s="6">
        <v>87105</v>
      </c>
      <c r="D3" s="6">
        <v>82131</v>
      </c>
      <c r="E3" s="6">
        <v>69783</v>
      </c>
      <c r="F3" s="6">
        <v>84476</v>
      </c>
      <c r="G3" s="6">
        <v>58460</v>
      </c>
      <c r="H3" s="6">
        <v>85666</v>
      </c>
      <c r="I3" s="6">
        <v>72119</v>
      </c>
      <c r="J3" s="6">
        <v>60654</v>
      </c>
      <c r="K3" s="6">
        <v>223874</v>
      </c>
    </row>
    <row r="4" spans="1:12" x14ac:dyDescent="0.35">
      <c r="A4" s="27"/>
      <c r="B4" s="6">
        <v>82746</v>
      </c>
      <c r="C4" s="6">
        <v>83790</v>
      </c>
      <c r="D4" s="6">
        <v>84837</v>
      </c>
      <c r="E4" s="6">
        <v>75407</v>
      </c>
      <c r="F4" s="6">
        <v>71212</v>
      </c>
      <c r="G4" s="6">
        <v>69108</v>
      </c>
      <c r="H4" s="6">
        <v>75384</v>
      </c>
      <c r="I4" s="6">
        <v>71187</v>
      </c>
      <c r="J4" s="6">
        <v>86871</v>
      </c>
      <c r="K4" s="6">
        <v>62779</v>
      </c>
    </row>
    <row r="5" spans="1:12" x14ac:dyDescent="0.35">
      <c r="A5" s="27"/>
      <c r="B5" s="6">
        <v>94239</v>
      </c>
      <c r="C5" s="6">
        <v>71218</v>
      </c>
      <c r="D5" s="6">
        <v>79604</v>
      </c>
      <c r="E5" s="6">
        <v>90086</v>
      </c>
      <c r="F5" s="6">
        <v>79607</v>
      </c>
      <c r="G5" s="6">
        <v>63904</v>
      </c>
      <c r="H5" s="6">
        <v>75427</v>
      </c>
      <c r="I5" s="6">
        <v>58668</v>
      </c>
      <c r="J5" s="6">
        <v>68097</v>
      </c>
      <c r="K5" s="6">
        <v>92197</v>
      </c>
    </row>
    <row r="6" spans="1:12" x14ac:dyDescent="0.35">
      <c r="A6" s="27"/>
      <c r="B6" s="6">
        <v>74390</v>
      </c>
      <c r="C6" s="6">
        <v>74390</v>
      </c>
      <c r="D6" s="6">
        <v>75437</v>
      </c>
      <c r="E6" s="6">
        <v>81727</v>
      </c>
      <c r="F6" s="6">
        <v>72288</v>
      </c>
      <c r="G6" s="6">
        <v>77526</v>
      </c>
      <c r="H6" s="6">
        <v>65999</v>
      </c>
      <c r="I6" s="6">
        <v>73326</v>
      </c>
      <c r="J6" s="6">
        <v>75414</v>
      </c>
      <c r="K6" s="6">
        <v>83779</v>
      </c>
    </row>
    <row r="7" spans="1:12" x14ac:dyDescent="0.35">
      <c r="A7" s="27"/>
      <c r="B7" s="6">
        <v>99505</v>
      </c>
      <c r="C7" s="6">
        <v>66002</v>
      </c>
      <c r="D7" s="6">
        <v>62862</v>
      </c>
      <c r="E7" s="6">
        <v>86966</v>
      </c>
      <c r="F7" s="6">
        <v>85922</v>
      </c>
      <c r="G7" s="6">
        <v>80683</v>
      </c>
      <c r="H7" s="6">
        <v>81727</v>
      </c>
      <c r="I7" s="6">
        <v>66013</v>
      </c>
      <c r="J7" s="6">
        <v>105841</v>
      </c>
      <c r="K7" s="6">
        <v>92218</v>
      </c>
    </row>
    <row r="8" spans="1:12" x14ac:dyDescent="0.35">
      <c r="A8" s="27"/>
      <c r="B8" s="6">
        <v>77550</v>
      </c>
      <c r="C8" s="6">
        <v>88034</v>
      </c>
      <c r="D8" s="6">
        <v>70211</v>
      </c>
      <c r="E8" s="6">
        <v>75447</v>
      </c>
      <c r="F8" s="6">
        <v>85926</v>
      </c>
      <c r="G8" s="6">
        <v>80690</v>
      </c>
      <c r="H8" s="6">
        <v>76488</v>
      </c>
      <c r="I8" s="6">
        <v>96388</v>
      </c>
      <c r="J8" s="6">
        <v>77526</v>
      </c>
      <c r="K8" s="6">
        <v>102652</v>
      </c>
    </row>
    <row r="10" spans="1:12" x14ac:dyDescent="0.35">
      <c r="A10" s="27" t="s">
        <v>23</v>
      </c>
      <c r="B10" s="6">
        <v>2911</v>
      </c>
      <c r="C10" s="6">
        <v>2923</v>
      </c>
      <c r="D10" s="6">
        <v>7815</v>
      </c>
      <c r="E10" s="6">
        <v>979</v>
      </c>
      <c r="F10" s="6">
        <v>3920</v>
      </c>
      <c r="G10" s="6">
        <v>3924</v>
      </c>
      <c r="H10" s="6">
        <v>6872</v>
      </c>
      <c r="I10" s="6">
        <v>4911</v>
      </c>
      <c r="J10" s="6">
        <v>1966</v>
      </c>
      <c r="K10" s="6">
        <v>6881</v>
      </c>
    </row>
    <row r="11" spans="1:12" x14ac:dyDescent="0.35">
      <c r="A11" s="27"/>
      <c r="B11" s="6">
        <v>1969</v>
      </c>
      <c r="C11" s="6">
        <v>2953</v>
      </c>
      <c r="D11" s="6">
        <v>2953</v>
      </c>
      <c r="E11" s="6">
        <v>3937</v>
      </c>
      <c r="F11" s="6">
        <v>984</v>
      </c>
      <c r="G11" s="6">
        <v>1968</v>
      </c>
      <c r="H11" s="6">
        <v>2952</v>
      </c>
      <c r="I11" s="6">
        <v>3935</v>
      </c>
      <c r="J11" s="6">
        <v>3934</v>
      </c>
      <c r="K11" s="6">
        <v>4916</v>
      </c>
    </row>
    <row r="12" spans="1:12" x14ac:dyDescent="0.35">
      <c r="A12" s="27"/>
      <c r="B12" s="6">
        <v>4921</v>
      </c>
      <c r="C12" s="6">
        <v>3937</v>
      </c>
      <c r="D12" s="6">
        <v>4922</v>
      </c>
      <c r="E12" s="6">
        <v>5907</v>
      </c>
      <c r="F12" s="6">
        <v>2954</v>
      </c>
      <c r="G12" s="6">
        <v>7877</v>
      </c>
      <c r="H12" s="6">
        <v>6893</v>
      </c>
      <c r="I12" s="6">
        <v>3939</v>
      </c>
      <c r="J12" s="6">
        <v>5909</v>
      </c>
      <c r="K12" s="6">
        <v>5908</v>
      </c>
    </row>
    <row r="13" spans="1:12" x14ac:dyDescent="0.35">
      <c r="A13" s="27"/>
      <c r="B13" s="6">
        <v>2955</v>
      </c>
      <c r="C13" s="6">
        <v>2955</v>
      </c>
      <c r="D13" s="6">
        <v>5910</v>
      </c>
      <c r="E13" s="6">
        <v>1970</v>
      </c>
      <c r="F13" s="6">
        <v>1970</v>
      </c>
      <c r="G13" s="6">
        <v>2954</v>
      </c>
      <c r="H13" s="6">
        <v>7878</v>
      </c>
      <c r="I13" s="6">
        <v>4923</v>
      </c>
      <c r="J13" s="6">
        <v>2954</v>
      </c>
      <c r="K13" s="6">
        <v>2953</v>
      </c>
    </row>
    <row r="14" spans="1:12" x14ac:dyDescent="0.35">
      <c r="A14" s="27"/>
      <c r="B14" s="6">
        <v>3939</v>
      </c>
      <c r="C14" s="6">
        <v>3939</v>
      </c>
      <c r="D14" s="6">
        <v>2955</v>
      </c>
      <c r="E14" s="6">
        <v>5910</v>
      </c>
      <c r="F14" s="6">
        <v>4925</v>
      </c>
      <c r="G14" s="6">
        <v>1970</v>
      </c>
      <c r="H14" s="6">
        <v>5910</v>
      </c>
      <c r="I14" s="6">
        <v>1970</v>
      </c>
      <c r="J14" s="6">
        <v>985</v>
      </c>
      <c r="K14" s="6">
        <v>1970</v>
      </c>
    </row>
    <row r="15" spans="1:12" x14ac:dyDescent="0.35">
      <c r="A15" s="27"/>
      <c r="B15" s="6">
        <v>8868</v>
      </c>
      <c r="C15" s="6">
        <v>7882</v>
      </c>
      <c r="D15" s="6">
        <v>2956</v>
      </c>
      <c r="E15" s="6">
        <v>3941</v>
      </c>
      <c r="F15" s="6">
        <v>985</v>
      </c>
      <c r="G15" s="6">
        <v>3941</v>
      </c>
      <c r="H15" s="6">
        <v>5911</v>
      </c>
      <c r="I15" s="6">
        <v>3941</v>
      </c>
      <c r="J15" s="6">
        <v>2955</v>
      </c>
      <c r="K15" s="6">
        <v>7879</v>
      </c>
    </row>
    <row r="17" spans="1:18" x14ac:dyDescent="0.35">
      <c r="A17" s="28" t="s">
        <v>24</v>
      </c>
      <c r="B17">
        <f t="shared" ref="B17:K22" si="0">B3-B10</f>
        <v>69383</v>
      </c>
      <c r="C17">
        <f t="shared" si="0"/>
        <v>84182</v>
      </c>
      <c r="D17">
        <f t="shared" si="0"/>
        <v>74316</v>
      </c>
      <c r="E17">
        <f t="shared" si="0"/>
        <v>68804</v>
      </c>
      <c r="F17">
        <f t="shared" si="0"/>
        <v>80556</v>
      </c>
      <c r="G17">
        <f t="shared" si="0"/>
        <v>54536</v>
      </c>
      <c r="H17">
        <f t="shared" si="0"/>
        <v>78794</v>
      </c>
      <c r="I17">
        <f t="shared" si="0"/>
        <v>67208</v>
      </c>
      <c r="J17">
        <f t="shared" si="0"/>
        <v>58688</v>
      </c>
      <c r="K17">
        <f t="shared" si="0"/>
        <v>216993</v>
      </c>
    </row>
    <row r="18" spans="1:18" x14ac:dyDescent="0.35">
      <c r="A18" s="28"/>
      <c r="B18">
        <f t="shared" si="0"/>
        <v>80777</v>
      </c>
      <c r="C18">
        <f t="shared" si="0"/>
        <v>80837</v>
      </c>
      <c r="D18">
        <f t="shared" si="0"/>
        <v>81884</v>
      </c>
      <c r="E18">
        <f t="shared" si="0"/>
        <v>71470</v>
      </c>
      <c r="F18">
        <f t="shared" si="0"/>
        <v>70228</v>
      </c>
      <c r="G18">
        <f t="shared" si="0"/>
        <v>67140</v>
      </c>
      <c r="H18">
        <f t="shared" si="0"/>
        <v>72432</v>
      </c>
      <c r="I18">
        <f t="shared" si="0"/>
        <v>67252</v>
      </c>
      <c r="J18">
        <f t="shared" si="0"/>
        <v>82937</v>
      </c>
      <c r="K18">
        <f t="shared" si="0"/>
        <v>57863</v>
      </c>
    </row>
    <row r="19" spans="1:18" x14ac:dyDescent="0.35">
      <c r="A19" s="28"/>
      <c r="B19">
        <f t="shared" si="0"/>
        <v>89318</v>
      </c>
      <c r="C19">
        <f t="shared" si="0"/>
        <v>67281</v>
      </c>
      <c r="D19">
        <f t="shared" si="0"/>
        <v>74682</v>
      </c>
      <c r="E19">
        <f t="shared" si="0"/>
        <v>84179</v>
      </c>
      <c r="F19">
        <f t="shared" si="0"/>
        <v>76653</v>
      </c>
      <c r="G19">
        <f t="shared" si="0"/>
        <v>56027</v>
      </c>
      <c r="H19">
        <f t="shared" si="0"/>
        <v>68534</v>
      </c>
      <c r="I19">
        <f t="shared" si="0"/>
        <v>54729</v>
      </c>
      <c r="J19">
        <f t="shared" si="0"/>
        <v>62188</v>
      </c>
      <c r="K19">
        <f t="shared" si="0"/>
        <v>86289</v>
      </c>
    </row>
    <row r="20" spans="1:18" x14ac:dyDescent="0.35">
      <c r="A20" s="28"/>
      <c r="B20">
        <f t="shared" si="0"/>
        <v>71435</v>
      </c>
      <c r="C20">
        <f t="shared" si="0"/>
        <v>71435</v>
      </c>
      <c r="D20">
        <f t="shared" si="0"/>
        <v>69527</v>
      </c>
      <c r="E20">
        <f t="shared" si="0"/>
        <v>79757</v>
      </c>
      <c r="F20">
        <f t="shared" si="0"/>
        <v>70318</v>
      </c>
      <c r="G20">
        <f t="shared" si="0"/>
        <v>74572</v>
      </c>
      <c r="H20">
        <f t="shared" si="0"/>
        <v>58121</v>
      </c>
      <c r="I20">
        <f t="shared" si="0"/>
        <v>68403</v>
      </c>
      <c r="J20">
        <f t="shared" si="0"/>
        <v>72460</v>
      </c>
      <c r="K20">
        <f t="shared" si="0"/>
        <v>80826</v>
      </c>
    </row>
    <row r="21" spans="1:18" x14ac:dyDescent="0.35">
      <c r="A21" s="28"/>
      <c r="B21">
        <f t="shared" si="0"/>
        <v>95566</v>
      </c>
      <c r="C21">
        <f t="shared" si="0"/>
        <v>62063</v>
      </c>
      <c r="D21">
        <f t="shared" si="0"/>
        <v>59907</v>
      </c>
      <c r="E21">
        <f t="shared" si="0"/>
        <v>81056</v>
      </c>
      <c r="F21">
        <f t="shared" si="0"/>
        <v>80997</v>
      </c>
      <c r="G21">
        <f t="shared" si="0"/>
        <v>78713</v>
      </c>
      <c r="H21">
        <f t="shared" si="0"/>
        <v>75817</v>
      </c>
      <c r="I21">
        <f t="shared" si="0"/>
        <v>64043</v>
      </c>
      <c r="J21">
        <f t="shared" si="0"/>
        <v>104856</v>
      </c>
      <c r="K21">
        <f t="shared" si="0"/>
        <v>90248</v>
      </c>
    </row>
    <row r="22" spans="1:18" x14ac:dyDescent="0.35">
      <c r="A22" s="28"/>
      <c r="B22">
        <f t="shared" si="0"/>
        <v>68682</v>
      </c>
      <c r="C22">
        <f t="shared" si="0"/>
        <v>80152</v>
      </c>
      <c r="D22">
        <f t="shared" si="0"/>
        <v>67255</v>
      </c>
      <c r="E22">
        <f t="shared" si="0"/>
        <v>71506</v>
      </c>
      <c r="F22">
        <f t="shared" si="0"/>
        <v>84941</v>
      </c>
      <c r="G22">
        <f t="shared" si="0"/>
        <v>76749</v>
      </c>
      <c r="H22">
        <f t="shared" si="0"/>
        <v>70577</v>
      </c>
      <c r="I22">
        <f t="shared" si="0"/>
        <v>92447</v>
      </c>
      <c r="J22">
        <f t="shared" si="0"/>
        <v>74571</v>
      </c>
      <c r="K22">
        <f t="shared" si="0"/>
        <v>94773</v>
      </c>
    </row>
    <row r="23" spans="1:18" x14ac:dyDescent="0.35">
      <c r="P23" t="s">
        <v>36</v>
      </c>
    </row>
    <row r="24" spans="1:18" x14ac:dyDescent="0.35">
      <c r="A24" t="s">
        <v>1</v>
      </c>
      <c r="B24">
        <f>AVERAGE(B17:B22,G17:G22)</f>
        <v>73574.833333333328</v>
      </c>
      <c r="C24">
        <f>AVERAGE(C17:C22)</f>
        <v>74325</v>
      </c>
      <c r="D24">
        <f>AVERAGE(D17:D22)</f>
        <v>71261.833333333328</v>
      </c>
      <c r="E24">
        <f>AVERAGE(E17:E22)</f>
        <v>76128.666666666672</v>
      </c>
      <c r="F24">
        <f>AVERAGE(F17:F22)</f>
        <v>77282.166666666672</v>
      </c>
      <c r="G24">
        <f>AVERAGE(G17:G22,B17:B22)</f>
        <v>73574.833333333328</v>
      </c>
      <c r="H24">
        <f>AVERAGE(H17:H22)</f>
        <v>70712.5</v>
      </c>
      <c r="I24">
        <f>AVERAGE(I17:I22)</f>
        <v>69013.666666666672</v>
      </c>
      <c r="J24">
        <f>AVERAGE(J17:J22)</f>
        <v>75950</v>
      </c>
      <c r="K24">
        <f>AVERAGE(K17:K22)</f>
        <v>104498.66666666667</v>
      </c>
      <c r="P24">
        <v>0</v>
      </c>
      <c r="Q24">
        <f>B35</f>
        <v>1.0000000000000002</v>
      </c>
      <c r="R24">
        <f>B36</f>
        <v>0.1628262209890346</v>
      </c>
    </row>
    <row r="25" spans="1:18" x14ac:dyDescent="0.35">
      <c r="A25" t="s">
        <v>2</v>
      </c>
      <c r="B25">
        <f>B24/G24</f>
        <v>1</v>
      </c>
      <c r="C25">
        <f>C24/B24</f>
        <v>1.0101959682771964</v>
      </c>
      <c r="D25">
        <f>D24/B24</f>
        <v>0.96856261991758952</v>
      </c>
      <c r="E25">
        <f>E24/B24</f>
        <v>1.0347106913822437</v>
      </c>
      <c r="F25">
        <f>F24/G24</f>
        <v>1.0503886066114094</v>
      </c>
      <c r="H25">
        <f>H24/G24</f>
        <v>0.9610962987797006</v>
      </c>
      <c r="I25">
        <f>I24/G24</f>
        <v>0.93800642882869834</v>
      </c>
      <c r="J25">
        <f>J24/G24</f>
        <v>1.0322823247985611</v>
      </c>
      <c r="K25">
        <f>K24/G24</f>
        <v>1.4203044972352414</v>
      </c>
      <c r="P25">
        <v>0.1</v>
      </c>
      <c r="Q25">
        <f>C35</f>
        <v>1.0101959682771964</v>
      </c>
      <c r="R25">
        <f>C36</f>
        <v>0.1187764982074638</v>
      </c>
    </row>
    <row r="26" spans="1:18" x14ac:dyDescent="0.35">
      <c r="A26" t="s">
        <v>0</v>
      </c>
      <c r="B26">
        <v>0</v>
      </c>
      <c r="C26">
        <v>0.1</v>
      </c>
      <c r="D26">
        <v>0.3</v>
      </c>
      <c r="E26">
        <v>1</v>
      </c>
      <c r="F26">
        <v>3</v>
      </c>
      <c r="G26">
        <v>0</v>
      </c>
      <c r="H26">
        <v>10</v>
      </c>
      <c r="I26">
        <v>30</v>
      </c>
      <c r="J26">
        <v>100</v>
      </c>
      <c r="K26">
        <v>300</v>
      </c>
      <c r="P26">
        <v>0.3</v>
      </c>
      <c r="Q26">
        <f>D35</f>
        <v>0.96856261991758963</v>
      </c>
      <c r="R26">
        <f>D36</f>
        <v>0.1020461573604225</v>
      </c>
    </row>
    <row r="27" spans="1:18" x14ac:dyDescent="0.35">
      <c r="P27">
        <v>1</v>
      </c>
      <c r="Q27">
        <f>E35</f>
        <v>1.0347106913822437</v>
      </c>
      <c r="R27">
        <f>E36</f>
        <v>8.574013167298962E-2</v>
      </c>
    </row>
    <row r="28" spans="1:18" ht="15" thickBot="1" x14ac:dyDescent="0.4">
      <c r="P28">
        <v>3</v>
      </c>
      <c r="Q28">
        <f>F35</f>
        <v>1.0503886066114092</v>
      </c>
      <c r="R28">
        <f>F36</f>
        <v>8.196366846145646E-2</v>
      </c>
    </row>
    <row r="29" spans="1:18" ht="15" thickTop="1" x14ac:dyDescent="0.35">
      <c r="A29" s="7" t="s">
        <v>38</v>
      </c>
      <c r="B29" s="8">
        <f>B17/$B$24</f>
        <v>0.94302626124422084</v>
      </c>
      <c r="C29" s="9">
        <f>C17/$B$24</f>
        <v>1.1441684090347923</v>
      </c>
      <c r="D29" s="9">
        <f t="shared" ref="D29:K29" si="1">D17/$B$24</f>
        <v>1.010073643841078</v>
      </c>
      <c r="E29" s="9">
        <f t="shared" si="1"/>
        <v>0.93515672252060833</v>
      </c>
      <c r="F29" s="9">
        <f t="shared" si="1"/>
        <v>1.094885252883119</v>
      </c>
      <c r="G29" s="9">
        <f t="shared" si="1"/>
        <v>0.74123171646101815</v>
      </c>
      <c r="H29" s="9">
        <f t="shared" si="1"/>
        <v>1.0709368466119529</v>
      </c>
      <c r="I29" s="9">
        <f t="shared" si="1"/>
        <v>0.91346452251562471</v>
      </c>
      <c r="J29" s="9">
        <f t="shared" si="1"/>
        <v>0.79766405632360704</v>
      </c>
      <c r="K29" s="10">
        <f t="shared" si="1"/>
        <v>2.9492829296249399</v>
      </c>
      <c r="P29">
        <v>10</v>
      </c>
      <c r="Q29">
        <f>H35</f>
        <v>0.96109629877970049</v>
      </c>
      <c r="R29">
        <f>H36</f>
        <v>9.7563358206789144E-2</v>
      </c>
    </row>
    <row r="30" spans="1:18" x14ac:dyDescent="0.35">
      <c r="A30" s="7" t="s">
        <v>38</v>
      </c>
      <c r="B30" s="11">
        <f t="shared" ref="B30:K34" si="2">B18/$B$24</f>
        <v>1.0978889973700248</v>
      </c>
      <c r="C30" s="12">
        <f t="shared" si="2"/>
        <v>1.0987044936108135</v>
      </c>
      <c r="D30" s="12">
        <f t="shared" si="2"/>
        <v>1.112934903012579</v>
      </c>
      <c r="E30" s="12">
        <f t="shared" si="2"/>
        <v>0.97139193881965991</v>
      </c>
      <c r="F30" s="12">
        <f t="shared" si="2"/>
        <v>0.95451116663533053</v>
      </c>
      <c r="G30" s="12">
        <f t="shared" si="2"/>
        <v>0.91254029344273069</v>
      </c>
      <c r="H30" s="12">
        <f t="shared" si="2"/>
        <v>0.98446706188030786</v>
      </c>
      <c r="I30" s="12">
        <f t="shared" si="2"/>
        <v>0.91406255309220319</v>
      </c>
      <c r="J30" s="12">
        <f t="shared" si="2"/>
        <v>1.1272468620384235</v>
      </c>
      <c r="K30" s="13">
        <f t="shared" si="2"/>
        <v>0.78645098301276029</v>
      </c>
      <c r="P30">
        <v>30</v>
      </c>
      <c r="Q30">
        <f>I35</f>
        <v>0.93800642882869834</v>
      </c>
      <c r="R30">
        <f>I36</f>
        <v>0.17026077685682023</v>
      </c>
    </row>
    <row r="31" spans="1:18" x14ac:dyDescent="0.35">
      <c r="A31" s="7" t="s">
        <v>38</v>
      </c>
      <c r="B31" s="11">
        <f t="shared" si="2"/>
        <v>1.2139748872463185</v>
      </c>
      <c r="C31" s="12">
        <f t="shared" si="2"/>
        <v>0.91445670960858449</v>
      </c>
      <c r="D31" s="12">
        <f t="shared" si="2"/>
        <v>1.01504817090989</v>
      </c>
      <c r="E31" s="12">
        <f t="shared" si="2"/>
        <v>1.1441276342227529</v>
      </c>
      <c r="F31" s="12">
        <f t="shared" si="2"/>
        <v>1.041837222419804</v>
      </c>
      <c r="G31" s="12">
        <f t="shared" si="2"/>
        <v>0.76149679804462134</v>
      </c>
      <c r="H31" s="12">
        <f t="shared" si="2"/>
        <v>0.93148698943705843</v>
      </c>
      <c r="I31" s="12">
        <f t="shared" si="2"/>
        <v>0.74385489603555566</v>
      </c>
      <c r="J31" s="12">
        <f t="shared" si="2"/>
        <v>0.84523467036962374</v>
      </c>
      <c r="K31" s="13">
        <f t="shared" si="2"/>
        <v>1.1728059186904944</v>
      </c>
      <c r="P31">
        <v>100</v>
      </c>
      <c r="Q31">
        <f>J35</f>
        <v>1.0322823247985611</v>
      </c>
      <c r="R31">
        <f>J36</f>
        <v>0.22627682103137722</v>
      </c>
    </row>
    <row r="32" spans="1:18" x14ac:dyDescent="0.35">
      <c r="A32" s="7" t="s">
        <v>38</v>
      </c>
      <c r="B32" s="11">
        <f t="shared" si="2"/>
        <v>0.97091623267919969</v>
      </c>
      <c r="C32" s="12">
        <f t="shared" si="2"/>
        <v>0.97091623267919969</v>
      </c>
      <c r="D32" s="12">
        <f t="shared" si="2"/>
        <v>0.94498345222211411</v>
      </c>
      <c r="E32" s="12">
        <f t="shared" si="2"/>
        <v>1.0840255612766141</v>
      </c>
      <c r="F32" s="12">
        <f t="shared" si="2"/>
        <v>0.95573441099651379</v>
      </c>
      <c r="G32" s="12">
        <f t="shared" si="2"/>
        <v>1.0135530944684437</v>
      </c>
      <c r="H32" s="12">
        <f t="shared" si="2"/>
        <v>0.78995761684815236</v>
      </c>
      <c r="I32" s="12">
        <f t="shared" si="2"/>
        <v>0.92970648931133615</v>
      </c>
      <c r="J32" s="12">
        <f t="shared" si="2"/>
        <v>0.98484762679267601</v>
      </c>
      <c r="K32" s="13">
        <f t="shared" si="2"/>
        <v>1.098554985966669</v>
      </c>
      <c r="P32">
        <v>300</v>
      </c>
      <c r="Q32">
        <f>K35</f>
        <v>1.4203044972352414</v>
      </c>
      <c r="R32">
        <f>K36</f>
        <v>0.76932603241033026</v>
      </c>
    </row>
    <row r="33" spans="1:12" x14ac:dyDescent="0.35">
      <c r="A33" s="7" t="s">
        <v>38</v>
      </c>
      <c r="B33" s="11">
        <f t="shared" si="2"/>
        <v>1.2988952291204647</v>
      </c>
      <c r="C33" s="12">
        <f t="shared" si="2"/>
        <v>0.84353571986798026</v>
      </c>
      <c r="D33" s="12">
        <f t="shared" si="2"/>
        <v>0.81423222161563402</v>
      </c>
      <c r="E33" s="12">
        <f t="shared" si="2"/>
        <v>1.1016810548896929</v>
      </c>
      <c r="F33" s="12">
        <f t="shared" si="2"/>
        <v>1.1008791502529172</v>
      </c>
      <c r="G33" s="12">
        <f t="shared" si="2"/>
        <v>1.069835926686888</v>
      </c>
      <c r="H33" s="12">
        <f t="shared" si="2"/>
        <v>1.0304746414648125</v>
      </c>
      <c r="I33" s="12">
        <f t="shared" si="2"/>
        <v>0.87044709581401258</v>
      </c>
      <c r="J33" s="12">
        <f t="shared" si="2"/>
        <v>1.425161230402606</v>
      </c>
      <c r="K33" s="13">
        <f t="shared" si="2"/>
        <v>1.2266150789785457</v>
      </c>
    </row>
    <row r="34" spans="1:12" ht="15" thickBot="1" x14ac:dyDescent="0.4">
      <c r="A34" s="7" t="s">
        <v>38</v>
      </c>
      <c r="B34" s="14">
        <f t="shared" si="2"/>
        <v>0.93349854683100431</v>
      </c>
      <c r="C34" s="15">
        <f t="shared" si="2"/>
        <v>1.0893942448618075</v>
      </c>
      <c r="D34" s="15">
        <f t="shared" si="2"/>
        <v>0.91410332790424265</v>
      </c>
      <c r="E34" s="15">
        <f t="shared" si="2"/>
        <v>0.97188123656413317</v>
      </c>
      <c r="F34" s="15">
        <f t="shared" si="2"/>
        <v>1.1544844364807714</v>
      </c>
      <c r="G34" s="15">
        <f t="shared" si="2"/>
        <v>1.0431420164050662</v>
      </c>
      <c r="H34" s="15">
        <f t="shared" si="2"/>
        <v>0.95925463643591902</v>
      </c>
      <c r="I34" s="15">
        <f t="shared" si="2"/>
        <v>1.2565030162034574</v>
      </c>
      <c r="J34" s="15">
        <f t="shared" si="2"/>
        <v>1.0135395028644305</v>
      </c>
      <c r="K34" s="16">
        <f t="shared" si="2"/>
        <v>1.2881170871380387</v>
      </c>
    </row>
    <row r="35" spans="1:12" ht="15" thickTop="1" x14ac:dyDescent="0.35">
      <c r="A35" s="6" t="s">
        <v>9</v>
      </c>
      <c r="B35">
        <f>AVERAGE(B29:B34,G29:G34)</f>
        <v>1.0000000000000002</v>
      </c>
      <c r="C35">
        <f t="shared" ref="C35:K35" si="3">AVERAGE(C29:C34)</f>
        <v>1.0101959682771964</v>
      </c>
      <c r="D35">
        <f t="shared" si="3"/>
        <v>0.96856261991758963</v>
      </c>
      <c r="E35">
        <f t="shared" si="3"/>
        <v>1.0347106913822437</v>
      </c>
      <c r="F35">
        <f t="shared" si="3"/>
        <v>1.0503886066114092</v>
      </c>
      <c r="G35">
        <f>AVERAGE(G29:G34,B29:B34)</f>
        <v>1</v>
      </c>
      <c r="H35">
        <f t="shared" si="3"/>
        <v>0.96109629877970049</v>
      </c>
      <c r="I35">
        <f t="shared" si="3"/>
        <v>0.93800642882869834</v>
      </c>
      <c r="J35">
        <f t="shared" si="3"/>
        <v>1.0322823247985611</v>
      </c>
      <c r="K35">
        <f t="shared" si="3"/>
        <v>1.4203044972352414</v>
      </c>
      <c r="L35" t="s">
        <v>9</v>
      </c>
    </row>
    <row r="36" spans="1:12" x14ac:dyDescent="0.35">
      <c r="A36" s="6" t="s">
        <v>10</v>
      </c>
      <c r="B36">
        <f>STDEV(B29:B34,G29:G34)</f>
        <v>0.1628262209890346</v>
      </c>
      <c r="C36">
        <f t="shared" ref="C36:K36" si="4">STDEV(C29:C34)</f>
        <v>0.1187764982074638</v>
      </c>
      <c r="D36">
        <f t="shared" si="4"/>
        <v>0.1020461573604225</v>
      </c>
      <c r="E36">
        <f t="shared" si="4"/>
        <v>8.574013167298962E-2</v>
      </c>
      <c r="F36">
        <f t="shared" si="4"/>
        <v>8.196366846145646E-2</v>
      </c>
      <c r="G36">
        <f>STDEV(G29:G34,B29:B34)</f>
        <v>0.1628262209890356</v>
      </c>
      <c r="H36">
        <f t="shared" si="4"/>
        <v>9.7563358206789144E-2</v>
      </c>
      <c r="I36">
        <f t="shared" si="4"/>
        <v>0.17026077685682023</v>
      </c>
      <c r="J36">
        <f t="shared" si="4"/>
        <v>0.22627682103137722</v>
      </c>
      <c r="K36">
        <f t="shared" si="4"/>
        <v>0.76932603241033026</v>
      </c>
      <c r="L36" t="s">
        <v>10</v>
      </c>
    </row>
  </sheetData>
  <mergeCells count="3">
    <mergeCell ref="A3:A8"/>
    <mergeCell ref="A10:A15"/>
    <mergeCell ref="A17:A2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3"/>
  <sheetViews>
    <sheetView tabSelected="1" topLeftCell="I13" workbookViewId="0">
      <selection activeCell="O42" sqref="O42"/>
    </sheetView>
  </sheetViews>
  <sheetFormatPr defaultRowHeight="14.5" x14ac:dyDescent="0.35"/>
  <sheetData>
    <row r="1" spans="1:7" x14ac:dyDescent="0.35">
      <c r="A1" t="s">
        <v>29</v>
      </c>
      <c r="E1" t="s">
        <v>33</v>
      </c>
    </row>
    <row r="2" spans="1:7" x14ac:dyDescent="0.35">
      <c r="A2">
        <v>0</v>
      </c>
      <c r="B2">
        <v>0.99999999999999967</v>
      </c>
      <c r="C2">
        <v>0.14554727325622438</v>
      </c>
      <c r="E2">
        <v>0</v>
      </c>
      <c r="F2">
        <v>0.99999999999999989</v>
      </c>
      <c r="G2">
        <v>0.27603555557726406</v>
      </c>
    </row>
    <row r="3" spans="1:7" x14ac:dyDescent="0.35">
      <c r="A3">
        <v>0.1</v>
      </c>
      <c r="B3">
        <v>1.1051977578937657</v>
      </c>
      <c r="C3">
        <v>0.10831565170059146</v>
      </c>
      <c r="E3">
        <v>0.1</v>
      </c>
      <c r="F3">
        <v>1.1607756750442242</v>
      </c>
      <c r="G3">
        <v>0.28360270532770898</v>
      </c>
    </row>
    <row r="4" spans="1:7" x14ac:dyDescent="0.35">
      <c r="A4">
        <v>0.3</v>
      </c>
      <c r="B4">
        <v>1.0815416922150296</v>
      </c>
      <c r="C4">
        <v>0.17243341858244965</v>
      </c>
      <c r="E4">
        <v>0.3</v>
      </c>
      <c r="F4">
        <v>1.0254330629818764</v>
      </c>
      <c r="G4">
        <v>0.28296259615589475</v>
      </c>
    </row>
    <row r="5" spans="1:7" x14ac:dyDescent="0.35">
      <c r="A5">
        <v>1</v>
      </c>
      <c r="B5">
        <v>1.1012583360012156</v>
      </c>
      <c r="C5">
        <v>0.10207455851668866</v>
      </c>
      <c r="E5">
        <v>1</v>
      </c>
      <c r="F5">
        <v>0.94076744211919949</v>
      </c>
      <c r="G5">
        <v>0.14292208961948744</v>
      </c>
    </row>
    <row r="6" spans="1:7" x14ac:dyDescent="0.35">
      <c r="A6">
        <v>3</v>
      </c>
      <c r="B6">
        <v>1.0592421767747746</v>
      </c>
      <c r="C6">
        <v>8.0943698627186644E-2</v>
      </c>
      <c r="E6">
        <v>3</v>
      </c>
      <c r="F6">
        <v>1.2335591824927963</v>
      </c>
      <c r="G6">
        <v>0.46301300417478469</v>
      </c>
    </row>
    <row r="7" spans="1:7" x14ac:dyDescent="0.35">
      <c r="A7">
        <v>10</v>
      </c>
      <c r="B7">
        <v>0.96192434790630033</v>
      </c>
      <c r="C7">
        <v>7.5039572853136435E-2</v>
      </c>
      <c r="E7">
        <v>10</v>
      </c>
      <c r="F7">
        <v>1.1698430181458119</v>
      </c>
      <c r="G7">
        <v>0.14937797014377352</v>
      </c>
    </row>
    <row r="8" spans="1:7" x14ac:dyDescent="0.35">
      <c r="A8">
        <v>30</v>
      </c>
      <c r="B8">
        <v>1.0051972152736703</v>
      </c>
      <c r="C8">
        <v>9.9303768169023199E-2</v>
      </c>
      <c r="E8">
        <v>30</v>
      </c>
      <c r="F8">
        <v>1.1576938909471202</v>
      </c>
      <c r="G8">
        <v>0.33666449314050184</v>
      </c>
    </row>
    <row r="9" spans="1:7" x14ac:dyDescent="0.35">
      <c r="A9">
        <v>100</v>
      </c>
      <c r="B9">
        <v>1.2016560765311382</v>
      </c>
      <c r="C9">
        <v>0.14271767863779342</v>
      </c>
      <c r="E9">
        <v>100</v>
      </c>
      <c r="F9">
        <v>1.5516616045303342</v>
      </c>
      <c r="G9">
        <v>0.48803485778321698</v>
      </c>
    </row>
    <row r="10" spans="1:7" x14ac:dyDescent="0.35">
      <c r="A10">
        <v>300</v>
      </c>
      <c r="B10">
        <v>1.6829969993108724</v>
      </c>
      <c r="C10">
        <v>0.21741959098416197</v>
      </c>
      <c r="E10">
        <v>300</v>
      </c>
      <c r="F10">
        <v>2.6875827464592859</v>
      </c>
      <c r="G10">
        <v>0.55948673264022364</v>
      </c>
    </row>
    <row r="12" spans="1:7" x14ac:dyDescent="0.35">
      <c r="A12" t="s">
        <v>30</v>
      </c>
      <c r="E12" t="s">
        <v>34</v>
      </c>
    </row>
    <row r="13" spans="1:7" x14ac:dyDescent="0.35">
      <c r="A13">
        <v>0</v>
      </c>
      <c r="B13">
        <v>1.0000000000000002</v>
      </c>
      <c r="C13">
        <v>0.16259464504823262</v>
      </c>
      <c r="E13">
        <v>0</v>
      </c>
      <c r="F13">
        <v>0.99999999999999989</v>
      </c>
      <c r="G13">
        <v>0.52972805329734496</v>
      </c>
    </row>
    <row r="14" spans="1:7" x14ac:dyDescent="0.35">
      <c r="A14">
        <v>0.1</v>
      </c>
      <c r="B14">
        <v>0.95563660942444717</v>
      </c>
      <c r="C14">
        <v>0.11239822386659717</v>
      </c>
      <c r="E14">
        <v>0.1</v>
      </c>
      <c r="F14">
        <v>0.95576814697926071</v>
      </c>
      <c r="G14">
        <v>0.50522368911601778</v>
      </c>
    </row>
    <row r="15" spans="1:7" x14ac:dyDescent="0.35">
      <c r="A15">
        <v>0.3</v>
      </c>
      <c r="B15">
        <v>0.97560835424500159</v>
      </c>
      <c r="C15">
        <v>0.13518227923844378</v>
      </c>
      <c r="E15">
        <v>0.3</v>
      </c>
      <c r="F15">
        <v>0.81013863841298461</v>
      </c>
      <c r="G15">
        <v>0.48463811197903339</v>
      </c>
    </row>
    <row r="16" spans="1:7" x14ac:dyDescent="0.35">
      <c r="A16">
        <v>1</v>
      </c>
      <c r="B16">
        <v>0.94023075446387006</v>
      </c>
      <c r="C16">
        <v>0.13607173256085719</v>
      </c>
      <c r="E16">
        <v>1</v>
      </c>
      <c r="F16">
        <v>0.98010876916140688</v>
      </c>
      <c r="G16">
        <v>0.6035185120739196</v>
      </c>
    </row>
    <row r="17" spans="1:7" x14ac:dyDescent="0.35">
      <c r="A17">
        <v>3</v>
      </c>
      <c r="B17">
        <v>0.9976768219015576</v>
      </c>
      <c r="C17">
        <v>0.15552347128575833</v>
      </c>
      <c r="E17">
        <v>3</v>
      </c>
      <c r="F17">
        <v>0.87508453561767363</v>
      </c>
      <c r="G17">
        <v>0.58418754903103398</v>
      </c>
    </row>
    <row r="18" spans="1:7" x14ac:dyDescent="0.35">
      <c r="A18">
        <v>10</v>
      </c>
      <c r="B18">
        <v>0.9696400510846287</v>
      </c>
      <c r="C18">
        <v>0.23024779651382832</v>
      </c>
      <c r="E18">
        <v>10</v>
      </c>
      <c r="F18">
        <v>0.98689134355275032</v>
      </c>
      <c r="G18">
        <v>0.46128232374851591</v>
      </c>
    </row>
    <row r="19" spans="1:7" x14ac:dyDescent="0.35">
      <c r="A19">
        <v>30</v>
      </c>
      <c r="B19">
        <v>1.0608314011833151</v>
      </c>
      <c r="C19">
        <v>0.15582631225175997</v>
      </c>
      <c r="E19">
        <v>30</v>
      </c>
      <c r="F19">
        <v>0.82012229486023447</v>
      </c>
      <c r="G19">
        <v>0.46633711129013522</v>
      </c>
    </row>
    <row r="20" spans="1:7" x14ac:dyDescent="0.35">
      <c r="A20">
        <v>100</v>
      </c>
      <c r="B20">
        <v>1.161586750183061</v>
      </c>
      <c r="C20">
        <v>0.11679776319743955</v>
      </c>
      <c r="E20">
        <v>100</v>
      </c>
      <c r="F20">
        <v>0.92846596032461681</v>
      </c>
      <c r="G20">
        <v>0.49066510371659083</v>
      </c>
    </row>
    <row r="21" spans="1:7" x14ac:dyDescent="0.35">
      <c r="A21">
        <v>300</v>
      </c>
      <c r="B21">
        <v>1.9322220549033313</v>
      </c>
      <c r="C21">
        <v>0.37960729433968837</v>
      </c>
      <c r="E21">
        <v>300</v>
      </c>
      <c r="F21">
        <v>1.6454604373309289</v>
      </c>
      <c r="G21">
        <v>0.93942251049836945</v>
      </c>
    </row>
    <row r="23" spans="1:7" x14ac:dyDescent="0.35">
      <c r="A23" t="s">
        <v>31</v>
      </c>
      <c r="E23" t="s">
        <v>35</v>
      </c>
    </row>
    <row r="24" spans="1:7" x14ac:dyDescent="0.35">
      <c r="A24">
        <v>0</v>
      </c>
      <c r="B24">
        <v>1</v>
      </c>
      <c r="C24">
        <v>0.77390605981221827</v>
      </c>
      <c r="E24">
        <v>0</v>
      </c>
      <c r="F24">
        <v>1</v>
      </c>
      <c r="G24">
        <v>0.22918146323705219</v>
      </c>
    </row>
    <row r="25" spans="1:7" x14ac:dyDescent="0.35">
      <c r="A25">
        <v>0.1</v>
      </c>
      <c r="B25">
        <v>1.0727131643818986</v>
      </c>
      <c r="C25">
        <v>0.81041400758666149</v>
      </c>
      <c r="E25">
        <v>0.1</v>
      </c>
      <c r="F25">
        <v>1.0068882985434005</v>
      </c>
      <c r="G25">
        <v>0.17049081347387529</v>
      </c>
    </row>
    <row r="26" spans="1:7" x14ac:dyDescent="0.35">
      <c r="A26">
        <v>0.3</v>
      </c>
      <c r="B26">
        <v>0.9421831368802227</v>
      </c>
      <c r="C26">
        <v>0.79105729932760849</v>
      </c>
      <c r="E26">
        <v>0.3</v>
      </c>
      <c r="F26">
        <v>0.93126480119094379</v>
      </c>
      <c r="G26">
        <v>0.31084019869959306</v>
      </c>
    </row>
    <row r="27" spans="1:7" x14ac:dyDescent="0.35">
      <c r="A27">
        <v>1</v>
      </c>
      <c r="B27">
        <v>1.0381011702728526</v>
      </c>
      <c r="C27">
        <v>0.57132498904821027</v>
      </c>
      <c r="E27">
        <v>1</v>
      </c>
      <c r="F27">
        <v>1.0829010874932865</v>
      </c>
      <c r="G27">
        <v>0.17481546630099612</v>
      </c>
    </row>
    <row r="28" spans="1:7" x14ac:dyDescent="0.35">
      <c r="A28">
        <v>3</v>
      </c>
      <c r="B28">
        <v>0.85914496708772559</v>
      </c>
      <c r="C28">
        <v>0.91771277629749282</v>
      </c>
      <c r="E28">
        <v>3</v>
      </c>
      <c r="F28">
        <v>0.89426047212419835</v>
      </c>
      <c r="G28">
        <v>0.32489881426669615</v>
      </c>
    </row>
    <row r="29" spans="1:7" x14ac:dyDescent="0.35">
      <c r="A29">
        <v>10</v>
      </c>
      <c r="B29">
        <v>0.92781997751302503</v>
      </c>
      <c r="C29">
        <v>0.62619658694130176</v>
      </c>
      <c r="E29">
        <v>10</v>
      </c>
      <c r="F29">
        <v>0.88847877099200867</v>
      </c>
      <c r="G29">
        <v>0.23751800143185117</v>
      </c>
    </row>
    <row r="30" spans="1:7" x14ac:dyDescent="0.35">
      <c r="A30">
        <v>30</v>
      </c>
      <c r="B30">
        <v>1.0008023521586968</v>
      </c>
      <c r="C30">
        <v>0.84502103605958068</v>
      </c>
      <c r="E30">
        <v>30</v>
      </c>
      <c r="F30">
        <v>1.0081354734759054</v>
      </c>
      <c r="G30">
        <v>0.28005473187623592</v>
      </c>
    </row>
    <row r="31" spans="1:7" x14ac:dyDescent="0.35">
      <c r="A31">
        <v>100</v>
      </c>
      <c r="B31">
        <v>1.1395934397153762</v>
      </c>
      <c r="C31">
        <v>0.7639301501296698</v>
      </c>
      <c r="E31">
        <v>100</v>
      </c>
      <c r="F31">
        <v>1.1082266686371549</v>
      </c>
      <c r="G31">
        <v>0.21486072775279025</v>
      </c>
    </row>
    <row r="32" spans="1:7" x14ac:dyDescent="0.35">
      <c r="A32">
        <v>300</v>
      </c>
      <c r="B32">
        <v>1.5829141219258565</v>
      </c>
      <c r="C32">
        <v>0.82755743115128078</v>
      </c>
      <c r="E32">
        <v>300</v>
      </c>
      <c r="F32">
        <v>1.5021969743391954</v>
      </c>
      <c r="G32">
        <v>0.20151444479075756</v>
      </c>
    </row>
    <row r="34" spans="1:7" x14ac:dyDescent="0.35">
      <c r="A34" t="s">
        <v>32</v>
      </c>
      <c r="E34" t="s">
        <v>36</v>
      </c>
    </row>
    <row r="35" spans="1:7" x14ac:dyDescent="0.35">
      <c r="A35">
        <v>0</v>
      </c>
      <c r="B35">
        <v>1</v>
      </c>
      <c r="C35">
        <v>0.29895319168329831</v>
      </c>
      <c r="E35">
        <v>0</v>
      </c>
      <c r="F35">
        <v>1.0000000000000002</v>
      </c>
      <c r="G35">
        <v>0.1628262209890346</v>
      </c>
    </row>
    <row r="36" spans="1:7" x14ac:dyDescent="0.35">
      <c r="A36">
        <v>0.1</v>
      </c>
      <c r="B36">
        <v>1.0401392586524676</v>
      </c>
      <c r="C36">
        <v>0.1854106091505926</v>
      </c>
      <c r="E36">
        <v>0.1</v>
      </c>
      <c r="F36">
        <v>1.0101959682771964</v>
      </c>
      <c r="G36">
        <v>0.1187764982074638</v>
      </c>
    </row>
    <row r="37" spans="1:7" x14ac:dyDescent="0.35">
      <c r="A37">
        <v>0.3</v>
      </c>
      <c r="B37">
        <v>1.2446904627097615</v>
      </c>
      <c r="C37">
        <v>0.16672115025754652</v>
      </c>
      <c r="E37">
        <v>0.3</v>
      </c>
      <c r="F37">
        <v>0.96856261991758963</v>
      </c>
      <c r="G37">
        <v>0.1020461573604225</v>
      </c>
    </row>
    <row r="38" spans="1:7" x14ac:dyDescent="0.35">
      <c r="A38">
        <v>1</v>
      </c>
      <c r="B38">
        <v>1.0866752599053138</v>
      </c>
      <c r="C38">
        <v>0.2898233095332759</v>
      </c>
      <c r="E38">
        <v>1</v>
      </c>
      <c r="F38">
        <v>1.0347106913822437</v>
      </c>
      <c r="G38">
        <v>8.574013167298962E-2</v>
      </c>
    </row>
    <row r="39" spans="1:7" x14ac:dyDescent="0.35">
      <c r="A39">
        <v>3</v>
      </c>
      <c r="B39">
        <v>0.76818734866463478</v>
      </c>
      <c r="C39">
        <v>0.10674569446482074</v>
      </c>
      <c r="E39">
        <v>3</v>
      </c>
      <c r="F39">
        <v>1.0503886066114092</v>
      </c>
      <c r="G39">
        <v>8.196366846145646E-2</v>
      </c>
    </row>
    <row r="40" spans="1:7" x14ac:dyDescent="0.35">
      <c r="A40">
        <v>10</v>
      </c>
      <c r="B40">
        <v>1.0943971280914577</v>
      </c>
      <c r="C40">
        <v>0.22176682511630971</v>
      </c>
      <c r="E40">
        <v>10</v>
      </c>
      <c r="F40">
        <v>0.96109629877970049</v>
      </c>
      <c r="G40">
        <v>9.7563358206789144E-2</v>
      </c>
    </row>
    <row r="41" spans="1:7" x14ac:dyDescent="0.35">
      <c r="A41">
        <v>30</v>
      </c>
      <c r="B41">
        <v>1.060413680114684</v>
      </c>
      <c r="C41">
        <v>0.32217158774973886</v>
      </c>
      <c r="E41">
        <v>30</v>
      </c>
      <c r="F41">
        <v>0.93800642882869834</v>
      </c>
      <c r="G41">
        <v>0.17026077685682023</v>
      </c>
    </row>
    <row r="42" spans="1:7" x14ac:dyDescent="0.35">
      <c r="A42">
        <v>100</v>
      </c>
      <c r="B42">
        <v>1.4790810856392529</v>
      </c>
      <c r="C42">
        <v>0.46630465561331669</v>
      </c>
      <c r="E42">
        <v>100</v>
      </c>
      <c r="F42">
        <v>1.0322823247985611</v>
      </c>
      <c r="G42">
        <v>0.22627682103137722</v>
      </c>
    </row>
    <row r="43" spans="1:7" x14ac:dyDescent="0.35">
      <c r="A43">
        <v>300</v>
      </c>
      <c r="B43">
        <v>2.2629651491970946</v>
      </c>
      <c r="C43">
        <v>0.49486921921747101</v>
      </c>
      <c r="E43">
        <v>300</v>
      </c>
      <c r="F43">
        <v>1.4203044972352414</v>
      </c>
      <c r="G43">
        <v>0.76932603241033026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Nano A</vt:lpstr>
      <vt:lpstr>Nano B</vt:lpstr>
      <vt:lpstr>Nano C</vt:lpstr>
      <vt:lpstr>Nano D</vt:lpstr>
      <vt:lpstr>Nano H</vt:lpstr>
      <vt:lpstr>Nano I</vt:lpstr>
      <vt:lpstr>Nano L</vt:lpstr>
      <vt:lpstr>Nano M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newuser</dc:creator>
  <cp:lastModifiedBy>Thai, Sheau-Fung</cp:lastModifiedBy>
  <dcterms:created xsi:type="dcterms:W3CDTF">2017-08-08T19:41:11Z</dcterms:created>
  <dcterms:modified xsi:type="dcterms:W3CDTF">2020-01-15T20:30:47Z</dcterms:modified>
</cp:coreProperties>
</file>