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AA.AD.EPA.GOV\ORD\ATH\USERS\N-Z\sghimire\Net MyDocuments\Research Contractor SR Ghimire\Albemarle-Pamlico RWH crop\"/>
    </mc:Choice>
  </mc:AlternateContent>
  <bookViews>
    <workbookView xWindow="0" yWindow="0" windowWidth="19200" windowHeight="11595" activeTab="1"/>
  </bookViews>
  <sheets>
    <sheet name="Coastal Plain crop area" sheetId="2" r:id="rId1"/>
    <sheet name="Repeat Coastal Plain crop area" sheetId="4" r:id="rId2"/>
  </sheets>
  <calcPr calcId="171027"/>
</workbook>
</file>

<file path=xl/calcChain.xml><?xml version="1.0" encoding="utf-8"?>
<calcChain xmlns="http://schemas.openxmlformats.org/spreadsheetml/2006/main">
  <c r="E13" i="4" l="1"/>
  <c r="M6" i="4"/>
  <c r="M5" i="4" l="1"/>
  <c r="M4" i="4"/>
  <c r="M3" i="4"/>
  <c r="M2" i="4"/>
  <c r="D4" i="4" l="1"/>
  <c r="N5" i="4"/>
  <c r="N4" i="4"/>
  <c r="N3" i="4"/>
  <c r="N2" i="4"/>
  <c r="G5" i="4"/>
  <c r="G6" i="4"/>
  <c r="G7" i="4"/>
  <c r="G9" i="4"/>
  <c r="G10" i="4"/>
  <c r="G11" i="4"/>
  <c r="G12" i="4"/>
  <c r="G13" i="4"/>
  <c r="G14" i="4"/>
  <c r="G15" i="4"/>
  <c r="G16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4" i="4"/>
  <c r="E35" i="4" l="1"/>
  <c r="E10" i="4" l="1"/>
  <c r="E24" i="4"/>
  <c r="E24" i="2"/>
  <c r="E6" i="4"/>
  <c r="D71" i="4"/>
  <c r="E70" i="4"/>
  <c r="E69" i="4"/>
  <c r="E68" i="4"/>
  <c r="E67" i="4"/>
  <c r="E66" i="4"/>
  <c r="E64" i="4"/>
  <c r="E63" i="4"/>
  <c r="E62" i="4"/>
  <c r="E59" i="4"/>
  <c r="E58" i="4"/>
  <c r="E57" i="4"/>
  <c r="E55" i="4"/>
  <c r="E54" i="4"/>
  <c r="E53" i="4"/>
  <c r="E51" i="4"/>
  <c r="E49" i="4"/>
  <c r="E47" i="4"/>
  <c r="E46" i="4"/>
  <c r="E44" i="4"/>
  <c r="E43" i="4"/>
  <c r="E42" i="4"/>
  <c r="E41" i="4"/>
  <c r="E40" i="4"/>
  <c r="E37" i="4"/>
  <c r="E36" i="4"/>
  <c r="E33" i="4"/>
  <c r="E32" i="4"/>
  <c r="E31" i="4"/>
  <c r="E29" i="4"/>
  <c r="E28" i="4"/>
  <c r="E27" i="4"/>
  <c r="E26" i="4"/>
  <c r="E25" i="4"/>
  <c r="E22" i="4"/>
  <c r="E21" i="4"/>
  <c r="E20" i="4"/>
  <c r="E19" i="4"/>
  <c r="E18" i="4"/>
  <c r="E15" i="4"/>
  <c r="E16" i="4"/>
  <c r="E14" i="4"/>
  <c r="E12" i="4"/>
  <c r="E11" i="4"/>
  <c r="E9" i="4"/>
  <c r="E7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5" i="4"/>
  <c r="E5" i="4" s="1"/>
  <c r="E4" i="4"/>
  <c r="E71" i="4" l="1"/>
  <c r="D70" i="2"/>
  <c r="E70" i="2" s="1"/>
  <c r="D69" i="2"/>
  <c r="E69" i="2" s="1"/>
  <c r="D68" i="2"/>
  <c r="E68" i="2" s="1"/>
  <c r="D67" i="2"/>
  <c r="E67" i="2" s="1"/>
  <c r="D66" i="2"/>
  <c r="E66" i="2" s="1"/>
  <c r="D65" i="2"/>
  <c r="D64" i="2"/>
  <c r="E64" i="2" s="1"/>
  <c r="D63" i="2"/>
  <c r="E63" i="2" s="1"/>
  <c r="D62" i="2"/>
  <c r="E62" i="2" s="1"/>
  <c r="D61" i="2"/>
  <c r="D60" i="2"/>
  <c r="D59" i="2"/>
  <c r="E59" i="2" s="1"/>
  <c r="D58" i="2"/>
  <c r="E58" i="2" s="1"/>
  <c r="D57" i="2"/>
  <c r="E57" i="2" s="1"/>
  <c r="D56" i="2"/>
  <c r="D55" i="2"/>
  <c r="E55" i="2" s="1"/>
  <c r="D54" i="2"/>
  <c r="E54" i="2" s="1"/>
  <c r="D53" i="2"/>
  <c r="E53" i="2" s="1"/>
  <c r="D52" i="2"/>
  <c r="D51" i="2"/>
  <c r="E51" i="2" s="1"/>
  <c r="D50" i="2"/>
  <c r="D49" i="2"/>
  <c r="E49" i="2" s="1"/>
  <c r="D48" i="2"/>
  <c r="D47" i="2"/>
  <c r="E47" i="2" s="1"/>
  <c r="D46" i="2"/>
  <c r="E46" i="2" s="1"/>
  <c r="D45" i="2"/>
  <c r="D44" i="2"/>
  <c r="E44" i="2" s="1"/>
  <c r="D43" i="2"/>
  <c r="E43" i="2" s="1"/>
  <c r="D42" i="2"/>
  <c r="E42" i="2" s="1"/>
  <c r="D41" i="2"/>
  <c r="E41" i="2" s="1"/>
  <c r="D40" i="2"/>
  <c r="E40" i="2" s="1"/>
  <c r="D39" i="2"/>
  <c r="D38" i="2"/>
  <c r="D37" i="2"/>
  <c r="E37" i="2" s="1"/>
  <c r="D36" i="2"/>
  <c r="E36" i="2" s="1"/>
  <c r="D35" i="2"/>
  <c r="E35" i="2" s="1"/>
  <c r="D34" i="2"/>
  <c r="D33" i="2"/>
  <c r="E33" i="2" s="1"/>
  <c r="D32" i="2"/>
  <c r="E32" i="2" s="1"/>
  <c r="D31" i="2"/>
  <c r="E31" i="2" s="1"/>
  <c r="D30" i="2"/>
  <c r="D29" i="2"/>
  <c r="E29" i="2" s="1"/>
  <c r="D28" i="2"/>
  <c r="E28" i="2" s="1"/>
  <c r="D27" i="2"/>
  <c r="E27" i="2" s="1"/>
  <c r="D26" i="2"/>
  <c r="E26" i="2" s="1"/>
  <c r="D25" i="2"/>
  <c r="E25" i="2" s="1"/>
  <c r="D24" i="2"/>
  <c r="D23" i="2"/>
  <c r="D22" i="2"/>
  <c r="E22" i="2" s="1"/>
  <c r="D21" i="2"/>
  <c r="E21" i="2" s="1"/>
  <c r="D20" i="2"/>
  <c r="E20" i="2" s="1"/>
  <c r="D19" i="2"/>
  <c r="E19" i="2" s="1"/>
  <c r="D18" i="2"/>
  <c r="E18" i="2" s="1"/>
  <c r="D17" i="2"/>
  <c r="D16" i="2"/>
  <c r="E16" i="2" s="1"/>
  <c r="D15" i="2"/>
  <c r="E15" i="2" s="1"/>
  <c r="D14" i="2"/>
  <c r="E14" i="2" s="1"/>
  <c r="D13" i="2"/>
  <c r="D12" i="2"/>
  <c r="E12" i="2" s="1"/>
  <c r="D11" i="2"/>
  <c r="E11" i="2" s="1"/>
  <c r="D10" i="2"/>
  <c r="D9" i="2"/>
  <c r="D8" i="2"/>
  <c r="D7" i="2"/>
  <c r="E7" i="2" s="1"/>
  <c r="D6" i="2"/>
  <c r="D5" i="2"/>
  <c r="E5" i="2" s="1"/>
  <c r="D4" i="2"/>
  <c r="D73" i="2" s="1"/>
  <c r="E6" i="2" l="1"/>
  <c r="E10" i="2"/>
  <c r="E9" i="2"/>
  <c r="E13" i="2"/>
  <c r="E4" i="2"/>
  <c r="F71" i="2" l="1"/>
  <c r="E73" i="2"/>
  <c r="E75" i="2" s="1"/>
</calcChain>
</file>

<file path=xl/sharedStrings.xml><?xml version="1.0" encoding="utf-8"?>
<sst xmlns="http://schemas.openxmlformats.org/spreadsheetml/2006/main" count="234" uniqueCount="97">
  <si>
    <t>VALUE_</t>
  </si>
  <si>
    <t>COUNT_</t>
  </si>
  <si>
    <t>CROPS</t>
  </si>
  <si>
    <t>Corn</t>
  </si>
  <si>
    <t>Cotton</t>
  </si>
  <si>
    <t>Sorghum</t>
  </si>
  <si>
    <t>Soybeans</t>
  </si>
  <si>
    <t>Sunflower</t>
  </si>
  <si>
    <t>Peanuts</t>
  </si>
  <si>
    <t>Tobacco</t>
  </si>
  <si>
    <t>Sweet Corn</t>
  </si>
  <si>
    <t>Barley</t>
  </si>
  <si>
    <t>Winter Wheat</t>
  </si>
  <si>
    <t>Dbl Crop WinWht/Soybeans</t>
  </si>
  <si>
    <t>Rye</t>
  </si>
  <si>
    <t>Oats</t>
  </si>
  <si>
    <t>Millet</t>
  </si>
  <si>
    <t>Canola</t>
  </si>
  <si>
    <t>Flaxseed</t>
  </si>
  <si>
    <t>Rape Seed</t>
  </si>
  <si>
    <t>Alfalfa</t>
  </si>
  <si>
    <t>Other Hay/Non Alfalfa</t>
  </si>
  <si>
    <t>Dry Beans</t>
  </si>
  <si>
    <t>Potatoes</t>
  </si>
  <si>
    <t>Other Crops</t>
  </si>
  <si>
    <t>Sweet Potatoes</t>
  </si>
  <si>
    <t>Watermelons</t>
  </si>
  <si>
    <t>Onions</t>
  </si>
  <si>
    <t>Cucumbers</t>
  </si>
  <si>
    <t>Peas</t>
  </si>
  <si>
    <t>Tomatoes</t>
  </si>
  <si>
    <t>Herbs</t>
  </si>
  <si>
    <t>Sod/Grass Seed</t>
  </si>
  <si>
    <t>Switchgrass</t>
  </si>
  <si>
    <t>Fallow/Idle Cropland</t>
  </si>
  <si>
    <t>Peaches</t>
  </si>
  <si>
    <t>Grapes</t>
  </si>
  <si>
    <t>Pecans</t>
  </si>
  <si>
    <t>Aquaculture</t>
  </si>
  <si>
    <t>Open Water</t>
  </si>
  <si>
    <t>Developed/Open Space</t>
  </si>
  <si>
    <t>Developed/Low Intensity</t>
  </si>
  <si>
    <t>Developed/Med Intensity</t>
  </si>
  <si>
    <t>Developed/High Intensity</t>
  </si>
  <si>
    <t>Barren</t>
  </si>
  <si>
    <t>Deciduous Forest</t>
  </si>
  <si>
    <t>Evergreen Forest</t>
  </si>
  <si>
    <t>Mixed Forest</t>
  </si>
  <si>
    <t>Shrubland</t>
  </si>
  <si>
    <t>Grass/Pasture</t>
  </si>
  <si>
    <t>Woody Wetlands</t>
  </si>
  <si>
    <t>Herbaceous Wetlands</t>
  </si>
  <si>
    <t>Triticale</t>
  </si>
  <si>
    <t>Asparagus</t>
  </si>
  <si>
    <t>Peppers</t>
  </si>
  <si>
    <t>Greens</t>
  </si>
  <si>
    <t>Strawberries</t>
  </si>
  <si>
    <t>Squash</t>
  </si>
  <si>
    <t>Dbl Crop WinWht/Corn</t>
  </si>
  <si>
    <t>Dbl Crop Oats/Corn</t>
  </si>
  <si>
    <t>Pumpkins</t>
  </si>
  <si>
    <t>Dbl Crop WinWht/Sorghum</t>
  </si>
  <si>
    <t>Dbl Crop Barley/Corn</t>
  </si>
  <si>
    <t>Dbl Crop WinWht/Cotton</t>
  </si>
  <si>
    <t>Dbl Crop Soybeans/Cotton</t>
  </si>
  <si>
    <t>Dbl Crop Soybeans/Oats</t>
  </si>
  <si>
    <t>Dbl Crop Corn/Soybeans</t>
  </si>
  <si>
    <t>Blueberries</t>
  </si>
  <si>
    <t>Cabbage</t>
  </si>
  <si>
    <t>Dbl Crop Barley/Soybeans</t>
  </si>
  <si>
    <t xml:space="preserve">Area (m2) </t>
  </si>
  <si>
    <t>converted 30mx30m</t>
  </si>
  <si>
    <t>Coastal plains</t>
  </si>
  <si>
    <t>Area-Combined crops</t>
  </si>
  <si>
    <t>max</t>
  </si>
  <si>
    <t xml:space="preserve"> </t>
  </si>
  <si>
    <t>All soybeans</t>
  </si>
  <si>
    <t>All corn</t>
  </si>
  <si>
    <t>Pasture-Grass</t>
  </si>
  <si>
    <t>All cotton</t>
  </si>
  <si>
    <t>Count</t>
  </si>
  <si>
    <t>Value</t>
  </si>
  <si>
    <t>LEGENDS</t>
  </si>
  <si>
    <t>This is a repeat of crop area calculation for cross checking</t>
  </si>
  <si>
    <t>Sum Verified</t>
  </si>
  <si>
    <t>All Soybeans</t>
  </si>
  <si>
    <t>Dbl Crop WinWht/Soybeans; Dbl Crop Barley/Soybeans; Dbl Crop Corn/Soybeans</t>
  </si>
  <si>
    <t>Corn; Dbl Crop WinWht/Corn; Sweet Corn; Dbl Crop Oats/Corn; Dbl Crop Barley/Corn</t>
  </si>
  <si>
    <t>Cotton; Dbl Crop WinWht/Cotton; Dbl Crop Soybeans/Cotton</t>
  </si>
  <si>
    <t>% total area</t>
  </si>
  <si>
    <t>% Total area</t>
  </si>
  <si>
    <t xml:space="preserve">Coastal plains land use area (m2) </t>
  </si>
  <si>
    <t>Major crops details</t>
  </si>
  <si>
    <t>Major crop area (m2)</t>
  </si>
  <si>
    <t xml:space="preserve">Major crop </t>
  </si>
  <si>
    <t>Land use type</t>
  </si>
  <si>
    <t>Grass/Pasture; Other Hay/Non Alfalfa; Switchgrass; Alfalfa; Sod/Grass Seed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</si>
</sst>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16" fillId="0" borderId="0" xfId="0" applyFont="1"/>
    <xf numFmtId="0" fontId="0" fillId="33" borderId="0" xfId="0" applyFill="1"/>
    <xf numFmtId="1" fontId="0" fillId="33" borderId="0" xfId="0" applyNumberFormat="1" applyFill="1"/>
    <xf numFmtId="1" fontId="0" fillId="0" borderId="0" xfId="0" applyNumberFormat="1"/>
    <xf numFmtId="1" fontId="16" fillId="0" borderId="0" xfId="0" applyNumberFormat="1" applyFont="1"/>
    <xf numFmtId="164" fontId="0" fillId="33" borderId="0" xfId="42" applyNumberFormat="1" applyFont="1" applyFill="1"/>
    <xf numFmtId="164" fontId="0" fillId="0" borderId="0" xfId="42" applyNumberFormat="1" applyFont="1"/>
    <xf numFmtId="0" fontId="0" fillId="0" borderId="10" xfId="0" applyBorder="1"/>
    <xf numFmtId="0" fontId="18" fillId="0" borderId="0" xfId="0" applyFont="1" applyAlignment="1">
      <alignment wrapText="1"/>
    </xf>
    <xf numFmtId="1" fontId="0" fillId="0" borderId="10" xfId="0" applyNumberFormat="1" applyBorder="1"/>
    <xf numFmtId="164" fontId="0" fillId="0" borderId="0" xfId="0" applyNumberFormat="1"/>
    <xf numFmtId="0" fontId="0" fillId="0" borderId="11" xfId="0" applyFill="1" applyBorder="1"/>
    <xf numFmtId="0" fontId="19" fillId="34" borderId="10" xfId="0" applyFont="1" applyFill="1" applyBorder="1"/>
    <xf numFmtId="0" fontId="19" fillId="0" borderId="10" xfId="0" applyFont="1" applyBorder="1"/>
    <xf numFmtId="165" fontId="0" fillId="0" borderId="0" xfId="0" applyNumberFormat="1"/>
    <xf numFmtId="164" fontId="0" fillId="34" borderId="10" xfId="42" applyNumberFormat="1" applyFont="1" applyFill="1" applyBorder="1"/>
    <xf numFmtId="0" fontId="0" fillId="34" borderId="0" xfId="0" applyFill="1" applyAlignment="1">
      <alignment wrapText="1"/>
    </xf>
    <xf numFmtId="0" fontId="0" fillId="34" borderId="0" xfId="0" applyFill="1"/>
    <xf numFmtId="0" fontId="0" fillId="34" borderId="10" xfId="0" applyFill="1" applyBorder="1" applyAlignment="1">
      <alignment wrapText="1"/>
    </xf>
    <xf numFmtId="1" fontId="0" fillId="34" borderId="10" xfId="0" applyNumberFormat="1" applyFill="1" applyBorder="1"/>
    <xf numFmtId="164" fontId="0" fillId="34" borderId="0" xfId="0" applyNumberFormat="1" applyFill="1"/>
    <xf numFmtId="0" fontId="0" fillId="0" borderId="10" xfId="0" applyBorder="1" applyAlignment="1">
      <alignment wrapText="1"/>
    </xf>
    <xf numFmtId="165" fontId="0" fillId="0" borderId="10" xfId="0" applyNumberFormat="1" applyBorder="1"/>
    <xf numFmtId="164" fontId="0" fillId="0" borderId="10" xfId="0" applyNumberFormat="1" applyBorder="1"/>
    <xf numFmtId="0" fontId="0" fillId="35" borderId="10" xfId="0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'Repeat Coastal Plain crop area'!$D$3</c:f>
              <c:strCache>
                <c:ptCount val="1"/>
                <c:pt idx="0">
                  <c:v>Coastal plains land use area (m2)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'Repeat Coastal Plain crop area'!$C$4:$C$70</c:f>
              <c:strCache>
                <c:ptCount val="67"/>
                <c:pt idx="0">
                  <c:v>Woody Wetlands</c:v>
                </c:pt>
                <c:pt idx="1">
                  <c:v>Evergreen Forest</c:v>
                </c:pt>
                <c:pt idx="2">
                  <c:v>Soybeans</c:v>
                </c:pt>
                <c:pt idx="3">
                  <c:v>Shrubland</c:v>
                </c:pt>
                <c:pt idx="4">
                  <c:v>Dbl Crop WinWht/Soybeans</c:v>
                </c:pt>
                <c:pt idx="5">
                  <c:v>Corn</c:v>
                </c:pt>
                <c:pt idx="6">
                  <c:v>Cotton</c:v>
                </c:pt>
                <c:pt idx="7">
                  <c:v>Developed/Open Space</c:v>
                </c:pt>
                <c:pt idx="8">
                  <c:v>Deciduous Forest</c:v>
                </c:pt>
                <c:pt idx="9">
                  <c:v>Grass/Pasture</c:v>
                </c:pt>
                <c:pt idx="10">
                  <c:v>Herbaceous Wetlands</c:v>
                </c:pt>
                <c:pt idx="11">
                  <c:v>Open Water</c:v>
                </c:pt>
                <c:pt idx="12">
                  <c:v>Developed/Low Intensity</c:v>
                </c:pt>
                <c:pt idx="13">
                  <c:v>Other Hay/Non Alfalfa</c:v>
                </c:pt>
                <c:pt idx="14">
                  <c:v>Fallow/Idle Cropland</c:v>
                </c:pt>
                <c:pt idx="15">
                  <c:v>Mixed Forest</c:v>
                </c:pt>
                <c:pt idx="16">
                  <c:v>Tobacco</c:v>
                </c:pt>
                <c:pt idx="17">
                  <c:v>Peanuts</c:v>
                </c:pt>
                <c:pt idx="18">
                  <c:v>Developed/Med Intensity</c:v>
                </c:pt>
                <c:pt idx="19">
                  <c:v>Sod/Grass Seed</c:v>
                </c:pt>
                <c:pt idx="20">
                  <c:v>Sorghum</c:v>
                </c:pt>
                <c:pt idx="21">
                  <c:v>Winter Wheat</c:v>
                </c:pt>
                <c:pt idx="22">
                  <c:v>Barren</c:v>
                </c:pt>
                <c:pt idx="23">
                  <c:v>Sweet Potatoes</c:v>
                </c:pt>
                <c:pt idx="24">
                  <c:v>Developed/High Intensity</c:v>
                </c:pt>
                <c:pt idx="25">
                  <c:v>Herbs</c:v>
                </c:pt>
                <c:pt idx="26">
                  <c:v>Dbl Crop WinWht/Sorghum</c:v>
                </c:pt>
                <c:pt idx="27">
                  <c:v>Other Crops</c:v>
                </c:pt>
                <c:pt idx="28">
                  <c:v>Millet</c:v>
                </c:pt>
                <c:pt idx="29">
                  <c:v>Potatoes</c:v>
                </c:pt>
                <c:pt idx="30">
                  <c:v>Dbl Crop WinWht/Cotton</c:v>
                </c:pt>
                <c:pt idx="31">
                  <c:v>Dbl Crop Soybeans/Oats</c:v>
                </c:pt>
                <c:pt idx="32">
                  <c:v>Rye</c:v>
                </c:pt>
                <c:pt idx="33">
                  <c:v>Aquaculture</c:v>
                </c:pt>
                <c:pt idx="34">
                  <c:v>Oats</c:v>
                </c:pt>
                <c:pt idx="35">
                  <c:v>Dbl Crop WinWht/Corn</c:v>
                </c:pt>
                <c:pt idx="36">
                  <c:v>Rape Seed</c:v>
                </c:pt>
                <c:pt idx="37">
                  <c:v>Watermelons</c:v>
                </c:pt>
                <c:pt idx="38">
                  <c:v>Peppers</c:v>
                </c:pt>
                <c:pt idx="39">
                  <c:v>Blueberries</c:v>
                </c:pt>
                <c:pt idx="40">
                  <c:v>Cucumbers</c:v>
                </c:pt>
                <c:pt idx="41">
                  <c:v>Dbl Crop Barley/Soybeans</c:v>
                </c:pt>
                <c:pt idx="42">
                  <c:v>Grapes</c:v>
                </c:pt>
                <c:pt idx="43">
                  <c:v>Dry Beans</c:v>
                </c:pt>
                <c:pt idx="44">
                  <c:v>Sweet Corn</c:v>
                </c:pt>
                <c:pt idx="45">
                  <c:v>Triticale</c:v>
                </c:pt>
                <c:pt idx="46">
                  <c:v>Dbl Crop Soybeans/Cotton</c:v>
                </c:pt>
                <c:pt idx="47">
                  <c:v>Squash</c:v>
                </c:pt>
                <c:pt idx="48">
                  <c:v>Switchgrass</c:v>
                </c:pt>
                <c:pt idx="49">
                  <c:v>Peaches</c:v>
                </c:pt>
                <c:pt idx="50">
                  <c:v>Sunflower</c:v>
                </c:pt>
                <c:pt idx="51">
                  <c:v>Pecans</c:v>
                </c:pt>
                <c:pt idx="52">
                  <c:v>Alfalfa</c:v>
                </c:pt>
                <c:pt idx="53">
                  <c:v>Pumpkins</c:v>
                </c:pt>
                <c:pt idx="54">
                  <c:v>Greens</c:v>
                </c:pt>
                <c:pt idx="55">
                  <c:v>Cabbage</c:v>
                </c:pt>
                <c:pt idx="56">
                  <c:v>Dbl Crop Oats/Corn</c:v>
                </c:pt>
                <c:pt idx="57">
                  <c:v>Dbl Crop Barley/Corn</c:v>
                </c:pt>
                <c:pt idx="58">
                  <c:v>Tomatoes</c:v>
                </c:pt>
                <c:pt idx="59">
                  <c:v>Peas</c:v>
                </c:pt>
                <c:pt idx="60">
                  <c:v>Asparagus</c:v>
                </c:pt>
                <c:pt idx="61">
                  <c:v>Dbl Crop Corn/Soybeans</c:v>
                </c:pt>
                <c:pt idx="62">
                  <c:v>Onions</c:v>
                </c:pt>
                <c:pt idx="63">
                  <c:v>Barley</c:v>
                </c:pt>
                <c:pt idx="64">
                  <c:v>Canola</c:v>
                </c:pt>
                <c:pt idx="65">
                  <c:v>Flaxseed</c:v>
                </c:pt>
                <c:pt idx="66">
                  <c:v>Strawberries</c:v>
                </c:pt>
              </c:strCache>
            </c:strRef>
          </c:cat>
          <c:val>
            <c:numRef>
              <c:f>'Repeat Coastal Plain crop area'!$D$4:$D$70</c:f>
              <c:numCache>
                <c:formatCode>0</c:formatCode>
                <c:ptCount val="67"/>
                <c:pt idx="0">
                  <c:v>10758755700</c:v>
                </c:pt>
                <c:pt idx="1">
                  <c:v>7604031600</c:v>
                </c:pt>
                <c:pt idx="2">
                  <c:v>2590371900</c:v>
                </c:pt>
                <c:pt idx="3">
                  <c:v>2528525700</c:v>
                </c:pt>
                <c:pt idx="4">
                  <c:v>2265030000</c:v>
                </c:pt>
                <c:pt idx="5">
                  <c:v>2225946600</c:v>
                </c:pt>
                <c:pt idx="6">
                  <c:v>1954584900</c:v>
                </c:pt>
                <c:pt idx="7">
                  <c:v>1775494800</c:v>
                </c:pt>
                <c:pt idx="8">
                  <c:v>1639851300</c:v>
                </c:pt>
                <c:pt idx="9">
                  <c:v>1074919500</c:v>
                </c:pt>
                <c:pt idx="10">
                  <c:v>957212100</c:v>
                </c:pt>
                <c:pt idx="11">
                  <c:v>632902500</c:v>
                </c:pt>
                <c:pt idx="12">
                  <c:v>521363700</c:v>
                </c:pt>
                <c:pt idx="13">
                  <c:v>499326300</c:v>
                </c:pt>
                <c:pt idx="14">
                  <c:v>463551300</c:v>
                </c:pt>
                <c:pt idx="15">
                  <c:v>289344600</c:v>
                </c:pt>
                <c:pt idx="16">
                  <c:v>227556900</c:v>
                </c:pt>
                <c:pt idx="17">
                  <c:v>209657700</c:v>
                </c:pt>
                <c:pt idx="18">
                  <c:v>171381600</c:v>
                </c:pt>
                <c:pt idx="19">
                  <c:v>157935600</c:v>
                </c:pt>
                <c:pt idx="20">
                  <c:v>121965300</c:v>
                </c:pt>
                <c:pt idx="21">
                  <c:v>113300100</c:v>
                </c:pt>
                <c:pt idx="22">
                  <c:v>107739900</c:v>
                </c:pt>
                <c:pt idx="23">
                  <c:v>53750700</c:v>
                </c:pt>
                <c:pt idx="24">
                  <c:v>42924600</c:v>
                </c:pt>
                <c:pt idx="25">
                  <c:v>23958000</c:v>
                </c:pt>
                <c:pt idx="26">
                  <c:v>17104500</c:v>
                </c:pt>
                <c:pt idx="27">
                  <c:v>12213900</c:v>
                </c:pt>
                <c:pt idx="28">
                  <c:v>10932300</c:v>
                </c:pt>
                <c:pt idx="29">
                  <c:v>6989400</c:v>
                </c:pt>
                <c:pt idx="30">
                  <c:v>6809400</c:v>
                </c:pt>
                <c:pt idx="31">
                  <c:v>6209100</c:v>
                </c:pt>
                <c:pt idx="32">
                  <c:v>4787100</c:v>
                </c:pt>
                <c:pt idx="33">
                  <c:v>3654000</c:v>
                </c:pt>
                <c:pt idx="34">
                  <c:v>2763900</c:v>
                </c:pt>
                <c:pt idx="35">
                  <c:v>2098800</c:v>
                </c:pt>
                <c:pt idx="36">
                  <c:v>1988100</c:v>
                </c:pt>
                <c:pt idx="37">
                  <c:v>1734300</c:v>
                </c:pt>
                <c:pt idx="38">
                  <c:v>1479600</c:v>
                </c:pt>
                <c:pt idx="39">
                  <c:v>1220400</c:v>
                </c:pt>
                <c:pt idx="40">
                  <c:v>1179000</c:v>
                </c:pt>
                <c:pt idx="41">
                  <c:v>1118700</c:v>
                </c:pt>
                <c:pt idx="42">
                  <c:v>936000</c:v>
                </c:pt>
                <c:pt idx="43">
                  <c:v>785700</c:v>
                </c:pt>
                <c:pt idx="44">
                  <c:v>744300</c:v>
                </c:pt>
                <c:pt idx="45">
                  <c:v>693900</c:v>
                </c:pt>
                <c:pt idx="46">
                  <c:v>673200</c:v>
                </c:pt>
                <c:pt idx="47">
                  <c:v>561600</c:v>
                </c:pt>
                <c:pt idx="48">
                  <c:v>534600</c:v>
                </c:pt>
                <c:pt idx="49">
                  <c:v>496800</c:v>
                </c:pt>
                <c:pt idx="50">
                  <c:v>367200</c:v>
                </c:pt>
                <c:pt idx="51">
                  <c:v>305100</c:v>
                </c:pt>
                <c:pt idx="52">
                  <c:v>155700</c:v>
                </c:pt>
                <c:pt idx="53">
                  <c:v>128700</c:v>
                </c:pt>
                <c:pt idx="54">
                  <c:v>120600</c:v>
                </c:pt>
                <c:pt idx="55">
                  <c:v>82800</c:v>
                </c:pt>
                <c:pt idx="56">
                  <c:v>62100</c:v>
                </c:pt>
                <c:pt idx="57">
                  <c:v>36900</c:v>
                </c:pt>
                <c:pt idx="58">
                  <c:v>30600</c:v>
                </c:pt>
                <c:pt idx="59">
                  <c:v>27900</c:v>
                </c:pt>
                <c:pt idx="60">
                  <c:v>22500</c:v>
                </c:pt>
                <c:pt idx="61">
                  <c:v>20700</c:v>
                </c:pt>
                <c:pt idx="62">
                  <c:v>14400</c:v>
                </c:pt>
                <c:pt idx="63">
                  <c:v>9900</c:v>
                </c:pt>
                <c:pt idx="64">
                  <c:v>1800</c:v>
                </c:pt>
                <c:pt idx="65">
                  <c:v>900</c:v>
                </c:pt>
                <c:pt idx="66">
                  <c:v>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17-44FE-A5F2-756D697D9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5990448"/>
        <c:axId val="515995040"/>
      </c:barChart>
      <c:catAx>
        <c:axId val="5159904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Land use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995040"/>
        <c:crosses val="autoZero"/>
        <c:auto val="1"/>
        <c:lblAlgn val="ctr"/>
        <c:lblOffset val="100"/>
        <c:noMultiLvlLbl val="0"/>
      </c:catAx>
      <c:valAx>
        <c:axId val="515995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Area</a:t>
                </a:r>
                <a:r>
                  <a:rPr lang="en-US" baseline="0"/>
                  <a:t> (m2)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990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'Repeat Coastal Plain crop area'!$N$1</c:f>
              <c:strCache>
                <c:ptCount val="1"/>
                <c:pt idx="0">
                  <c:v>% total area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576-4566-A24E-608F941081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576-4566-A24E-608F941081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576-4566-A24E-608F941081A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576-4566-A24E-608F941081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'Repeat Coastal Plain crop area'!$L$2:$L$5</c:f>
              <c:strCache>
                <c:ptCount val="4"/>
                <c:pt idx="0">
                  <c:v>All Soybeans</c:v>
                </c:pt>
                <c:pt idx="1">
                  <c:v>All corn</c:v>
                </c:pt>
                <c:pt idx="2">
                  <c:v>All cotton</c:v>
                </c:pt>
                <c:pt idx="3">
                  <c:v>Pasture-Grass</c:v>
                </c:pt>
              </c:strCache>
            </c:strRef>
          </c:cat>
          <c:val>
            <c:numRef>
              <c:f>'Repeat Coastal Plain crop area'!$N$2:$N$5</c:f>
              <c:numCache>
                <c:formatCode>0.0</c:formatCode>
                <c:ptCount val="4"/>
                <c:pt idx="0">
                  <c:v>12.420669196794162</c:v>
                </c:pt>
                <c:pt idx="1">
                  <c:v>5.7004126000478124</c:v>
                </c:pt>
                <c:pt idx="2">
                  <c:v>5.0180138196870532</c:v>
                </c:pt>
                <c:pt idx="3">
                  <c:v>4.4318425020263561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E-4E1E-BB02-95D9BCAD3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388620</xdr:colOff>
      <xdr:row>43</xdr:row>
      <xdr:rowOff>152400</xdr:rowOff>
    </xdr:from>
    <xdr:to>
      <xdr:col>13</xdr:col>
      <xdr:colOff>449580</xdr:colOff>
      <xdr:row>74</xdr:row>
      <xdr:rowOff>30480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406797</xdr:colOff>
      <xdr:row>13</xdr:row>
      <xdr:rowOff>118666</xdr:rowOff>
    </xdr:from>
    <xdr:to>
      <xdr:col>12</xdr:col>
      <xdr:colOff>573484</xdr:colOff>
      <xdr:row>28</xdr:row>
      <xdr:rowOff>123427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40" zoomScale="140" zoomScaleNormal="140" workbookViewId="0">
      <selection activeCell="E13" sqref="E13"/>
    </sheetView>
  </sheetViews>
  <sheetFormatPr defaultRowHeight="15" x14ac:dyDescent="0.25"/>
  <cols>
    <col min="3" max="3" width="26.140625" bestFit="1" customWidth="1"/>
    <col min="4" max="4" width="15.5703125" bestFit="1" customWidth="1"/>
    <col min="5" max="5" width="18.28515625" bestFit="1" customWidth="1"/>
    <col min="6" max="6" width="12.85546875" bestFit="1" customWidth="1"/>
  </cols>
  <sheetData>
    <row r="1" spans="1:5" ht="30" x14ac:dyDescent="0.25">
      <c r="C1" t="s">
        <v>72</v>
      </c>
      <c r="D1" s="1" t="s">
        <v>71</v>
      </c>
    </row>
    <row r="2" spans="1:5" x14ac:dyDescent="0.25">
      <c r="D2" t="s">
        <v>72</v>
      </c>
    </row>
    <row r="3" spans="1:5" s="1" customFormat="1" x14ac:dyDescent="0.25">
      <c r="A3" s="1" t="s">
        <v>0</v>
      </c>
      <c r="B3" s="1" t="s">
        <v>1</v>
      </c>
      <c r="C3" s="1" t="s">
        <v>2</v>
      </c>
      <c r="D3" s="1" t="s">
        <v>70</v>
      </c>
      <c r="E3" t="s">
        <v>73</v>
      </c>
    </row>
    <row r="4" spans="1:5" s="3" customFormat="1" x14ac:dyDescent="0.25">
      <c r="A4" s="3">
        <v>190</v>
      </c>
      <c r="B4" s="3">
        <v>11954173</v>
      </c>
      <c r="C4" s="3" t="s">
        <v>50</v>
      </c>
      <c r="D4" s="4">
        <f t="shared" ref="D4:D35" si="0">B4*900</f>
        <v>10758755700</v>
      </c>
      <c r="E4" s="7">
        <f>D4</f>
        <v>10758755700</v>
      </c>
    </row>
    <row r="5" spans="1:5" s="3" customFormat="1" x14ac:dyDescent="0.25">
      <c r="A5" s="3">
        <v>142</v>
      </c>
      <c r="B5" s="3">
        <v>8448924</v>
      </c>
      <c r="C5" s="3" t="s">
        <v>46</v>
      </c>
      <c r="D5" s="4">
        <f t="shared" si="0"/>
        <v>7604031600</v>
      </c>
      <c r="E5" s="7">
        <f>D5</f>
        <v>7604031600</v>
      </c>
    </row>
    <row r="6" spans="1:5" x14ac:dyDescent="0.25">
      <c r="A6">
        <v>5</v>
      </c>
      <c r="B6">
        <v>2878191</v>
      </c>
      <c r="C6" t="s">
        <v>6</v>
      </c>
      <c r="D6" s="5">
        <f t="shared" si="0"/>
        <v>2590371900</v>
      </c>
      <c r="E6" s="8">
        <f>D6+D8+D45+D65</f>
        <v>4856541300</v>
      </c>
    </row>
    <row r="7" spans="1:5" s="3" customFormat="1" x14ac:dyDescent="0.25">
      <c r="A7" s="3">
        <v>152</v>
      </c>
      <c r="B7" s="3">
        <v>2809473</v>
      </c>
      <c r="C7" s="3" t="s">
        <v>48</v>
      </c>
      <c r="D7" s="4">
        <f t="shared" si="0"/>
        <v>2528525700</v>
      </c>
      <c r="E7" s="7">
        <f>D7</f>
        <v>2528525700</v>
      </c>
    </row>
    <row r="8" spans="1:5" x14ac:dyDescent="0.25">
      <c r="A8">
        <v>26</v>
      </c>
      <c r="B8">
        <v>2516700</v>
      </c>
      <c r="C8" t="s">
        <v>13</v>
      </c>
      <c r="D8" s="5">
        <f t="shared" si="0"/>
        <v>2265030000</v>
      </c>
      <c r="E8" s="8"/>
    </row>
    <row r="9" spans="1:5" x14ac:dyDescent="0.25">
      <c r="A9">
        <v>1</v>
      </c>
      <c r="B9">
        <v>2473274</v>
      </c>
      <c r="C9" t="s">
        <v>3</v>
      </c>
      <c r="D9" s="5">
        <f t="shared" si="0"/>
        <v>2225946600</v>
      </c>
      <c r="E9" s="8">
        <f>D9+D39+D48+D60+D61</f>
        <v>2228888700</v>
      </c>
    </row>
    <row r="10" spans="1:5" x14ac:dyDescent="0.25">
      <c r="A10">
        <v>2</v>
      </c>
      <c r="B10">
        <v>2171761</v>
      </c>
      <c r="C10" t="s">
        <v>4</v>
      </c>
      <c r="D10" s="5">
        <f t="shared" si="0"/>
        <v>1954584900</v>
      </c>
      <c r="E10" s="8">
        <f>D10+D34+D50</f>
        <v>1962067500</v>
      </c>
    </row>
    <row r="11" spans="1:5" s="3" customFormat="1" x14ac:dyDescent="0.25">
      <c r="A11" s="3">
        <v>121</v>
      </c>
      <c r="B11" s="3">
        <v>1972772</v>
      </c>
      <c r="C11" s="3" t="s">
        <v>40</v>
      </c>
      <c r="D11" s="4">
        <f t="shared" si="0"/>
        <v>1775494800</v>
      </c>
      <c r="E11" s="7">
        <f>D11</f>
        <v>1775494800</v>
      </c>
    </row>
    <row r="12" spans="1:5" s="3" customFormat="1" x14ac:dyDescent="0.25">
      <c r="A12" s="3">
        <v>141</v>
      </c>
      <c r="B12" s="3">
        <v>1822057</v>
      </c>
      <c r="C12" s="3" t="s">
        <v>45</v>
      </c>
      <c r="D12" s="4">
        <f t="shared" si="0"/>
        <v>1639851300</v>
      </c>
      <c r="E12" s="7">
        <f>D12</f>
        <v>1639851300</v>
      </c>
    </row>
    <row r="13" spans="1:5" x14ac:dyDescent="0.25">
      <c r="A13">
        <v>176</v>
      </c>
      <c r="B13">
        <v>1194355</v>
      </c>
      <c r="C13" t="s">
        <v>49</v>
      </c>
      <c r="D13" s="5">
        <f t="shared" si="0"/>
        <v>1074919500</v>
      </c>
      <c r="E13" s="8">
        <f>D13+D17+D23+D52+D56</f>
        <v>1732871700</v>
      </c>
    </row>
    <row r="14" spans="1:5" s="3" customFormat="1" x14ac:dyDescent="0.25">
      <c r="A14" s="3">
        <v>195</v>
      </c>
      <c r="B14" s="3">
        <v>1063569</v>
      </c>
      <c r="C14" s="3" t="s">
        <v>51</v>
      </c>
      <c r="D14" s="4">
        <f t="shared" si="0"/>
        <v>957212100</v>
      </c>
      <c r="E14" s="7">
        <f>D14</f>
        <v>957212100</v>
      </c>
    </row>
    <row r="15" spans="1:5" s="3" customFormat="1" x14ac:dyDescent="0.25">
      <c r="A15" s="3">
        <v>111</v>
      </c>
      <c r="B15" s="3">
        <v>703225</v>
      </c>
      <c r="C15" s="3" t="s">
        <v>39</v>
      </c>
      <c r="D15" s="4">
        <f t="shared" si="0"/>
        <v>632902500</v>
      </c>
      <c r="E15" s="7">
        <f>D15</f>
        <v>632902500</v>
      </c>
    </row>
    <row r="16" spans="1:5" s="3" customFormat="1" x14ac:dyDescent="0.25">
      <c r="A16" s="3">
        <v>122</v>
      </c>
      <c r="B16" s="3">
        <v>579293</v>
      </c>
      <c r="C16" s="3" t="s">
        <v>41</v>
      </c>
      <c r="D16" s="4">
        <f t="shared" si="0"/>
        <v>521363700</v>
      </c>
      <c r="E16" s="7">
        <f>D16</f>
        <v>521363700</v>
      </c>
    </row>
    <row r="17" spans="1:5" x14ac:dyDescent="0.25">
      <c r="A17">
        <v>37</v>
      </c>
      <c r="B17">
        <v>554807</v>
      </c>
      <c r="C17" t="s">
        <v>21</v>
      </c>
      <c r="D17" s="5">
        <f t="shared" si="0"/>
        <v>499326300</v>
      </c>
      <c r="E17" s="8"/>
    </row>
    <row r="18" spans="1:5" s="3" customFormat="1" x14ac:dyDescent="0.25">
      <c r="A18" s="3">
        <v>61</v>
      </c>
      <c r="B18" s="3">
        <v>515057</v>
      </c>
      <c r="C18" s="3" t="s">
        <v>34</v>
      </c>
      <c r="D18" s="4">
        <f t="shared" si="0"/>
        <v>463551300</v>
      </c>
      <c r="E18" s="7">
        <f>D18</f>
        <v>463551300</v>
      </c>
    </row>
    <row r="19" spans="1:5" s="3" customFormat="1" x14ac:dyDescent="0.25">
      <c r="A19" s="3">
        <v>143</v>
      </c>
      <c r="B19" s="3">
        <v>321494</v>
      </c>
      <c r="C19" s="3" t="s">
        <v>47</v>
      </c>
      <c r="D19" s="4">
        <f t="shared" si="0"/>
        <v>289344600</v>
      </c>
      <c r="E19" s="7">
        <f>D19</f>
        <v>289344600</v>
      </c>
    </row>
    <row r="20" spans="1:5" x14ac:dyDescent="0.25">
      <c r="A20">
        <v>11</v>
      </c>
      <c r="B20">
        <v>252841</v>
      </c>
      <c r="C20" t="s">
        <v>9</v>
      </c>
      <c r="D20" s="5">
        <f t="shared" si="0"/>
        <v>227556900</v>
      </c>
      <c r="E20" s="8">
        <f>D20</f>
        <v>227556900</v>
      </c>
    </row>
    <row r="21" spans="1:5" x14ac:dyDescent="0.25">
      <c r="A21">
        <v>10</v>
      </c>
      <c r="B21">
        <v>232953</v>
      </c>
      <c r="C21" t="s">
        <v>8</v>
      </c>
      <c r="D21" s="5">
        <f t="shared" si="0"/>
        <v>209657700</v>
      </c>
      <c r="E21" s="8">
        <f>D21</f>
        <v>209657700</v>
      </c>
    </row>
    <row r="22" spans="1:5" s="3" customFormat="1" x14ac:dyDescent="0.25">
      <c r="A22" s="3">
        <v>123</v>
      </c>
      <c r="B22" s="3">
        <v>190424</v>
      </c>
      <c r="C22" s="3" t="s">
        <v>42</v>
      </c>
      <c r="D22" s="4">
        <f t="shared" si="0"/>
        <v>171381600</v>
      </c>
      <c r="E22" s="8">
        <f>D22</f>
        <v>171381600</v>
      </c>
    </row>
    <row r="23" spans="1:5" x14ac:dyDescent="0.25">
      <c r="A23">
        <v>59</v>
      </c>
      <c r="B23">
        <v>175484</v>
      </c>
      <c r="C23" t="s">
        <v>32</v>
      </c>
      <c r="D23" s="5">
        <f t="shared" si="0"/>
        <v>157935600</v>
      </c>
      <c r="E23" s="8"/>
    </row>
    <row r="24" spans="1:5" x14ac:dyDescent="0.25">
      <c r="A24">
        <v>4</v>
      </c>
      <c r="B24">
        <v>135517</v>
      </c>
      <c r="C24" t="s">
        <v>5</v>
      </c>
      <c r="D24" s="5">
        <f t="shared" si="0"/>
        <v>121965300</v>
      </c>
      <c r="E24" s="8">
        <f>D24+D30</f>
        <v>139069800</v>
      </c>
    </row>
    <row r="25" spans="1:5" x14ac:dyDescent="0.25">
      <c r="A25">
        <v>24</v>
      </c>
      <c r="B25">
        <v>125889</v>
      </c>
      <c r="C25" t="s">
        <v>12</v>
      </c>
      <c r="D25" s="5">
        <f t="shared" si="0"/>
        <v>113300100</v>
      </c>
      <c r="E25" s="8">
        <f>D25</f>
        <v>113300100</v>
      </c>
    </row>
    <row r="26" spans="1:5" s="3" customFormat="1" x14ac:dyDescent="0.25">
      <c r="A26" s="3">
        <v>131</v>
      </c>
      <c r="B26" s="3">
        <v>119711</v>
      </c>
      <c r="C26" s="3" t="s">
        <v>44</v>
      </c>
      <c r="D26" s="4">
        <f t="shared" si="0"/>
        <v>107739900</v>
      </c>
      <c r="E26" s="7">
        <f>D26</f>
        <v>107739900</v>
      </c>
    </row>
    <row r="27" spans="1:5" x14ac:dyDescent="0.25">
      <c r="A27">
        <v>46</v>
      </c>
      <c r="B27">
        <v>59723</v>
      </c>
      <c r="C27" t="s">
        <v>25</v>
      </c>
      <c r="D27" s="5">
        <f t="shared" si="0"/>
        <v>53750700</v>
      </c>
      <c r="E27" s="7">
        <f>D27</f>
        <v>53750700</v>
      </c>
    </row>
    <row r="28" spans="1:5" s="3" customFormat="1" x14ac:dyDescent="0.25">
      <c r="A28" s="3">
        <v>124</v>
      </c>
      <c r="B28" s="3">
        <v>47694</v>
      </c>
      <c r="C28" s="3" t="s">
        <v>43</v>
      </c>
      <c r="D28" s="4">
        <f t="shared" si="0"/>
        <v>42924600</v>
      </c>
      <c r="E28" s="7">
        <f>D28</f>
        <v>42924600</v>
      </c>
    </row>
    <row r="29" spans="1:5" s="3" customFormat="1" x14ac:dyDescent="0.25">
      <c r="A29" s="3">
        <v>57</v>
      </c>
      <c r="B29" s="3">
        <v>26620</v>
      </c>
      <c r="C29" s="3" t="s">
        <v>31</v>
      </c>
      <c r="D29" s="4">
        <f t="shared" si="0"/>
        <v>23958000</v>
      </c>
      <c r="E29" s="7">
        <f>D29</f>
        <v>23958000</v>
      </c>
    </row>
    <row r="30" spans="1:5" x14ac:dyDescent="0.25">
      <c r="A30">
        <v>236</v>
      </c>
      <c r="B30">
        <v>19005</v>
      </c>
      <c r="C30" t="s">
        <v>61</v>
      </c>
      <c r="D30" s="5">
        <f t="shared" si="0"/>
        <v>17104500</v>
      </c>
      <c r="E30" s="8"/>
    </row>
    <row r="31" spans="1:5" x14ac:dyDescent="0.25">
      <c r="A31">
        <v>44</v>
      </c>
      <c r="B31">
        <v>13571</v>
      </c>
      <c r="C31" t="s">
        <v>24</v>
      </c>
      <c r="D31" s="5">
        <f t="shared" si="0"/>
        <v>12213900</v>
      </c>
      <c r="E31" s="8">
        <f>D31</f>
        <v>12213900</v>
      </c>
    </row>
    <row r="32" spans="1:5" x14ac:dyDescent="0.25">
      <c r="A32">
        <v>29</v>
      </c>
      <c r="B32">
        <v>12147</v>
      </c>
      <c r="C32" t="s">
        <v>16</v>
      </c>
      <c r="D32" s="5">
        <f t="shared" si="0"/>
        <v>10932300</v>
      </c>
      <c r="E32" s="8">
        <f>D32</f>
        <v>10932300</v>
      </c>
    </row>
    <row r="33" spans="1:5" x14ac:dyDescent="0.25">
      <c r="A33">
        <v>43</v>
      </c>
      <c r="B33">
        <v>7766</v>
      </c>
      <c r="C33" t="s">
        <v>23</v>
      </c>
      <c r="D33" s="5">
        <f t="shared" si="0"/>
        <v>6989400</v>
      </c>
      <c r="E33" s="8">
        <f>D33</f>
        <v>6989400</v>
      </c>
    </row>
    <row r="34" spans="1:5" x14ac:dyDescent="0.25">
      <c r="A34">
        <v>238</v>
      </c>
      <c r="B34">
        <v>7566</v>
      </c>
      <c r="C34" t="s">
        <v>63</v>
      </c>
      <c r="D34" s="5">
        <f t="shared" si="0"/>
        <v>6809400</v>
      </c>
      <c r="E34" s="8"/>
    </row>
    <row r="35" spans="1:5" x14ac:dyDescent="0.25">
      <c r="A35">
        <v>240</v>
      </c>
      <c r="B35">
        <v>6899</v>
      </c>
      <c r="C35" t="s">
        <v>65</v>
      </c>
      <c r="D35" s="5">
        <f t="shared" si="0"/>
        <v>6209100</v>
      </c>
      <c r="E35" s="8">
        <f>D35+D38</f>
        <v>8973000</v>
      </c>
    </row>
    <row r="36" spans="1:5" x14ac:dyDescent="0.25">
      <c r="A36">
        <v>27</v>
      </c>
      <c r="B36">
        <v>5319</v>
      </c>
      <c r="C36" t="s">
        <v>14</v>
      </c>
      <c r="D36" s="5">
        <f t="shared" ref="D36:D70" si="1">B36*900</f>
        <v>4787100</v>
      </c>
      <c r="E36" s="8">
        <f>D36</f>
        <v>4787100</v>
      </c>
    </row>
    <row r="37" spans="1:5" s="3" customFormat="1" x14ac:dyDescent="0.25">
      <c r="A37" s="3">
        <v>92</v>
      </c>
      <c r="B37" s="3">
        <v>4060</v>
      </c>
      <c r="C37" s="3" t="s">
        <v>38</v>
      </c>
      <c r="D37" s="4">
        <f t="shared" si="1"/>
        <v>3654000</v>
      </c>
      <c r="E37" s="8">
        <f>D37</f>
        <v>3654000</v>
      </c>
    </row>
    <row r="38" spans="1:5" x14ac:dyDescent="0.25">
      <c r="A38">
        <v>28</v>
      </c>
      <c r="B38">
        <v>3071</v>
      </c>
      <c r="C38" t="s">
        <v>15</v>
      </c>
      <c r="D38" s="5">
        <f t="shared" si="1"/>
        <v>2763900</v>
      </c>
      <c r="E38" s="8"/>
    </row>
    <row r="39" spans="1:5" x14ac:dyDescent="0.25">
      <c r="A39">
        <v>225</v>
      </c>
      <c r="B39">
        <v>2332</v>
      </c>
      <c r="C39" t="s">
        <v>58</v>
      </c>
      <c r="D39" s="5">
        <f t="shared" si="1"/>
        <v>2098800</v>
      </c>
      <c r="E39" s="8"/>
    </row>
    <row r="40" spans="1:5" x14ac:dyDescent="0.25">
      <c r="A40">
        <v>34</v>
      </c>
      <c r="B40">
        <v>2209</v>
      </c>
      <c r="C40" t="s">
        <v>19</v>
      </c>
      <c r="D40" s="5">
        <f t="shared" si="1"/>
        <v>1988100</v>
      </c>
      <c r="E40" s="8">
        <f>D40</f>
        <v>1988100</v>
      </c>
    </row>
    <row r="41" spans="1:5" x14ac:dyDescent="0.25">
      <c r="A41">
        <v>48</v>
      </c>
      <c r="B41">
        <v>1927</v>
      </c>
      <c r="C41" t="s">
        <v>26</v>
      </c>
      <c r="D41" s="5">
        <f t="shared" si="1"/>
        <v>1734300</v>
      </c>
      <c r="E41" s="8">
        <f>D41</f>
        <v>1734300</v>
      </c>
    </row>
    <row r="42" spans="1:5" x14ac:dyDescent="0.25">
      <c r="A42">
        <v>216</v>
      </c>
      <c r="B42">
        <v>1644</v>
      </c>
      <c r="C42" t="s">
        <v>54</v>
      </c>
      <c r="D42" s="5">
        <f t="shared" si="1"/>
        <v>1479600</v>
      </c>
      <c r="E42" s="8">
        <f>D42</f>
        <v>1479600</v>
      </c>
    </row>
    <row r="43" spans="1:5" x14ac:dyDescent="0.25">
      <c r="A43">
        <v>242</v>
      </c>
      <c r="B43">
        <v>1356</v>
      </c>
      <c r="C43" t="s">
        <v>67</v>
      </c>
      <c r="D43" s="5">
        <f t="shared" si="1"/>
        <v>1220400</v>
      </c>
      <c r="E43" s="8">
        <f>D43</f>
        <v>1220400</v>
      </c>
    </row>
    <row r="44" spans="1:5" x14ac:dyDescent="0.25">
      <c r="A44">
        <v>50</v>
      </c>
      <c r="B44">
        <v>1310</v>
      </c>
      <c r="C44" t="s">
        <v>28</v>
      </c>
      <c r="D44" s="5">
        <f t="shared" si="1"/>
        <v>1179000</v>
      </c>
      <c r="E44" s="8">
        <f>D44</f>
        <v>1179000</v>
      </c>
    </row>
    <row r="45" spans="1:5" x14ac:dyDescent="0.25">
      <c r="A45">
        <v>254</v>
      </c>
      <c r="B45">
        <v>1243</v>
      </c>
      <c r="C45" t="s">
        <v>69</v>
      </c>
      <c r="D45" s="5">
        <f t="shared" si="1"/>
        <v>1118700</v>
      </c>
      <c r="E45" s="8"/>
    </row>
    <row r="46" spans="1:5" x14ac:dyDescent="0.25">
      <c r="A46">
        <v>69</v>
      </c>
      <c r="B46">
        <v>1040</v>
      </c>
      <c r="C46" t="s">
        <v>36</v>
      </c>
      <c r="D46" s="5">
        <f t="shared" si="1"/>
        <v>936000</v>
      </c>
      <c r="E46" s="8">
        <f>D46</f>
        <v>936000</v>
      </c>
    </row>
    <row r="47" spans="1:5" x14ac:dyDescent="0.25">
      <c r="A47">
        <v>42</v>
      </c>
      <c r="B47">
        <v>873</v>
      </c>
      <c r="C47" t="s">
        <v>22</v>
      </c>
      <c r="D47" s="5">
        <f t="shared" si="1"/>
        <v>785700</v>
      </c>
      <c r="E47" s="8">
        <f>D47</f>
        <v>785700</v>
      </c>
    </row>
    <row r="48" spans="1:5" x14ac:dyDescent="0.25">
      <c r="A48">
        <v>12</v>
      </c>
      <c r="B48">
        <v>827</v>
      </c>
      <c r="C48" t="s">
        <v>10</v>
      </c>
      <c r="D48" s="5">
        <f t="shared" si="1"/>
        <v>744300</v>
      </c>
      <c r="E48" s="8"/>
    </row>
    <row r="49" spans="1:5" x14ac:dyDescent="0.25">
      <c r="A49">
        <v>205</v>
      </c>
      <c r="B49">
        <v>771</v>
      </c>
      <c r="C49" t="s">
        <v>52</v>
      </c>
      <c r="D49" s="5">
        <f t="shared" si="1"/>
        <v>693900</v>
      </c>
      <c r="E49" s="8">
        <f>D49</f>
        <v>693900</v>
      </c>
    </row>
    <row r="50" spans="1:5" x14ac:dyDescent="0.25">
      <c r="A50">
        <v>239</v>
      </c>
      <c r="B50">
        <v>748</v>
      </c>
      <c r="C50" t="s">
        <v>64</v>
      </c>
      <c r="D50" s="5">
        <f t="shared" si="1"/>
        <v>673200</v>
      </c>
      <c r="E50" s="8"/>
    </row>
    <row r="51" spans="1:5" x14ac:dyDescent="0.25">
      <c r="A51">
        <v>222</v>
      </c>
      <c r="B51">
        <v>624</v>
      </c>
      <c r="C51" t="s">
        <v>57</v>
      </c>
      <c r="D51" s="5">
        <f t="shared" si="1"/>
        <v>561600</v>
      </c>
      <c r="E51" s="8">
        <f>D51</f>
        <v>561600</v>
      </c>
    </row>
    <row r="52" spans="1:5" x14ac:dyDescent="0.25">
      <c r="A52">
        <v>60</v>
      </c>
      <c r="B52">
        <v>594</v>
      </c>
      <c r="C52" t="s">
        <v>33</v>
      </c>
      <c r="D52" s="5">
        <f t="shared" si="1"/>
        <v>534600</v>
      </c>
      <c r="E52" s="8"/>
    </row>
    <row r="53" spans="1:5" x14ac:dyDescent="0.25">
      <c r="A53">
        <v>67</v>
      </c>
      <c r="B53">
        <v>552</v>
      </c>
      <c r="C53" t="s">
        <v>35</v>
      </c>
      <c r="D53" s="5">
        <f t="shared" si="1"/>
        <v>496800</v>
      </c>
      <c r="E53" s="8">
        <f>D53</f>
        <v>496800</v>
      </c>
    </row>
    <row r="54" spans="1:5" x14ac:dyDescent="0.25">
      <c r="A54">
        <v>6</v>
      </c>
      <c r="B54">
        <v>408</v>
      </c>
      <c r="C54" t="s">
        <v>7</v>
      </c>
      <c r="D54" s="5">
        <f t="shared" si="1"/>
        <v>367200</v>
      </c>
      <c r="E54" s="8">
        <f>D54</f>
        <v>367200</v>
      </c>
    </row>
    <row r="55" spans="1:5" x14ac:dyDescent="0.25">
      <c r="A55">
        <v>74</v>
      </c>
      <c r="B55">
        <v>339</v>
      </c>
      <c r="C55" t="s">
        <v>37</v>
      </c>
      <c r="D55" s="5">
        <f t="shared" si="1"/>
        <v>305100</v>
      </c>
      <c r="E55" s="8">
        <f>D55</f>
        <v>305100</v>
      </c>
    </row>
    <row r="56" spans="1:5" x14ac:dyDescent="0.25">
      <c r="A56">
        <v>36</v>
      </c>
      <c r="B56">
        <v>173</v>
      </c>
      <c r="C56" t="s">
        <v>20</v>
      </c>
      <c r="D56" s="5">
        <f t="shared" si="1"/>
        <v>155700</v>
      </c>
      <c r="E56" s="8"/>
    </row>
    <row r="57" spans="1:5" x14ac:dyDescent="0.25">
      <c r="A57">
        <v>229</v>
      </c>
      <c r="B57">
        <v>143</v>
      </c>
      <c r="C57" t="s">
        <v>60</v>
      </c>
      <c r="D57" s="5">
        <f t="shared" si="1"/>
        <v>128700</v>
      </c>
      <c r="E57" s="8">
        <f>D57</f>
        <v>128700</v>
      </c>
    </row>
    <row r="58" spans="1:5" x14ac:dyDescent="0.25">
      <c r="A58">
        <v>219</v>
      </c>
      <c r="B58">
        <v>134</v>
      </c>
      <c r="C58" t="s">
        <v>55</v>
      </c>
      <c r="D58" s="5">
        <f t="shared" si="1"/>
        <v>120600</v>
      </c>
      <c r="E58" s="8">
        <f>D58</f>
        <v>120600</v>
      </c>
    </row>
    <row r="59" spans="1:5" x14ac:dyDescent="0.25">
      <c r="A59">
        <v>243</v>
      </c>
      <c r="B59">
        <v>92</v>
      </c>
      <c r="C59" t="s">
        <v>68</v>
      </c>
      <c r="D59" s="5">
        <f t="shared" si="1"/>
        <v>82800</v>
      </c>
      <c r="E59" s="8">
        <f>D59</f>
        <v>82800</v>
      </c>
    </row>
    <row r="60" spans="1:5" x14ac:dyDescent="0.25">
      <c r="A60">
        <v>226</v>
      </c>
      <c r="B60">
        <v>69</v>
      </c>
      <c r="C60" t="s">
        <v>59</v>
      </c>
      <c r="D60" s="5">
        <f t="shared" si="1"/>
        <v>62100</v>
      </c>
      <c r="E60" s="8"/>
    </row>
    <row r="61" spans="1:5" x14ac:dyDescent="0.25">
      <c r="A61">
        <v>237</v>
      </c>
      <c r="B61">
        <v>41</v>
      </c>
      <c r="C61" t="s">
        <v>62</v>
      </c>
      <c r="D61" s="5">
        <f t="shared" si="1"/>
        <v>36900</v>
      </c>
      <c r="E61" s="8"/>
    </row>
    <row r="62" spans="1:5" x14ac:dyDescent="0.25">
      <c r="A62">
        <v>54</v>
      </c>
      <c r="B62">
        <v>34</v>
      </c>
      <c r="C62" t="s">
        <v>30</v>
      </c>
      <c r="D62" s="5">
        <f t="shared" si="1"/>
        <v>30600</v>
      </c>
      <c r="E62" s="8">
        <f>D62</f>
        <v>30600</v>
      </c>
    </row>
    <row r="63" spans="1:5" x14ac:dyDescent="0.25">
      <c r="A63">
        <v>53</v>
      </c>
      <c r="B63">
        <v>31</v>
      </c>
      <c r="C63" t="s">
        <v>29</v>
      </c>
      <c r="D63" s="5">
        <f t="shared" si="1"/>
        <v>27900</v>
      </c>
      <c r="E63" s="8">
        <f>D63</f>
        <v>27900</v>
      </c>
    </row>
    <row r="64" spans="1:5" x14ac:dyDescent="0.25">
      <c r="A64">
        <v>207</v>
      </c>
      <c r="B64">
        <v>25</v>
      </c>
      <c r="C64" t="s">
        <v>53</v>
      </c>
      <c r="D64" s="5">
        <f t="shared" si="1"/>
        <v>22500</v>
      </c>
      <c r="E64" s="8">
        <f>D64</f>
        <v>22500</v>
      </c>
    </row>
    <row r="65" spans="1:6" x14ac:dyDescent="0.25">
      <c r="A65">
        <v>241</v>
      </c>
      <c r="B65">
        <v>23</v>
      </c>
      <c r="C65" t="s">
        <v>66</v>
      </c>
      <c r="D65" s="5">
        <f t="shared" si="1"/>
        <v>20700</v>
      </c>
      <c r="E65" s="8"/>
    </row>
    <row r="66" spans="1:6" x14ac:dyDescent="0.25">
      <c r="A66">
        <v>49</v>
      </c>
      <c r="B66">
        <v>16</v>
      </c>
      <c r="C66" t="s">
        <v>27</v>
      </c>
      <c r="D66" s="5">
        <f t="shared" si="1"/>
        <v>14400</v>
      </c>
      <c r="E66" s="8">
        <f>D66</f>
        <v>14400</v>
      </c>
    </row>
    <row r="67" spans="1:6" x14ac:dyDescent="0.25">
      <c r="A67">
        <v>21</v>
      </c>
      <c r="B67">
        <v>11</v>
      </c>
      <c r="C67" t="s">
        <v>11</v>
      </c>
      <c r="D67" s="5">
        <f t="shared" si="1"/>
        <v>9900</v>
      </c>
      <c r="E67" s="8">
        <f>D67</f>
        <v>9900</v>
      </c>
    </row>
    <row r="68" spans="1:6" x14ac:dyDescent="0.25">
      <c r="A68">
        <v>31</v>
      </c>
      <c r="B68">
        <v>2</v>
      </c>
      <c r="C68" t="s">
        <v>17</v>
      </c>
      <c r="D68" s="5">
        <f t="shared" si="1"/>
        <v>1800</v>
      </c>
      <c r="E68" s="8">
        <f>D68</f>
        <v>1800</v>
      </c>
    </row>
    <row r="69" spans="1:6" x14ac:dyDescent="0.25">
      <c r="A69">
        <v>32</v>
      </c>
      <c r="B69">
        <v>1</v>
      </c>
      <c r="C69" t="s">
        <v>18</v>
      </c>
      <c r="D69" s="5">
        <f t="shared" si="1"/>
        <v>900</v>
      </c>
      <c r="E69" s="8">
        <f>D69</f>
        <v>900</v>
      </c>
    </row>
    <row r="70" spans="1:6" x14ac:dyDescent="0.25">
      <c r="A70">
        <v>221</v>
      </c>
      <c r="B70">
        <v>1</v>
      </c>
      <c r="C70" t="s">
        <v>56</v>
      </c>
      <c r="D70" s="5">
        <f t="shared" si="1"/>
        <v>900</v>
      </c>
      <c r="E70" s="8">
        <f>D70</f>
        <v>900</v>
      </c>
    </row>
    <row r="71" spans="1:6" x14ac:dyDescent="0.25">
      <c r="C71" t="s">
        <v>74</v>
      </c>
      <c r="E71" s="8"/>
      <c r="F71" s="5">
        <f>MAX(E4:E70)</f>
        <v>10758755700</v>
      </c>
    </row>
    <row r="72" spans="1:6" x14ac:dyDescent="0.25">
      <c r="E72" s="8"/>
    </row>
    <row r="73" spans="1:6" s="2" customFormat="1" x14ac:dyDescent="0.25">
      <c r="D73" s="5">
        <f>SUM(D4:D70)</f>
        <v>39100480200</v>
      </c>
      <c r="E73" s="8">
        <f>SUM(E4:E71)</f>
        <v>39100480200</v>
      </c>
    </row>
    <row r="75" spans="1:6" x14ac:dyDescent="0.25">
      <c r="D75" s="2"/>
      <c r="E75" s="6">
        <f>D73-E73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GridLines="0" tabSelected="1" topLeftCell="A37" zoomScale="96" zoomScaleNormal="96" workbookViewId="0">
      <selection activeCell="C51" sqref="C51"/>
    </sheetView>
  </sheetViews>
  <sheetFormatPr defaultRowHeight="15" x14ac:dyDescent="0.25"/>
  <cols>
    <col min="3" max="3" width="41.28515625" customWidth="1"/>
    <col min="4" max="4" width="15.140625" style="19" customWidth="1"/>
    <col min="5" max="5" width="18.7109375" bestFit="1" customWidth="1"/>
    <col min="6" max="6" width="12.28515625" bestFit="1" customWidth="1"/>
    <col min="11" max="11" width="51.5703125" bestFit="1" customWidth="1"/>
    <col min="12" max="12" width="12.7109375" bestFit="1" customWidth="1"/>
    <col min="13" max="13" width="15.5703125" bestFit="1" customWidth="1"/>
    <col min="14" max="14" width="11.28515625" bestFit="1" customWidth="1"/>
  </cols>
  <sheetData>
    <row r="1" spans="1:14" ht="34.9" customHeight="1" x14ac:dyDescent="0.35">
      <c r="C1" s="10" t="s">
        <v>83</v>
      </c>
      <c r="D1" s="18" t="s">
        <v>71</v>
      </c>
      <c r="I1" t="s">
        <v>72</v>
      </c>
      <c r="K1" s="23" t="s">
        <v>92</v>
      </c>
      <c r="L1" s="23" t="s">
        <v>94</v>
      </c>
      <c r="M1" s="23" t="s">
        <v>93</v>
      </c>
      <c r="N1" s="9" t="s">
        <v>89</v>
      </c>
    </row>
    <row r="2" spans="1:14" ht="35.450000000000003" customHeight="1" x14ac:dyDescent="0.25">
      <c r="D2" s="19" t="s">
        <v>72</v>
      </c>
      <c r="K2" s="23" t="s">
        <v>86</v>
      </c>
      <c r="L2" s="23" t="s">
        <v>85</v>
      </c>
      <c r="M2" s="25">
        <f>E6</f>
        <v>4856541300</v>
      </c>
      <c r="N2" s="24">
        <f>G6</f>
        <v>12.420669196794162</v>
      </c>
    </row>
    <row r="3" spans="1:14" ht="45" x14ac:dyDescent="0.25">
      <c r="A3" s="9" t="s">
        <v>81</v>
      </c>
      <c r="B3" s="9" t="s">
        <v>80</v>
      </c>
      <c r="C3" s="9" t="s">
        <v>95</v>
      </c>
      <c r="D3" s="20" t="s">
        <v>91</v>
      </c>
      <c r="E3" s="9" t="s">
        <v>73</v>
      </c>
      <c r="F3" s="9" t="s">
        <v>82</v>
      </c>
      <c r="G3" s="13" t="s">
        <v>90</v>
      </c>
      <c r="K3" s="23" t="s">
        <v>87</v>
      </c>
      <c r="L3" s="23" t="s">
        <v>77</v>
      </c>
      <c r="M3" s="11">
        <f>E9</f>
        <v>2228888700</v>
      </c>
      <c r="N3" s="24">
        <f>G9</f>
        <v>5.7004126000478124</v>
      </c>
    </row>
    <row r="4" spans="1:14" ht="30" x14ac:dyDescent="0.25">
      <c r="A4" s="9">
        <v>190</v>
      </c>
      <c r="B4" s="9">
        <v>11954173</v>
      </c>
      <c r="C4" s="9" t="s">
        <v>50</v>
      </c>
      <c r="D4" s="21">
        <f>B4*900</f>
        <v>10758755700</v>
      </c>
      <c r="E4" s="17">
        <f>D4</f>
        <v>10758755700</v>
      </c>
      <c r="F4" s="9" t="s">
        <v>75</v>
      </c>
      <c r="G4" s="16">
        <f>E4*100/$E$71</f>
        <v>27.515661303822043</v>
      </c>
      <c r="K4" s="23" t="s">
        <v>88</v>
      </c>
      <c r="L4" s="23" t="s">
        <v>79</v>
      </c>
      <c r="M4" s="11">
        <f>E10</f>
        <v>1962067500</v>
      </c>
      <c r="N4" s="24">
        <f>G10</f>
        <v>5.0180138196870532</v>
      </c>
    </row>
    <row r="5" spans="1:14" ht="30" x14ac:dyDescent="0.25">
      <c r="A5" s="9">
        <v>142</v>
      </c>
      <c r="B5" s="9">
        <v>8448924</v>
      </c>
      <c r="C5" s="9" t="s">
        <v>46</v>
      </c>
      <c r="D5" s="21">
        <f t="shared" ref="D5:D67" si="0">B5*900</f>
        <v>7604031600</v>
      </c>
      <c r="E5" s="17">
        <f>D5</f>
        <v>7604031600</v>
      </c>
      <c r="F5" s="9" t="s">
        <v>75</v>
      </c>
      <c r="G5" s="16">
        <f t="shared" ref="G5:G68" si="1">E5*100/$E$71</f>
        <v>19.447412310808399</v>
      </c>
      <c r="K5" s="23" t="s">
        <v>96</v>
      </c>
      <c r="L5" s="23" t="s">
        <v>78</v>
      </c>
      <c r="M5" s="11">
        <f>E13</f>
        <v>1732871700</v>
      </c>
      <c r="N5" s="24">
        <f>G13</f>
        <v>4.4318425020263561</v>
      </c>
    </row>
    <row r="6" spans="1:14" x14ac:dyDescent="0.25">
      <c r="A6" s="9">
        <v>5</v>
      </c>
      <c r="B6" s="9">
        <v>2878191</v>
      </c>
      <c r="C6" s="9" t="s">
        <v>6</v>
      </c>
      <c r="D6" s="21">
        <f t="shared" si="0"/>
        <v>2590371900</v>
      </c>
      <c r="E6" s="17">
        <f>D6+D8+D45+D65</f>
        <v>4856541300</v>
      </c>
      <c r="F6" s="9" t="s">
        <v>76</v>
      </c>
      <c r="G6" s="16">
        <f t="shared" si="1"/>
        <v>12.420669196794162</v>
      </c>
      <c r="M6" s="8">
        <f>SUM(M2:M5)</f>
        <v>10780369200</v>
      </c>
    </row>
    <row r="7" spans="1:14" x14ac:dyDescent="0.25">
      <c r="A7" s="9">
        <v>152</v>
      </c>
      <c r="B7" s="9">
        <v>2809473</v>
      </c>
      <c r="C7" s="9" t="s">
        <v>48</v>
      </c>
      <c r="D7" s="21">
        <f t="shared" si="0"/>
        <v>2528525700</v>
      </c>
      <c r="E7" s="11">
        <f>D7</f>
        <v>2528525700</v>
      </c>
      <c r="F7" s="9" t="s">
        <v>75</v>
      </c>
      <c r="G7" s="16">
        <f t="shared" si="1"/>
        <v>6.4667382269131313</v>
      </c>
    </row>
    <row r="8" spans="1:14" x14ac:dyDescent="0.25">
      <c r="A8" s="9">
        <v>26</v>
      </c>
      <c r="B8" s="9">
        <v>2516700</v>
      </c>
      <c r="C8" s="15" t="s">
        <v>13</v>
      </c>
      <c r="D8" s="21">
        <f t="shared" si="0"/>
        <v>2265030000</v>
      </c>
      <c r="E8" s="9"/>
      <c r="F8" s="9" t="s">
        <v>76</v>
      </c>
      <c r="G8" s="16"/>
      <c r="L8" s="16"/>
    </row>
    <row r="9" spans="1:14" x14ac:dyDescent="0.25">
      <c r="A9" s="9">
        <v>1</v>
      </c>
      <c r="B9" s="9">
        <v>2473274</v>
      </c>
      <c r="C9" s="9" t="s">
        <v>3</v>
      </c>
      <c r="D9" s="21">
        <f t="shared" si="0"/>
        <v>2225946600</v>
      </c>
      <c r="E9" s="11">
        <f>D9+D39+D48+D60+D61</f>
        <v>2228888700</v>
      </c>
      <c r="F9" s="9" t="s">
        <v>77</v>
      </c>
      <c r="G9" s="16">
        <f t="shared" si="1"/>
        <v>5.7004126000478124</v>
      </c>
    </row>
    <row r="10" spans="1:14" x14ac:dyDescent="0.25">
      <c r="A10" s="9">
        <v>2</v>
      </c>
      <c r="B10" s="9">
        <v>2171761</v>
      </c>
      <c r="C10" s="9" t="s">
        <v>4</v>
      </c>
      <c r="D10" s="21">
        <f t="shared" si="0"/>
        <v>1954584900</v>
      </c>
      <c r="E10" s="11">
        <f>D10+D34+D50</f>
        <v>1962067500</v>
      </c>
      <c r="F10" s="9" t="s">
        <v>79</v>
      </c>
      <c r="G10" s="16">
        <f t="shared" si="1"/>
        <v>5.0180138196870532</v>
      </c>
    </row>
    <row r="11" spans="1:14" x14ac:dyDescent="0.25">
      <c r="A11" s="9">
        <v>121</v>
      </c>
      <c r="B11" s="9">
        <v>1972772</v>
      </c>
      <c r="C11" s="9" t="s">
        <v>40</v>
      </c>
      <c r="D11" s="21">
        <f t="shared" si="0"/>
        <v>1775494800</v>
      </c>
      <c r="E11" s="11">
        <f>D11</f>
        <v>1775494800</v>
      </c>
      <c r="F11" s="9" t="s">
        <v>75</v>
      </c>
      <c r="G11" s="16">
        <f t="shared" si="1"/>
        <v>4.5408516491825592</v>
      </c>
    </row>
    <row r="12" spans="1:14" x14ac:dyDescent="0.25">
      <c r="A12" s="9">
        <v>141</v>
      </c>
      <c r="B12" s="9">
        <v>1822057</v>
      </c>
      <c r="C12" s="9" t="s">
        <v>45</v>
      </c>
      <c r="D12" s="21">
        <f t="shared" si="0"/>
        <v>1639851300</v>
      </c>
      <c r="E12" s="11">
        <f>D12</f>
        <v>1639851300</v>
      </c>
      <c r="F12" s="9" t="s">
        <v>75</v>
      </c>
      <c r="G12" s="16">
        <f t="shared" si="1"/>
        <v>4.1939415874488413</v>
      </c>
    </row>
    <row r="13" spans="1:14" x14ac:dyDescent="0.25">
      <c r="A13" s="9">
        <v>176</v>
      </c>
      <c r="B13" s="9">
        <v>1194355</v>
      </c>
      <c r="C13" s="9" t="s">
        <v>49</v>
      </c>
      <c r="D13" s="21">
        <f t="shared" si="0"/>
        <v>1074919500</v>
      </c>
      <c r="E13" s="11">
        <f>D13+D17+D23+D52+D56</f>
        <v>1732871700</v>
      </c>
      <c r="F13" s="9" t="s">
        <v>78</v>
      </c>
      <c r="G13" s="16">
        <f t="shared" si="1"/>
        <v>4.4318425020263561</v>
      </c>
    </row>
    <row r="14" spans="1:14" x14ac:dyDescent="0.25">
      <c r="A14" s="9">
        <v>195</v>
      </c>
      <c r="B14" s="9">
        <v>1063569</v>
      </c>
      <c r="C14" s="9" t="s">
        <v>51</v>
      </c>
      <c r="D14" s="21">
        <f t="shared" si="0"/>
        <v>957212100</v>
      </c>
      <c r="E14" s="11">
        <f>D14</f>
        <v>957212100</v>
      </c>
      <c r="F14" s="9" t="s">
        <v>75</v>
      </c>
      <c r="G14" s="16">
        <f t="shared" si="1"/>
        <v>2.4480827220121966</v>
      </c>
    </row>
    <row r="15" spans="1:14" x14ac:dyDescent="0.25">
      <c r="A15" s="9">
        <v>111</v>
      </c>
      <c r="B15" s="9">
        <v>703225</v>
      </c>
      <c r="C15" s="9" t="s">
        <v>39</v>
      </c>
      <c r="D15" s="21">
        <f t="shared" si="0"/>
        <v>632902500</v>
      </c>
      <c r="E15" s="11">
        <f t="shared" ref="E15:E37" si="2">D15</f>
        <v>632902500</v>
      </c>
      <c r="F15" s="9" t="s">
        <v>75</v>
      </c>
      <c r="G15" s="16">
        <f t="shared" si="1"/>
        <v>1.6186565913326048</v>
      </c>
    </row>
    <row r="16" spans="1:14" x14ac:dyDescent="0.25">
      <c r="A16" s="9">
        <v>122</v>
      </c>
      <c r="B16" s="9">
        <v>579293</v>
      </c>
      <c r="C16" s="9" t="s">
        <v>41</v>
      </c>
      <c r="D16" s="21">
        <f t="shared" si="0"/>
        <v>521363700</v>
      </c>
      <c r="E16" s="11">
        <f t="shared" si="2"/>
        <v>521363700</v>
      </c>
      <c r="F16" s="9" t="s">
        <v>75</v>
      </c>
      <c r="G16" s="16">
        <f t="shared" si="1"/>
        <v>1.3333946215831896</v>
      </c>
    </row>
    <row r="17" spans="1:7" x14ac:dyDescent="0.25">
      <c r="A17" s="9">
        <v>37</v>
      </c>
      <c r="B17" s="9">
        <v>554807</v>
      </c>
      <c r="C17" s="9" t="s">
        <v>21</v>
      </c>
      <c r="D17" s="21">
        <f t="shared" si="0"/>
        <v>499326300</v>
      </c>
      <c r="E17" s="9"/>
      <c r="F17" s="9" t="s">
        <v>78</v>
      </c>
      <c r="G17" s="16"/>
    </row>
    <row r="18" spans="1:7" x14ac:dyDescent="0.25">
      <c r="A18" s="9">
        <v>61</v>
      </c>
      <c r="B18" s="9">
        <v>515057</v>
      </c>
      <c r="C18" s="9" t="s">
        <v>34</v>
      </c>
      <c r="D18" s="21">
        <f t="shared" si="0"/>
        <v>463551300</v>
      </c>
      <c r="E18" s="11">
        <f t="shared" si="2"/>
        <v>463551300</v>
      </c>
      <c r="F18" s="9" t="s">
        <v>75</v>
      </c>
      <c r="G18" s="16">
        <f t="shared" si="1"/>
        <v>1.1855386369398093</v>
      </c>
    </row>
    <row r="19" spans="1:7" x14ac:dyDescent="0.25">
      <c r="A19" s="9">
        <v>143</v>
      </c>
      <c r="B19" s="9">
        <v>321494</v>
      </c>
      <c r="C19" s="9" t="s">
        <v>47</v>
      </c>
      <c r="D19" s="21">
        <f t="shared" si="0"/>
        <v>289344600</v>
      </c>
      <c r="E19" s="11">
        <f t="shared" si="2"/>
        <v>289344600</v>
      </c>
      <c r="F19" s="9" t="s">
        <v>75</v>
      </c>
      <c r="G19" s="16">
        <f t="shared" si="1"/>
        <v>0.74000267648886831</v>
      </c>
    </row>
    <row r="20" spans="1:7" x14ac:dyDescent="0.25">
      <c r="A20" s="9">
        <v>11</v>
      </c>
      <c r="B20" s="9">
        <v>252841</v>
      </c>
      <c r="C20" s="9" t="s">
        <v>9</v>
      </c>
      <c r="D20" s="21">
        <f t="shared" si="0"/>
        <v>227556900</v>
      </c>
      <c r="E20" s="11">
        <f t="shared" si="2"/>
        <v>227556900</v>
      </c>
      <c r="F20" s="9" t="s">
        <v>75</v>
      </c>
      <c r="G20" s="16">
        <f t="shared" si="1"/>
        <v>0.58197980903569568</v>
      </c>
    </row>
    <row r="21" spans="1:7" x14ac:dyDescent="0.25">
      <c r="A21" s="9">
        <v>10</v>
      </c>
      <c r="B21" s="9">
        <v>232953</v>
      </c>
      <c r="C21" s="9" t="s">
        <v>8</v>
      </c>
      <c r="D21" s="21">
        <f t="shared" si="0"/>
        <v>209657700</v>
      </c>
      <c r="E21" s="11">
        <f t="shared" si="2"/>
        <v>209657700</v>
      </c>
      <c r="F21" s="9" t="s">
        <v>75</v>
      </c>
      <c r="G21" s="16">
        <f t="shared" si="1"/>
        <v>0.5362023661284856</v>
      </c>
    </row>
    <row r="22" spans="1:7" x14ac:dyDescent="0.25">
      <c r="A22" s="9">
        <v>123</v>
      </c>
      <c r="B22" s="9">
        <v>190424</v>
      </c>
      <c r="C22" s="9" t="s">
        <v>42</v>
      </c>
      <c r="D22" s="21">
        <f t="shared" si="0"/>
        <v>171381600</v>
      </c>
      <c r="E22" s="11">
        <f t="shared" si="2"/>
        <v>171381600</v>
      </c>
      <c r="F22" s="9" t="s">
        <v>75</v>
      </c>
      <c r="G22" s="16">
        <f t="shared" si="1"/>
        <v>0.43831072949329147</v>
      </c>
    </row>
    <row r="23" spans="1:7" x14ac:dyDescent="0.25">
      <c r="A23" s="9">
        <v>59</v>
      </c>
      <c r="B23" s="9">
        <v>175484</v>
      </c>
      <c r="C23" s="9" t="s">
        <v>32</v>
      </c>
      <c r="D23" s="21">
        <f t="shared" si="0"/>
        <v>157935600</v>
      </c>
      <c r="E23" s="9"/>
      <c r="F23" s="9" t="s">
        <v>78</v>
      </c>
      <c r="G23" s="16">
        <f t="shared" si="1"/>
        <v>0</v>
      </c>
    </row>
    <row r="24" spans="1:7" x14ac:dyDescent="0.25">
      <c r="A24" s="9">
        <v>4</v>
      </c>
      <c r="B24" s="9">
        <v>135517</v>
      </c>
      <c r="C24" s="9" t="s">
        <v>5</v>
      </c>
      <c r="D24" s="21">
        <f t="shared" si="0"/>
        <v>121965300</v>
      </c>
      <c r="E24" s="11">
        <f>D24+D30</f>
        <v>139069800</v>
      </c>
      <c r="F24" s="9" t="s">
        <v>75</v>
      </c>
      <c r="G24" s="16">
        <f t="shared" si="1"/>
        <v>0.35567286971580464</v>
      </c>
    </row>
    <row r="25" spans="1:7" x14ac:dyDescent="0.25">
      <c r="A25" s="9">
        <v>24</v>
      </c>
      <c r="B25" s="9">
        <v>125889</v>
      </c>
      <c r="C25" s="9" t="s">
        <v>12</v>
      </c>
      <c r="D25" s="21">
        <f t="shared" si="0"/>
        <v>113300100</v>
      </c>
      <c r="E25" s="11">
        <f t="shared" si="2"/>
        <v>113300100</v>
      </c>
      <c r="F25" s="9" t="s">
        <v>75</v>
      </c>
      <c r="G25" s="16">
        <f t="shared" si="1"/>
        <v>0.28976651800813436</v>
      </c>
    </row>
    <row r="26" spans="1:7" x14ac:dyDescent="0.25">
      <c r="A26" s="9">
        <v>131</v>
      </c>
      <c r="B26" s="9">
        <v>119711</v>
      </c>
      <c r="C26" s="9" t="s">
        <v>44</v>
      </c>
      <c r="D26" s="21">
        <f t="shared" si="0"/>
        <v>107739900</v>
      </c>
      <c r="E26" s="11">
        <f t="shared" si="2"/>
        <v>107739900</v>
      </c>
      <c r="F26" s="9" t="s">
        <v>75</v>
      </c>
      <c r="G26" s="16">
        <f t="shared" si="1"/>
        <v>0.27554623229409853</v>
      </c>
    </row>
    <row r="27" spans="1:7" x14ac:dyDescent="0.25">
      <c r="A27" s="9">
        <v>46</v>
      </c>
      <c r="B27" s="9">
        <v>59723</v>
      </c>
      <c r="C27" s="9" t="s">
        <v>25</v>
      </c>
      <c r="D27" s="21">
        <f t="shared" si="0"/>
        <v>53750700</v>
      </c>
      <c r="E27" s="11">
        <f t="shared" si="2"/>
        <v>53750700</v>
      </c>
      <c r="F27" s="9" t="s">
        <v>75</v>
      </c>
      <c r="G27" s="16">
        <f t="shared" si="1"/>
        <v>0.13746813268037561</v>
      </c>
    </row>
    <row r="28" spans="1:7" x14ac:dyDescent="0.25">
      <c r="A28" s="9">
        <v>124</v>
      </c>
      <c r="B28" s="9">
        <v>47694</v>
      </c>
      <c r="C28" s="9" t="s">
        <v>43</v>
      </c>
      <c r="D28" s="21">
        <f t="shared" si="0"/>
        <v>42924600</v>
      </c>
      <c r="E28" s="11">
        <f t="shared" si="2"/>
        <v>42924600</v>
      </c>
      <c r="F28" s="9" t="s">
        <v>75</v>
      </c>
      <c r="G28" s="16">
        <f t="shared" si="1"/>
        <v>0.10978023743043443</v>
      </c>
    </row>
    <row r="29" spans="1:7" x14ac:dyDescent="0.25">
      <c r="A29" s="9">
        <v>57</v>
      </c>
      <c r="B29" s="9">
        <v>26620</v>
      </c>
      <c r="C29" s="9" t="s">
        <v>31</v>
      </c>
      <c r="D29" s="21">
        <f t="shared" si="0"/>
        <v>23958000</v>
      </c>
      <c r="E29" s="11">
        <f t="shared" si="2"/>
        <v>23958000</v>
      </c>
      <c r="F29" s="9" t="s">
        <v>75</v>
      </c>
      <c r="G29" s="16">
        <f t="shared" si="1"/>
        <v>6.1272904776243642E-2</v>
      </c>
    </row>
    <row r="30" spans="1:7" x14ac:dyDescent="0.25">
      <c r="A30" s="9">
        <v>236</v>
      </c>
      <c r="B30" s="9">
        <v>19005</v>
      </c>
      <c r="C30" s="14" t="s">
        <v>61</v>
      </c>
      <c r="D30" s="21">
        <f t="shared" si="0"/>
        <v>17104500</v>
      </c>
      <c r="E30" s="11"/>
      <c r="F30" s="9" t="s">
        <v>75</v>
      </c>
      <c r="G30" s="16">
        <f t="shared" si="1"/>
        <v>0</v>
      </c>
    </row>
    <row r="31" spans="1:7" x14ac:dyDescent="0.25">
      <c r="A31" s="9">
        <v>44</v>
      </c>
      <c r="B31" s="9">
        <v>13571</v>
      </c>
      <c r="C31" s="9" t="s">
        <v>24</v>
      </c>
      <c r="D31" s="21">
        <f t="shared" si="0"/>
        <v>12213900</v>
      </c>
      <c r="E31" s="11">
        <f t="shared" si="2"/>
        <v>12213900</v>
      </c>
      <c r="F31" s="9" t="s">
        <v>75</v>
      </c>
      <c r="G31" s="16">
        <f t="shared" si="1"/>
        <v>3.1237212273418576E-2</v>
      </c>
    </row>
    <row r="32" spans="1:7" x14ac:dyDescent="0.25">
      <c r="A32" s="9">
        <v>29</v>
      </c>
      <c r="B32" s="9">
        <v>12147</v>
      </c>
      <c r="C32" s="9" t="s">
        <v>16</v>
      </c>
      <c r="D32" s="21">
        <f t="shared" si="0"/>
        <v>10932300</v>
      </c>
      <c r="E32" s="11">
        <f t="shared" si="2"/>
        <v>10932300</v>
      </c>
      <c r="F32" s="9" t="s">
        <v>75</v>
      </c>
      <c r="G32" s="16">
        <f t="shared" si="1"/>
        <v>2.7959503167431687E-2</v>
      </c>
    </row>
    <row r="33" spans="1:7" x14ac:dyDescent="0.25">
      <c r="A33" s="9">
        <v>43</v>
      </c>
      <c r="B33" s="9">
        <v>7766</v>
      </c>
      <c r="C33" s="9" t="s">
        <v>23</v>
      </c>
      <c r="D33" s="21">
        <f t="shared" si="0"/>
        <v>6989400</v>
      </c>
      <c r="E33" s="11">
        <f t="shared" si="2"/>
        <v>6989400</v>
      </c>
      <c r="F33" s="9" t="s">
        <v>75</v>
      </c>
      <c r="G33" s="16">
        <f t="shared" si="1"/>
        <v>1.787548379009422E-2</v>
      </c>
    </row>
    <row r="34" spans="1:7" x14ac:dyDescent="0.25">
      <c r="A34" s="9">
        <v>238</v>
      </c>
      <c r="B34" s="9">
        <v>7566</v>
      </c>
      <c r="C34" s="15" t="s">
        <v>63</v>
      </c>
      <c r="D34" s="21">
        <f t="shared" si="0"/>
        <v>6809400</v>
      </c>
      <c r="E34" s="9"/>
      <c r="F34" s="9" t="s">
        <v>79</v>
      </c>
      <c r="G34" s="16">
        <f t="shared" si="1"/>
        <v>0</v>
      </c>
    </row>
    <row r="35" spans="1:7" x14ac:dyDescent="0.25">
      <c r="A35" s="9">
        <v>240</v>
      </c>
      <c r="B35" s="9">
        <v>6899</v>
      </c>
      <c r="C35" s="14" t="s">
        <v>65</v>
      </c>
      <c r="D35" s="21">
        <f t="shared" si="0"/>
        <v>6209100</v>
      </c>
      <c r="E35" s="11">
        <f>D35+D38</f>
        <v>8973000</v>
      </c>
      <c r="F35" s="9" t="s">
        <v>75</v>
      </c>
      <c r="G35" s="16">
        <f t="shared" si="1"/>
        <v>2.2948567265933476E-2</v>
      </c>
    </row>
    <row r="36" spans="1:7" x14ac:dyDescent="0.25">
      <c r="A36" s="9">
        <v>27</v>
      </c>
      <c r="B36" s="9">
        <v>5319</v>
      </c>
      <c r="C36" s="9" t="s">
        <v>14</v>
      </c>
      <c r="D36" s="21">
        <f t="shared" si="0"/>
        <v>4787100</v>
      </c>
      <c r="E36" s="11">
        <f t="shared" si="2"/>
        <v>4787100</v>
      </c>
      <c r="F36" s="9" t="s">
        <v>75</v>
      </c>
      <c r="G36" s="16">
        <f t="shared" si="1"/>
        <v>1.2243072145185573E-2</v>
      </c>
    </row>
    <row r="37" spans="1:7" x14ac:dyDescent="0.25">
      <c r="A37" s="9">
        <v>92</v>
      </c>
      <c r="B37" s="9">
        <v>4060</v>
      </c>
      <c r="C37" s="9" t="s">
        <v>38</v>
      </c>
      <c r="D37" s="21">
        <f t="shared" si="0"/>
        <v>3654000</v>
      </c>
      <c r="E37" s="11">
        <f t="shared" si="2"/>
        <v>3654000</v>
      </c>
      <c r="F37" s="9" t="s">
        <v>75</v>
      </c>
      <c r="G37" s="16">
        <f t="shared" si="1"/>
        <v>9.3451537712828398E-3</v>
      </c>
    </row>
    <row r="38" spans="1:7" x14ac:dyDescent="0.25">
      <c r="A38" s="9">
        <v>28</v>
      </c>
      <c r="B38" s="9">
        <v>3071</v>
      </c>
      <c r="C38" s="9" t="s">
        <v>15</v>
      </c>
      <c r="D38" s="21">
        <f t="shared" si="0"/>
        <v>2763900</v>
      </c>
      <c r="E38" s="11"/>
      <c r="F38" s="9" t="s">
        <v>75</v>
      </c>
      <c r="G38" s="16">
        <f t="shared" si="1"/>
        <v>0</v>
      </c>
    </row>
    <row r="39" spans="1:7" x14ac:dyDescent="0.25">
      <c r="A39" s="9">
        <v>225</v>
      </c>
      <c r="B39" s="9">
        <v>2332</v>
      </c>
      <c r="C39" s="15" t="s">
        <v>58</v>
      </c>
      <c r="D39" s="21">
        <f t="shared" si="0"/>
        <v>2098800</v>
      </c>
      <c r="E39" s="9"/>
      <c r="F39" s="9" t="s">
        <v>77</v>
      </c>
      <c r="G39" s="16">
        <f t="shared" si="1"/>
        <v>0</v>
      </c>
    </row>
    <row r="40" spans="1:7" x14ac:dyDescent="0.25">
      <c r="A40" s="9">
        <v>34</v>
      </c>
      <c r="B40" s="9">
        <v>2209</v>
      </c>
      <c r="C40" s="9" t="s">
        <v>19</v>
      </c>
      <c r="D40" s="21">
        <f t="shared" si="0"/>
        <v>1988100</v>
      </c>
      <c r="E40" s="11">
        <f t="shared" ref="E40:E44" si="3">D40</f>
        <v>1988100</v>
      </c>
      <c r="F40" s="9" t="s">
        <v>75</v>
      </c>
      <c r="G40" s="16">
        <f t="shared" si="1"/>
        <v>5.0845922859024117E-3</v>
      </c>
    </row>
    <row r="41" spans="1:7" x14ac:dyDescent="0.25">
      <c r="A41" s="9">
        <v>48</v>
      </c>
      <c r="B41" s="9">
        <v>1927</v>
      </c>
      <c r="C41" s="9" t="s">
        <v>26</v>
      </c>
      <c r="D41" s="21">
        <f t="shared" si="0"/>
        <v>1734300</v>
      </c>
      <c r="E41" s="11">
        <f t="shared" si="3"/>
        <v>1734300</v>
      </c>
      <c r="F41" s="9" t="s">
        <v>75</v>
      </c>
      <c r="G41" s="16">
        <f t="shared" si="1"/>
        <v>4.4354953983404017E-3</v>
      </c>
    </row>
    <row r="42" spans="1:7" x14ac:dyDescent="0.25">
      <c r="A42" s="9">
        <v>216</v>
      </c>
      <c r="B42" s="9">
        <v>1644</v>
      </c>
      <c r="C42" s="9" t="s">
        <v>54</v>
      </c>
      <c r="D42" s="21">
        <f t="shared" si="0"/>
        <v>1479600</v>
      </c>
      <c r="E42" s="11">
        <f t="shared" si="3"/>
        <v>1479600</v>
      </c>
      <c r="F42" s="9" t="s">
        <v>75</v>
      </c>
      <c r="G42" s="16">
        <f t="shared" si="1"/>
        <v>3.7840967487657606E-3</v>
      </c>
    </row>
    <row r="43" spans="1:7" x14ac:dyDescent="0.25">
      <c r="A43" s="9">
        <v>242</v>
      </c>
      <c r="B43" s="9">
        <v>1356</v>
      </c>
      <c r="C43" s="9" t="s">
        <v>67</v>
      </c>
      <c r="D43" s="21">
        <f t="shared" si="0"/>
        <v>1220400</v>
      </c>
      <c r="E43" s="11">
        <f t="shared" si="3"/>
        <v>1220400</v>
      </c>
      <c r="F43" s="9" t="s">
        <v>75</v>
      </c>
      <c r="G43" s="16">
        <f t="shared" si="1"/>
        <v>3.1211892891279632E-3</v>
      </c>
    </row>
    <row r="44" spans="1:7" x14ac:dyDescent="0.25">
      <c r="A44" s="9">
        <v>50</v>
      </c>
      <c r="B44" s="9">
        <v>1310</v>
      </c>
      <c r="C44" s="9" t="s">
        <v>28</v>
      </c>
      <c r="D44" s="21">
        <f t="shared" si="0"/>
        <v>1179000</v>
      </c>
      <c r="E44" s="11">
        <f t="shared" si="3"/>
        <v>1179000</v>
      </c>
      <c r="F44" s="9" t="s">
        <v>75</v>
      </c>
      <c r="G44" s="16">
        <f t="shared" si="1"/>
        <v>3.0153082365469261E-3</v>
      </c>
    </row>
    <row r="45" spans="1:7" x14ac:dyDescent="0.25">
      <c r="A45" s="9">
        <v>254</v>
      </c>
      <c r="B45" s="9">
        <v>1243</v>
      </c>
      <c r="C45" s="15" t="s">
        <v>69</v>
      </c>
      <c r="D45" s="21">
        <f t="shared" si="0"/>
        <v>1118700</v>
      </c>
      <c r="E45" s="9"/>
      <c r="F45" s="9" t="s">
        <v>76</v>
      </c>
      <c r="G45" s="16">
        <f t="shared" si="1"/>
        <v>0</v>
      </c>
    </row>
    <row r="46" spans="1:7" x14ac:dyDescent="0.25">
      <c r="A46" s="9">
        <v>69</v>
      </c>
      <c r="B46" s="9">
        <v>1040</v>
      </c>
      <c r="C46" s="9" t="s">
        <v>36</v>
      </c>
      <c r="D46" s="21">
        <f t="shared" si="0"/>
        <v>936000</v>
      </c>
      <c r="E46" s="11">
        <f t="shared" ref="E46:E47" si="4">D46</f>
        <v>936000</v>
      </c>
      <c r="F46" s="9" t="s">
        <v>75</v>
      </c>
      <c r="G46" s="16">
        <f t="shared" si="1"/>
        <v>2.3938324931364911E-3</v>
      </c>
    </row>
    <row r="47" spans="1:7" x14ac:dyDescent="0.25">
      <c r="A47" s="9">
        <v>42</v>
      </c>
      <c r="B47" s="9">
        <v>873</v>
      </c>
      <c r="C47" s="9" t="s">
        <v>22</v>
      </c>
      <c r="D47" s="21">
        <f t="shared" si="0"/>
        <v>785700</v>
      </c>
      <c r="E47" s="11">
        <f t="shared" si="4"/>
        <v>785700</v>
      </c>
      <c r="F47" s="9" t="s">
        <v>75</v>
      </c>
      <c r="G47" s="16">
        <f t="shared" si="1"/>
        <v>2.0094382370270739E-3</v>
      </c>
    </row>
    <row r="48" spans="1:7" x14ac:dyDescent="0.25">
      <c r="A48" s="9">
        <v>12</v>
      </c>
      <c r="B48" s="9">
        <v>827</v>
      </c>
      <c r="C48" s="9" t="s">
        <v>10</v>
      </c>
      <c r="D48" s="21">
        <f t="shared" si="0"/>
        <v>744300</v>
      </c>
      <c r="E48" s="9"/>
      <c r="F48" s="9" t="s">
        <v>77</v>
      </c>
      <c r="G48" s="16">
        <f t="shared" si="1"/>
        <v>0</v>
      </c>
    </row>
    <row r="49" spans="1:7" x14ac:dyDescent="0.25">
      <c r="A49" s="9">
        <v>205</v>
      </c>
      <c r="B49" s="9">
        <v>771</v>
      </c>
      <c r="C49" s="9" t="s">
        <v>52</v>
      </c>
      <c r="D49" s="21">
        <f t="shared" si="0"/>
        <v>693900</v>
      </c>
      <c r="E49" s="11">
        <f t="shared" ref="E49" si="5">D49</f>
        <v>693900</v>
      </c>
      <c r="F49" s="9" t="s">
        <v>75</v>
      </c>
      <c r="G49" s="16">
        <f t="shared" si="1"/>
        <v>1.7746585117386869E-3</v>
      </c>
    </row>
    <row r="50" spans="1:7" x14ac:dyDescent="0.25">
      <c r="A50" s="9">
        <v>239</v>
      </c>
      <c r="B50" s="9">
        <v>748</v>
      </c>
      <c r="C50" s="15" t="s">
        <v>64</v>
      </c>
      <c r="D50" s="21">
        <f t="shared" si="0"/>
        <v>673200</v>
      </c>
      <c r="E50" s="9"/>
      <c r="F50" s="9" t="s">
        <v>79</v>
      </c>
      <c r="G50" s="16">
        <f t="shared" si="1"/>
        <v>0</v>
      </c>
    </row>
    <row r="51" spans="1:7" x14ac:dyDescent="0.25">
      <c r="A51" s="9">
        <v>222</v>
      </c>
      <c r="B51" s="9">
        <v>624</v>
      </c>
      <c r="C51" s="9" t="s">
        <v>57</v>
      </c>
      <c r="D51" s="21">
        <f t="shared" si="0"/>
        <v>561600</v>
      </c>
      <c r="E51" s="11">
        <f t="shared" ref="E51:E55" si="6">D51</f>
        <v>561600</v>
      </c>
      <c r="F51" s="9" t="s">
        <v>75</v>
      </c>
      <c r="G51" s="16">
        <f t="shared" si="1"/>
        <v>1.4362994958818946E-3</v>
      </c>
    </row>
    <row r="52" spans="1:7" x14ac:dyDescent="0.25">
      <c r="A52" s="9">
        <v>60</v>
      </c>
      <c r="B52" s="9">
        <v>594</v>
      </c>
      <c r="C52" s="9" t="s">
        <v>33</v>
      </c>
      <c r="D52" s="21">
        <f t="shared" si="0"/>
        <v>534600</v>
      </c>
      <c r="E52" s="11"/>
      <c r="F52" s="26" t="s">
        <v>78</v>
      </c>
      <c r="G52" s="16">
        <f t="shared" si="1"/>
        <v>0</v>
      </c>
    </row>
    <row r="53" spans="1:7" x14ac:dyDescent="0.25">
      <c r="A53" s="9">
        <v>67</v>
      </c>
      <c r="B53" s="9">
        <v>552</v>
      </c>
      <c r="C53" s="9" t="s">
        <v>35</v>
      </c>
      <c r="D53" s="21">
        <f t="shared" si="0"/>
        <v>496800</v>
      </c>
      <c r="E53" s="11">
        <f t="shared" si="6"/>
        <v>496800</v>
      </c>
      <c r="F53" s="9" t="s">
        <v>75</v>
      </c>
      <c r="G53" s="16">
        <f t="shared" si="1"/>
        <v>1.2705726309724453E-3</v>
      </c>
    </row>
    <row r="54" spans="1:7" x14ac:dyDescent="0.25">
      <c r="A54" s="9">
        <v>6</v>
      </c>
      <c r="B54" s="9">
        <v>408</v>
      </c>
      <c r="C54" s="9" t="s">
        <v>7</v>
      </c>
      <c r="D54" s="21">
        <f t="shared" si="0"/>
        <v>367200</v>
      </c>
      <c r="E54" s="11">
        <f t="shared" si="6"/>
        <v>367200</v>
      </c>
      <c r="F54" s="9" t="s">
        <v>75</v>
      </c>
      <c r="G54" s="16">
        <f t="shared" si="1"/>
        <v>9.3911890115354649E-4</v>
      </c>
    </row>
    <row r="55" spans="1:7" x14ac:dyDescent="0.25">
      <c r="A55" s="9">
        <v>74</v>
      </c>
      <c r="B55" s="9">
        <v>339</v>
      </c>
      <c r="C55" s="9" t="s">
        <v>37</v>
      </c>
      <c r="D55" s="21">
        <f t="shared" si="0"/>
        <v>305100</v>
      </c>
      <c r="E55" s="11">
        <f t="shared" si="6"/>
        <v>305100</v>
      </c>
      <c r="F55" s="9" t="s">
        <v>75</v>
      </c>
      <c r="G55" s="16">
        <f t="shared" si="1"/>
        <v>7.8029732228199081E-4</v>
      </c>
    </row>
    <row r="56" spans="1:7" x14ac:dyDescent="0.25">
      <c r="A56" s="9">
        <v>36</v>
      </c>
      <c r="B56" s="9">
        <v>173</v>
      </c>
      <c r="C56" s="9" t="s">
        <v>20</v>
      </c>
      <c r="D56" s="21">
        <f t="shared" si="0"/>
        <v>155700</v>
      </c>
      <c r="E56" s="9"/>
      <c r="F56" s="9" t="s">
        <v>78</v>
      </c>
      <c r="G56" s="16">
        <f t="shared" si="1"/>
        <v>0</v>
      </c>
    </row>
    <row r="57" spans="1:7" x14ac:dyDescent="0.25">
      <c r="A57" s="9">
        <v>229</v>
      </c>
      <c r="B57" s="9">
        <v>143</v>
      </c>
      <c r="C57" s="9" t="s">
        <v>60</v>
      </c>
      <c r="D57" s="21">
        <f t="shared" si="0"/>
        <v>128700</v>
      </c>
      <c r="E57" s="11">
        <f t="shared" ref="E57:E59" si="7">D57</f>
        <v>128700</v>
      </c>
      <c r="F57" s="9" t="s">
        <v>75</v>
      </c>
      <c r="G57" s="16">
        <f t="shared" si="1"/>
        <v>3.2915196780626749E-4</v>
      </c>
    </row>
    <row r="58" spans="1:7" x14ac:dyDescent="0.25">
      <c r="A58" s="9">
        <v>219</v>
      </c>
      <c r="B58" s="9">
        <v>134</v>
      </c>
      <c r="C58" s="9" t="s">
        <v>55</v>
      </c>
      <c r="D58" s="21">
        <f t="shared" si="0"/>
        <v>120600</v>
      </c>
      <c r="E58" s="11">
        <f t="shared" si="7"/>
        <v>120600</v>
      </c>
      <c r="F58" s="9" t="s">
        <v>75</v>
      </c>
      <c r="G58" s="16">
        <f t="shared" si="1"/>
        <v>3.0843610969258633E-4</v>
      </c>
    </row>
    <row r="59" spans="1:7" x14ac:dyDescent="0.25">
      <c r="A59" s="9">
        <v>243</v>
      </c>
      <c r="B59" s="9">
        <v>92</v>
      </c>
      <c r="C59" s="9" t="s">
        <v>68</v>
      </c>
      <c r="D59" s="21">
        <f t="shared" si="0"/>
        <v>82800</v>
      </c>
      <c r="E59" s="11">
        <f t="shared" si="7"/>
        <v>82800</v>
      </c>
      <c r="F59" s="9" t="s">
        <v>75</v>
      </c>
      <c r="G59" s="16">
        <f t="shared" si="1"/>
        <v>2.1176210516207419E-4</v>
      </c>
    </row>
    <row r="60" spans="1:7" x14ac:dyDescent="0.25">
      <c r="A60" s="9">
        <v>226</v>
      </c>
      <c r="B60" s="9">
        <v>69</v>
      </c>
      <c r="C60" s="15" t="s">
        <v>59</v>
      </c>
      <c r="D60" s="21">
        <f t="shared" si="0"/>
        <v>62100</v>
      </c>
      <c r="E60" s="9"/>
      <c r="F60" s="9" t="s">
        <v>77</v>
      </c>
      <c r="G60" s="16">
        <f t="shared" si="1"/>
        <v>0</v>
      </c>
    </row>
    <row r="61" spans="1:7" x14ac:dyDescent="0.25">
      <c r="A61" s="9">
        <v>237</v>
      </c>
      <c r="B61" s="9">
        <v>41</v>
      </c>
      <c r="C61" s="15" t="s">
        <v>62</v>
      </c>
      <c r="D61" s="21">
        <f t="shared" si="0"/>
        <v>36900</v>
      </c>
      <c r="E61" s="9"/>
      <c r="F61" s="9" t="s">
        <v>77</v>
      </c>
      <c r="G61" s="16">
        <f t="shared" si="1"/>
        <v>0</v>
      </c>
    </row>
    <row r="62" spans="1:7" x14ac:dyDescent="0.25">
      <c r="A62" s="9">
        <v>54</v>
      </c>
      <c r="B62" s="9">
        <v>34</v>
      </c>
      <c r="C62" s="15" t="s">
        <v>30</v>
      </c>
      <c r="D62" s="21">
        <f t="shared" si="0"/>
        <v>30600</v>
      </c>
      <c r="E62" s="11">
        <f t="shared" ref="E62:E64" si="8">D62</f>
        <v>30600</v>
      </c>
      <c r="F62" s="9" t="s">
        <v>75</v>
      </c>
      <c r="G62" s="16">
        <f t="shared" si="1"/>
        <v>7.8259908429462199E-5</v>
      </c>
    </row>
    <row r="63" spans="1:7" x14ac:dyDescent="0.25">
      <c r="A63" s="9">
        <v>53</v>
      </c>
      <c r="B63" s="9">
        <v>31</v>
      </c>
      <c r="C63" s="15" t="s">
        <v>29</v>
      </c>
      <c r="D63" s="21">
        <f t="shared" si="0"/>
        <v>27900</v>
      </c>
      <c r="E63" s="11">
        <f t="shared" si="8"/>
        <v>27900</v>
      </c>
      <c r="F63" s="9" t="s">
        <v>75</v>
      </c>
      <c r="G63" s="16">
        <f t="shared" si="1"/>
        <v>7.1354622391568481E-5</v>
      </c>
    </row>
    <row r="64" spans="1:7" x14ac:dyDescent="0.25">
      <c r="A64" s="9">
        <v>207</v>
      </c>
      <c r="B64" s="9">
        <v>25</v>
      </c>
      <c r="C64" s="15" t="s">
        <v>53</v>
      </c>
      <c r="D64" s="21">
        <f t="shared" si="0"/>
        <v>22500</v>
      </c>
      <c r="E64" s="11">
        <f t="shared" si="8"/>
        <v>22500</v>
      </c>
      <c r="F64" s="9" t="s">
        <v>75</v>
      </c>
      <c r="G64" s="16">
        <f t="shared" si="1"/>
        <v>5.7544050315781032E-5</v>
      </c>
    </row>
    <row r="65" spans="1:7" x14ac:dyDescent="0.25">
      <c r="A65" s="9">
        <v>241</v>
      </c>
      <c r="B65" s="9">
        <v>23</v>
      </c>
      <c r="C65" s="15" t="s">
        <v>66</v>
      </c>
      <c r="D65" s="21">
        <f t="shared" si="0"/>
        <v>20700</v>
      </c>
      <c r="E65" s="9"/>
      <c r="F65" s="9" t="s">
        <v>76</v>
      </c>
      <c r="G65" s="16">
        <f t="shared" si="1"/>
        <v>0</v>
      </c>
    </row>
    <row r="66" spans="1:7" x14ac:dyDescent="0.25">
      <c r="A66" s="9">
        <v>49</v>
      </c>
      <c r="B66" s="9">
        <v>16</v>
      </c>
      <c r="C66" s="9" t="s">
        <v>27</v>
      </c>
      <c r="D66" s="21">
        <f t="shared" si="0"/>
        <v>14400</v>
      </c>
      <c r="E66" s="11">
        <f t="shared" ref="E66:E70" si="9">D66</f>
        <v>14400</v>
      </c>
      <c r="F66" s="9" t="s">
        <v>75</v>
      </c>
      <c r="G66" s="16">
        <f t="shared" si="1"/>
        <v>3.6828192202099858E-5</v>
      </c>
    </row>
    <row r="67" spans="1:7" x14ac:dyDescent="0.25">
      <c r="A67" s="9">
        <v>21</v>
      </c>
      <c r="B67" s="9">
        <v>11</v>
      </c>
      <c r="C67" s="9" t="s">
        <v>11</v>
      </c>
      <c r="D67" s="21">
        <f t="shared" si="0"/>
        <v>9900</v>
      </c>
      <c r="E67" s="11">
        <f t="shared" si="9"/>
        <v>9900</v>
      </c>
      <c r="F67" s="9" t="s">
        <v>75</v>
      </c>
      <c r="G67" s="16">
        <f t="shared" si="1"/>
        <v>2.5319382138943654E-5</v>
      </c>
    </row>
    <row r="68" spans="1:7" x14ac:dyDescent="0.25">
      <c r="A68" s="9">
        <v>31</v>
      </c>
      <c r="B68" s="9">
        <v>2</v>
      </c>
      <c r="C68" s="9" t="s">
        <v>17</v>
      </c>
      <c r="D68" s="21">
        <f t="shared" ref="D68:D70" si="10">B68*900</f>
        <v>1800</v>
      </c>
      <c r="E68" s="11">
        <f t="shared" si="9"/>
        <v>1800</v>
      </c>
      <c r="F68" s="9" t="s">
        <v>75</v>
      </c>
      <c r="G68" s="16">
        <f t="shared" si="1"/>
        <v>4.6035240252624822E-6</v>
      </c>
    </row>
    <row r="69" spans="1:7" x14ac:dyDescent="0.25">
      <c r="A69" s="9">
        <v>32</v>
      </c>
      <c r="B69" s="9">
        <v>1</v>
      </c>
      <c r="C69" s="9" t="s">
        <v>18</v>
      </c>
      <c r="D69" s="21">
        <f t="shared" si="10"/>
        <v>900</v>
      </c>
      <c r="E69" s="11">
        <f t="shared" si="9"/>
        <v>900</v>
      </c>
      <c r="F69" s="9" t="s">
        <v>75</v>
      </c>
      <c r="G69" s="16">
        <f t="shared" ref="G69:G70" si="11">E69*100/$E$71</f>
        <v>2.3017620126312411E-6</v>
      </c>
    </row>
    <row r="70" spans="1:7" x14ac:dyDescent="0.25">
      <c r="A70" s="9">
        <v>221</v>
      </c>
      <c r="B70" s="9">
        <v>1</v>
      </c>
      <c r="C70" s="9" t="s">
        <v>56</v>
      </c>
      <c r="D70" s="21">
        <f t="shared" si="10"/>
        <v>900</v>
      </c>
      <c r="E70" s="11">
        <f t="shared" si="9"/>
        <v>900</v>
      </c>
      <c r="F70" s="9" t="s">
        <v>75</v>
      </c>
      <c r="G70" s="16">
        <f t="shared" si="11"/>
        <v>2.3017620126312411E-6</v>
      </c>
    </row>
    <row r="71" spans="1:7" x14ac:dyDescent="0.25">
      <c r="C71" s="13" t="s">
        <v>84</v>
      </c>
      <c r="D71" s="22">
        <f>SUM(D4:D70)</f>
        <v>39100480200</v>
      </c>
      <c r="E71" s="12">
        <f>SUM(E4:E70)</f>
        <v>39100480200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Coastal Plain crop area</vt:lpstr>
      <vt:lpstr>Repeat Coastal Plain crop 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EPA User or Contractor</dc:creator>
  <cp:lastModifiedBy>Ghimire, Santosh</cp:lastModifiedBy>
  <dcterms:created xsi:type="dcterms:W3CDTF">2015-01-28T22:53:55Z</dcterms:created>
  <dcterms:modified xsi:type="dcterms:W3CDTF">2017-09-06T21:06:00Z</dcterms:modified>
</cp:coreProperties>
</file>